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 activeTab="6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LogNormal!$L$5</definedName>
    <definedName name="solver_lhs1" localSheetId="5" hidden="1">Weibull!$L$5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2</definedName>
    <definedName name="solver_num" localSheetId="3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LogNormal!$U$8</definedName>
    <definedName name="solver_opt" localSheetId="3" hidden="1">NORMAL!$S$3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</definedName>
    <definedName name="solver_rhs1" localSheetId="2" hidden="1">0.98</definedName>
    <definedName name="solver_rhs1" localSheetId="5" hidden="1">0.95</definedName>
    <definedName name="solver_rhs2" localSheetId="1" hidden="1">0.95</definedName>
    <definedName name="solver_rhs2" localSheetId="2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" i="5" l="1"/>
  <c r="AA14" i="5" l="1"/>
  <c r="Z14" i="5"/>
  <c r="Z13" i="5"/>
  <c r="AA13" i="5" s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O31" i="17" s="1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O13" i="17" s="1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O8" i="17" s="1"/>
  <c r="E8" i="17"/>
  <c r="A8" i="17"/>
  <c r="N7" i="17"/>
  <c r="E7" i="17"/>
  <c r="A7" i="17"/>
  <c r="N6" i="17"/>
  <c r="E6" i="17"/>
  <c r="A6" i="17"/>
  <c r="N5" i="17"/>
  <c r="O5" i="17" s="1"/>
  <c r="E5" i="17"/>
  <c r="A5" i="17"/>
  <c r="N4" i="17"/>
  <c r="O4" i="17" s="1"/>
  <c r="E4" i="17"/>
  <c r="A4" i="17"/>
  <c r="N3" i="17"/>
  <c r="O36" i="17" s="1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F51" i="13" s="1"/>
  <c r="E52" i="13"/>
  <c r="E53" i="13"/>
  <c r="E54" i="13"/>
  <c r="E55" i="13"/>
  <c r="F55" i="13" s="1"/>
  <c r="E56" i="13"/>
  <c r="E57" i="13"/>
  <c r="E58" i="13"/>
  <c r="E59" i="13"/>
  <c r="F59" i="13" s="1"/>
  <c r="E60" i="13"/>
  <c r="E61" i="13"/>
  <c r="E62" i="13"/>
  <c r="F62" i="13" s="1"/>
  <c r="E63" i="13"/>
  <c r="F63" i="13" s="1"/>
  <c r="E64" i="13"/>
  <c r="E65" i="13"/>
  <c r="E66" i="13"/>
  <c r="F66" i="13" s="1"/>
  <c r="E67" i="13"/>
  <c r="F67" i="13" s="1"/>
  <c r="E68" i="13"/>
  <c r="E69" i="13"/>
  <c r="E70" i="13"/>
  <c r="F70" i="13" s="1"/>
  <c r="E71" i="13"/>
  <c r="F71" i="13" s="1"/>
  <c r="E72" i="13"/>
  <c r="E73" i="13"/>
  <c r="E74" i="13"/>
  <c r="F74" i="13" s="1"/>
  <c r="E75" i="13"/>
  <c r="F75" i="13" s="1"/>
  <c r="E76" i="13"/>
  <c r="E77" i="13"/>
  <c r="E78" i="13"/>
  <c r="F78" i="13" s="1"/>
  <c r="E79" i="13"/>
  <c r="F79" i="13" s="1"/>
  <c r="E80" i="13"/>
  <c r="E81" i="13"/>
  <c r="E82" i="13"/>
  <c r="F82" i="13" s="1"/>
  <c r="E83" i="13"/>
  <c r="F83" i="13" s="1"/>
  <c r="E84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B24" i="13" s="1"/>
  <c r="C24" i="13" s="1"/>
  <c r="D24" i="13" s="1"/>
  <c r="G24" i="13" s="1"/>
  <c r="A25" i="13"/>
  <c r="A26" i="13"/>
  <c r="A27" i="13"/>
  <c r="A28" i="13"/>
  <c r="A29" i="13"/>
  <c r="A30" i="13"/>
  <c r="B30" i="13" s="1"/>
  <c r="C30" i="13" s="1"/>
  <c r="D30" i="13" s="1"/>
  <c r="G30" i="13" s="1"/>
  <c r="A31" i="13"/>
  <c r="A32" i="13"/>
  <c r="B32" i="13" s="1"/>
  <c r="C32" i="13" s="1"/>
  <c r="D32" i="13" s="1"/>
  <c r="G32" i="13" s="1"/>
  <c r="A33" i="13"/>
  <c r="A34" i="13"/>
  <c r="B34" i="13" s="1"/>
  <c r="C34" i="13" s="1"/>
  <c r="D34" i="13" s="1"/>
  <c r="G34" i="13" s="1"/>
  <c r="A35" i="13"/>
  <c r="A36" i="13"/>
  <c r="A37" i="13"/>
  <c r="A38" i="13"/>
  <c r="B38" i="13" s="1"/>
  <c r="C38" i="13" s="1"/>
  <c r="D38" i="13" s="1"/>
  <c r="G38" i="13" s="1"/>
  <c r="A39" i="13"/>
  <c r="A40" i="13"/>
  <c r="A41" i="13"/>
  <c r="A42" i="13"/>
  <c r="B42" i="13" s="1"/>
  <c r="C42" i="13" s="1"/>
  <c r="D42" i="13" s="1"/>
  <c r="G42" i="13" s="1"/>
  <c r="A43" i="13"/>
  <c r="B43" i="13" s="1"/>
  <c r="C43" i="13" s="1"/>
  <c r="D43" i="13" s="1"/>
  <c r="G43" i="13" s="1"/>
  <c r="A44" i="13"/>
  <c r="A45" i="13"/>
  <c r="A46" i="13"/>
  <c r="B46" i="13" s="1"/>
  <c r="C46" i="13" s="1"/>
  <c r="D46" i="13" s="1"/>
  <c r="G46" i="13" s="1"/>
  <c r="A47" i="13"/>
  <c r="B47" i="13" s="1"/>
  <c r="C47" i="13" s="1"/>
  <c r="D47" i="13" s="1"/>
  <c r="G47" i="13" s="1"/>
  <c r="A48" i="13"/>
  <c r="A49" i="13"/>
  <c r="A50" i="13"/>
  <c r="B50" i="13" s="1"/>
  <c r="C50" i="13" s="1"/>
  <c r="D50" i="13" s="1"/>
  <c r="G50" i="13" s="1"/>
  <c r="A51" i="13"/>
  <c r="B51" i="13" s="1"/>
  <c r="C51" i="13" s="1"/>
  <c r="D51" i="13" s="1"/>
  <c r="G51" i="13" s="1"/>
  <c r="A52" i="13"/>
  <c r="A53" i="13"/>
  <c r="A54" i="13"/>
  <c r="B54" i="13" s="1"/>
  <c r="C54" i="13" s="1"/>
  <c r="D54" i="13" s="1"/>
  <c r="G54" i="13" s="1"/>
  <c r="A55" i="13"/>
  <c r="B55" i="13" s="1"/>
  <c r="C55" i="13" s="1"/>
  <c r="D55" i="13" s="1"/>
  <c r="G55" i="13" s="1"/>
  <c r="A56" i="13"/>
  <c r="B56" i="13" s="1"/>
  <c r="C56" i="13" s="1"/>
  <c r="D56" i="13" s="1"/>
  <c r="G56" i="13" s="1"/>
  <c r="A57" i="13"/>
  <c r="A58" i="13"/>
  <c r="B58" i="13" s="1"/>
  <c r="C58" i="13" s="1"/>
  <c r="D58" i="13" s="1"/>
  <c r="G58" i="13" s="1"/>
  <c r="A59" i="13"/>
  <c r="B59" i="13" s="1"/>
  <c r="C59" i="13" s="1"/>
  <c r="D59" i="13" s="1"/>
  <c r="G59" i="13" s="1"/>
  <c r="A60" i="13"/>
  <c r="A61" i="13"/>
  <c r="A62" i="13"/>
  <c r="B62" i="13" s="1"/>
  <c r="C62" i="13" s="1"/>
  <c r="D62" i="13" s="1"/>
  <c r="G62" i="13" s="1"/>
  <c r="A63" i="13"/>
  <c r="B63" i="13" s="1"/>
  <c r="C63" i="13" s="1"/>
  <c r="D63" i="13" s="1"/>
  <c r="G63" i="13" s="1"/>
  <c r="A64" i="13"/>
  <c r="B64" i="13" s="1"/>
  <c r="C64" i="13" s="1"/>
  <c r="D64" i="13" s="1"/>
  <c r="G64" i="13" s="1"/>
  <c r="A65" i="13"/>
  <c r="A66" i="13"/>
  <c r="B66" i="13" s="1"/>
  <c r="C66" i="13" s="1"/>
  <c r="D66" i="13" s="1"/>
  <c r="G66" i="13" s="1"/>
  <c r="A67" i="13"/>
  <c r="B67" i="13" s="1"/>
  <c r="C67" i="13" s="1"/>
  <c r="D67" i="13" s="1"/>
  <c r="G67" i="13" s="1"/>
  <c r="A68" i="13"/>
  <c r="A69" i="13"/>
  <c r="A70" i="13"/>
  <c r="B70" i="13" s="1"/>
  <c r="C70" i="13" s="1"/>
  <c r="D70" i="13" s="1"/>
  <c r="G70" i="13" s="1"/>
  <c r="A71" i="13"/>
  <c r="B71" i="13" s="1"/>
  <c r="C71" i="13" s="1"/>
  <c r="D71" i="13" s="1"/>
  <c r="G71" i="13" s="1"/>
  <c r="A72" i="13"/>
  <c r="A73" i="13"/>
  <c r="A74" i="13"/>
  <c r="B74" i="13" s="1"/>
  <c r="C74" i="13" s="1"/>
  <c r="D74" i="13" s="1"/>
  <c r="G74" i="13" s="1"/>
  <c r="A75" i="13"/>
  <c r="B75" i="13" s="1"/>
  <c r="C75" i="13" s="1"/>
  <c r="D75" i="13" s="1"/>
  <c r="G75" i="13" s="1"/>
  <c r="A76" i="13"/>
  <c r="A77" i="13"/>
  <c r="A78" i="13"/>
  <c r="B78" i="13" s="1"/>
  <c r="C78" i="13" s="1"/>
  <c r="D78" i="13" s="1"/>
  <c r="G78" i="13" s="1"/>
  <c r="A79" i="13"/>
  <c r="B79" i="13" s="1"/>
  <c r="C79" i="13" s="1"/>
  <c r="D79" i="13" s="1"/>
  <c r="G79" i="13" s="1"/>
  <c r="A80" i="13"/>
  <c r="B80" i="13" s="1"/>
  <c r="C80" i="13" s="1"/>
  <c r="D80" i="13" s="1"/>
  <c r="G80" i="13" s="1"/>
  <c r="A81" i="13"/>
  <c r="A82" i="13"/>
  <c r="B82" i="13" s="1"/>
  <c r="C82" i="13" s="1"/>
  <c r="D82" i="13" s="1"/>
  <c r="G82" i="13" s="1"/>
  <c r="A83" i="13"/>
  <c r="B83" i="13" s="1"/>
  <c r="C83" i="13" s="1"/>
  <c r="D83" i="13" s="1"/>
  <c r="G83" i="13" s="1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B8" i="13" s="1"/>
  <c r="C8" i="13" s="1"/>
  <c r="D8" i="13" s="1"/>
  <c r="G8" i="13" s="1"/>
  <c r="M25" i="12"/>
  <c r="M45" i="12"/>
  <c r="M72" i="12"/>
  <c r="M81" i="12"/>
  <c r="L4" i="12"/>
  <c r="L5" i="12"/>
  <c r="L6" i="12"/>
  <c r="L7" i="12"/>
  <c r="M7" i="12" s="1"/>
  <c r="L8" i="12"/>
  <c r="L9" i="12"/>
  <c r="L10" i="12"/>
  <c r="L11" i="12"/>
  <c r="L12" i="12"/>
  <c r="L13" i="12"/>
  <c r="L14" i="12"/>
  <c r="L15" i="12"/>
  <c r="M15" i="12" s="1"/>
  <c r="L16" i="12"/>
  <c r="L17" i="12"/>
  <c r="L18" i="12"/>
  <c r="L19" i="12"/>
  <c r="L20" i="12"/>
  <c r="L21" i="12"/>
  <c r="L22" i="12"/>
  <c r="L23" i="12"/>
  <c r="M23" i="12" s="1"/>
  <c r="L24" i="12"/>
  <c r="L25" i="12"/>
  <c r="L26" i="12"/>
  <c r="L27" i="12"/>
  <c r="L28" i="12"/>
  <c r="L29" i="12"/>
  <c r="L30" i="12"/>
  <c r="L31" i="12"/>
  <c r="M31" i="12" s="1"/>
  <c r="L32" i="12"/>
  <c r="L33" i="12"/>
  <c r="L34" i="12"/>
  <c r="L35" i="12"/>
  <c r="L36" i="12"/>
  <c r="L37" i="12"/>
  <c r="L38" i="12"/>
  <c r="L39" i="12"/>
  <c r="M39" i="12" s="1"/>
  <c r="L40" i="12"/>
  <c r="L41" i="12"/>
  <c r="L42" i="12"/>
  <c r="L43" i="12"/>
  <c r="L44" i="12"/>
  <c r="L45" i="12"/>
  <c r="L46" i="12"/>
  <c r="L47" i="12"/>
  <c r="M47" i="12" s="1"/>
  <c r="L48" i="12"/>
  <c r="L49" i="12"/>
  <c r="L50" i="12"/>
  <c r="L51" i="12"/>
  <c r="L52" i="12"/>
  <c r="L53" i="12"/>
  <c r="L54" i="12"/>
  <c r="L55" i="12"/>
  <c r="L56" i="12"/>
  <c r="M56" i="12" s="1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M17" i="12" s="1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B15" i="12" s="1"/>
  <c r="N15" i="12" s="1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B23" i="12" s="1"/>
  <c r="N23" i="12" s="1"/>
  <c r="O23" i="12" s="1"/>
  <c r="C23" i="12"/>
  <c r="A24" i="12"/>
  <c r="C24" i="12"/>
  <c r="A25" i="12"/>
  <c r="C25" i="12"/>
  <c r="A26" i="12"/>
  <c r="C26" i="12"/>
  <c r="A27" i="12"/>
  <c r="C27" i="12"/>
  <c r="A28" i="12"/>
  <c r="B28" i="12"/>
  <c r="N28" i="12" s="1"/>
  <c r="C28" i="12"/>
  <c r="A29" i="12"/>
  <c r="C29" i="12"/>
  <c r="A30" i="12"/>
  <c r="B30" i="12" s="1"/>
  <c r="N30" i="12" s="1"/>
  <c r="C30" i="12"/>
  <c r="A31" i="12"/>
  <c r="C31" i="12"/>
  <c r="A32" i="12"/>
  <c r="C32" i="12"/>
  <c r="A33" i="12"/>
  <c r="C33" i="12"/>
  <c r="A34" i="12"/>
  <c r="B34" i="12" s="1"/>
  <c r="N34" i="12" s="1"/>
  <c r="C34" i="12"/>
  <c r="A35" i="12"/>
  <c r="C35" i="12"/>
  <c r="A36" i="12"/>
  <c r="C36" i="12"/>
  <c r="A37" i="12"/>
  <c r="C37" i="12"/>
  <c r="A38" i="12"/>
  <c r="C38" i="12"/>
  <c r="D38" i="12" s="1"/>
  <c r="A39" i="12"/>
  <c r="C39" i="12"/>
  <c r="A40" i="12"/>
  <c r="B40" i="12" s="1"/>
  <c r="N40" i="12" s="1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B50" i="12" s="1"/>
  <c r="N50" i="12" s="1"/>
  <c r="C50" i="12"/>
  <c r="A51" i="12"/>
  <c r="C51" i="12"/>
  <c r="A52" i="12"/>
  <c r="B52" i="12" s="1"/>
  <c r="N52" i="12" s="1"/>
  <c r="C52" i="12"/>
  <c r="A53" i="12"/>
  <c r="C53" i="12"/>
  <c r="A54" i="12"/>
  <c r="C54" i="12"/>
  <c r="A55" i="12"/>
  <c r="C55" i="12"/>
  <c r="A56" i="12"/>
  <c r="C56" i="12"/>
  <c r="A57" i="12"/>
  <c r="C57" i="12"/>
  <c r="A58" i="12"/>
  <c r="B58" i="12" s="1"/>
  <c r="N58" i="12" s="1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B82" i="12" s="1"/>
  <c r="N82" i="12" s="1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E12" i="16"/>
  <c r="E16" i="16"/>
  <c r="E28" i="16"/>
  <c r="E32" i="16"/>
  <c r="E44" i="16"/>
  <c r="E48" i="16"/>
  <c r="E60" i="16"/>
  <c r="F3" i="16"/>
  <c r="M84" i="16"/>
  <c r="D84" i="16"/>
  <c r="E84" i="16" s="1"/>
  <c r="A84" i="16"/>
  <c r="M83" i="16"/>
  <c r="D83" i="16"/>
  <c r="E83" i="16" s="1"/>
  <c r="A83" i="16"/>
  <c r="M82" i="16"/>
  <c r="D82" i="16"/>
  <c r="A82" i="16"/>
  <c r="M81" i="16"/>
  <c r="D81" i="16"/>
  <c r="A81" i="16"/>
  <c r="M80" i="16"/>
  <c r="D80" i="16"/>
  <c r="E80" i="16" s="1"/>
  <c r="A80" i="16"/>
  <c r="M79" i="16"/>
  <c r="D79" i="16"/>
  <c r="E79" i="16" s="1"/>
  <c r="A79" i="16"/>
  <c r="M78" i="16"/>
  <c r="D78" i="16"/>
  <c r="A78" i="16"/>
  <c r="B78" i="16" s="1"/>
  <c r="C78" i="16" s="1"/>
  <c r="O78" i="16" s="1"/>
  <c r="M77" i="16"/>
  <c r="D77" i="16"/>
  <c r="A77" i="16"/>
  <c r="M76" i="16"/>
  <c r="D76" i="16"/>
  <c r="E76" i="16" s="1"/>
  <c r="A76" i="16"/>
  <c r="M75" i="16"/>
  <c r="D75" i="16"/>
  <c r="E75" i="16" s="1"/>
  <c r="A75" i="16"/>
  <c r="M74" i="16"/>
  <c r="D74" i="16"/>
  <c r="A74" i="16"/>
  <c r="M73" i="16"/>
  <c r="D73" i="16"/>
  <c r="A73" i="16"/>
  <c r="M72" i="16"/>
  <c r="D72" i="16"/>
  <c r="E72" i="16" s="1"/>
  <c r="A72" i="16"/>
  <c r="M71" i="16"/>
  <c r="D71" i="16"/>
  <c r="E71" i="16" s="1"/>
  <c r="A71" i="16"/>
  <c r="M70" i="16"/>
  <c r="D70" i="16"/>
  <c r="A70" i="16"/>
  <c r="M69" i="16"/>
  <c r="D69" i="16"/>
  <c r="A69" i="16"/>
  <c r="M68" i="16"/>
  <c r="D68" i="16"/>
  <c r="E68" i="16" s="1"/>
  <c r="A68" i="16"/>
  <c r="M67" i="16"/>
  <c r="D67" i="16"/>
  <c r="E67" i="16" s="1"/>
  <c r="A67" i="16"/>
  <c r="M66" i="16"/>
  <c r="D66" i="16"/>
  <c r="A66" i="16"/>
  <c r="M65" i="16"/>
  <c r="D65" i="16"/>
  <c r="A65" i="16"/>
  <c r="M64" i="16"/>
  <c r="D64" i="16"/>
  <c r="E64" i="16" s="1"/>
  <c r="A64" i="16"/>
  <c r="M63" i="16"/>
  <c r="D63" i="16"/>
  <c r="E63" i="16" s="1"/>
  <c r="A63" i="16"/>
  <c r="M62" i="16"/>
  <c r="D62" i="16"/>
  <c r="A62" i="16"/>
  <c r="B62" i="16" s="1"/>
  <c r="C62" i="16" s="1"/>
  <c r="O62" i="16" s="1"/>
  <c r="M61" i="16"/>
  <c r="D61" i="16"/>
  <c r="A61" i="16"/>
  <c r="M60" i="16"/>
  <c r="D60" i="16"/>
  <c r="A60" i="16"/>
  <c r="M59" i="16"/>
  <c r="D59" i="16"/>
  <c r="A59" i="16"/>
  <c r="M58" i="16"/>
  <c r="D58" i="16"/>
  <c r="E58" i="16" s="1"/>
  <c r="A58" i="16"/>
  <c r="M57" i="16"/>
  <c r="D57" i="16"/>
  <c r="A57" i="16"/>
  <c r="M56" i="16"/>
  <c r="D56" i="16"/>
  <c r="E56" i="16" s="1"/>
  <c r="A56" i="16"/>
  <c r="M55" i="16"/>
  <c r="D55" i="16"/>
  <c r="A55" i="16"/>
  <c r="M54" i="16"/>
  <c r="D54" i="16"/>
  <c r="E54" i="16" s="1"/>
  <c r="A54" i="16"/>
  <c r="M53" i="16"/>
  <c r="D53" i="16"/>
  <c r="A53" i="16"/>
  <c r="M52" i="16"/>
  <c r="D52" i="16"/>
  <c r="E52" i="16" s="1"/>
  <c r="A52" i="16"/>
  <c r="M51" i="16"/>
  <c r="D51" i="16"/>
  <c r="A51" i="16"/>
  <c r="M50" i="16"/>
  <c r="D50" i="16"/>
  <c r="E50" i="16" s="1"/>
  <c r="A50" i="16"/>
  <c r="M49" i="16"/>
  <c r="D49" i="16"/>
  <c r="A49" i="16"/>
  <c r="M48" i="16"/>
  <c r="D48" i="16"/>
  <c r="A48" i="16"/>
  <c r="M47" i="16"/>
  <c r="D47" i="16"/>
  <c r="A47" i="16"/>
  <c r="M46" i="16"/>
  <c r="D46" i="16"/>
  <c r="E46" i="16" s="1"/>
  <c r="A46" i="16"/>
  <c r="M45" i="16"/>
  <c r="D45" i="16"/>
  <c r="A45" i="16"/>
  <c r="M44" i="16"/>
  <c r="D44" i="16"/>
  <c r="A44" i="16"/>
  <c r="M43" i="16"/>
  <c r="D43" i="16"/>
  <c r="A43" i="16"/>
  <c r="M42" i="16"/>
  <c r="D42" i="16"/>
  <c r="E42" i="16" s="1"/>
  <c r="A42" i="16"/>
  <c r="M41" i="16"/>
  <c r="D41" i="16"/>
  <c r="A41" i="16"/>
  <c r="M40" i="16"/>
  <c r="D40" i="16"/>
  <c r="E40" i="16" s="1"/>
  <c r="A40" i="16"/>
  <c r="M39" i="16"/>
  <c r="D39" i="16"/>
  <c r="A39" i="16"/>
  <c r="M38" i="16"/>
  <c r="D38" i="16"/>
  <c r="E38" i="16" s="1"/>
  <c r="A38" i="16"/>
  <c r="M37" i="16"/>
  <c r="D37" i="16"/>
  <c r="A37" i="16"/>
  <c r="M36" i="16"/>
  <c r="D36" i="16"/>
  <c r="E36" i="16" s="1"/>
  <c r="A36" i="16"/>
  <c r="B36" i="16" s="1"/>
  <c r="C36" i="16" s="1"/>
  <c r="O36" i="16" s="1"/>
  <c r="M35" i="16"/>
  <c r="D35" i="16"/>
  <c r="A35" i="16"/>
  <c r="M34" i="16"/>
  <c r="D34" i="16"/>
  <c r="E34" i="16" s="1"/>
  <c r="A34" i="16"/>
  <c r="M33" i="16"/>
  <c r="D33" i="16"/>
  <c r="E33" i="16" s="1"/>
  <c r="A33" i="16"/>
  <c r="M32" i="16"/>
  <c r="D32" i="16"/>
  <c r="A32" i="16"/>
  <c r="M31" i="16"/>
  <c r="D31" i="16"/>
  <c r="A31" i="16"/>
  <c r="M30" i="16"/>
  <c r="D30" i="16"/>
  <c r="E30" i="16" s="1"/>
  <c r="A30" i="16"/>
  <c r="M29" i="16"/>
  <c r="D29" i="16"/>
  <c r="E29" i="16" s="1"/>
  <c r="A29" i="16"/>
  <c r="M28" i="16"/>
  <c r="D28" i="16"/>
  <c r="A28" i="16"/>
  <c r="M27" i="16"/>
  <c r="D27" i="16"/>
  <c r="A27" i="16"/>
  <c r="M26" i="16"/>
  <c r="D26" i="16"/>
  <c r="E26" i="16" s="1"/>
  <c r="A26" i="16"/>
  <c r="M25" i="16"/>
  <c r="D25" i="16"/>
  <c r="E25" i="16" s="1"/>
  <c r="A25" i="16"/>
  <c r="M24" i="16"/>
  <c r="D24" i="16"/>
  <c r="E24" i="16" s="1"/>
  <c r="A24" i="16"/>
  <c r="M23" i="16"/>
  <c r="D23" i="16"/>
  <c r="A23" i="16"/>
  <c r="M22" i="16"/>
  <c r="D22" i="16"/>
  <c r="E22" i="16" s="1"/>
  <c r="A22" i="16"/>
  <c r="M21" i="16"/>
  <c r="D21" i="16"/>
  <c r="E21" i="16" s="1"/>
  <c r="A21" i="16"/>
  <c r="M20" i="16"/>
  <c r="D20" i="16"/>
  <c r="E20" i="16" s="1"/>
  <c r="A20" i="16"/>
  <c r="B20" i="16" s="1"/>
  <c r="C20" i="16" s="1"/>
  <c r="O20" i="16" s="1"/>
  <c r="M19" i="16"/>
  <c r="D19" i="16"/>
  <c r="A19" i="16"/>
  <c r="M18" i="16"/>
  <c r="D18" i="16"/>
  <c r="E18" i="16" s="1"/>
  <c r="A18" i="16"/>
  <c r="M17" i="16"/>
  <c r="D17" i="16"/>
  <c r="E17" i="16" s="1"/>
  <c r="A17" i="16"/>
  <c r="M16" i="16"/>
  <c r="D16" i="16"/>
  <c r="A16" i="16"/>
  <c r="M15" i="16"/>
  <c r="D15" i="16"/>
  <c r="A15" i="16"/>
  <c r="M14" i="16"/>
  <c r="D14" i="16"/>
  <c r="E14" i="16" s="1"/>
  <c r="A14" i="16"/>
  <c r="M13" i="16"/>
  <c r="D13" i="16"/>
  <c r="E13" i="16" s="1"/>
  <c r="A13" i="16"/>
  <c r="B13" i="16" s="1"/>
  <c r="C13" i="16" s="1"/>
  <c r="O13" i="16" s="1"/>
  <c r="M12" i="16"/>
  <c r="D12" i="16"/>
  <c r="A12" i="16"/>
  <c r="M11" i="16"/>
  <c r="D11" i="16"/>
  <c r="A11" i="16"/>
  <c r="M10" i="16"/>
  <c r="D10" i="16"/>
  <c r="E10" i="16" s="1"/>
  <c r="A10" i="16"/>
  <c r="M9" i="16"/>
  <c r="D9" i="16"/>
  <c r="E9" i="16" s="1"/>
  <c r="A9" i="16"/>
  <c r="B9" i="16" s="1"/>
  <c r="C9" i="16" s="1"/>
  <c r="O9" i="16" s="1"/>
  <c r="M8" i="16"/>
  <c r="D8" i="16"/>
  <c r="E8" i="16" s="1"/>
  <c r="A8" i="16"/>
  <c r="M7" i="16"/>
  <c r="D7" i="16"/>
  <c r="A7" i="16"/>
  <c r="M6" i="16"/>
  <c r="D6" i="16"/>
  <c r="E6" i="16" s="1"/>
  <c r="A6" i="16"/>
  <c r="M5" i="16"/>
  <c r="D5" i="16"/>
  <c r="E5" i="16" s="1"/>
  <c r="A5" i="16"/>
  <c r="B5" i="16" s="1"/>
  <c r="M4" i="16"/>
  <c r="D4" i="16"/>
  <c r="E4" i="16" s="1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B8" i="5"/>
  <c r="B20" i="5"/>
  <c r="B40" i="5"/>
  <c r="B52" i="5"/>
  <c r="B72" i="5"/>
  <c r="B84" i="5"/>
  <c r="A4" i="5"/>
  <c r="A5" i="5"/>
  <c r="A6" i="5"/>
  <c r="A7" i="5"/>
  <c r="B7" i="5" s="1"/>
  <c r="A8" i="5"/>
  <c r="A9" i="5"/>
  <c r="A10" i="5"/>
  <c r="B10" i="5" s="1"/>
  <c r="A11" i="5"/>
  <c r="B11" i="5" s="1"/>
  <c r="A12" i="5"/>
  <c r="A13" i="5"/>
  <c r="A14" i="5"/>
  <c r="B14" i="5" s="1"/>
  <c r="A15" i="5"/>
  <c r="B15" i="5" s="1"/>
  <c r="A16" i="5"/>
  <c r="A17" i="5"/>
  <c r="A18" i="5"/>
  <c r="B18" i="5" s="1"/>
  <c r="A19" i="5"/>
  <c r="B19" i="5" s="1"/>
  <c r="A20" i="5"/>
  <c r="A21" i="5"/>
  <c r="A22" i="5"/>
  <c r="B22" i="5" s="1"/>
  <c r="A23" i="5"/>
  <c r="B23" i="5" s="1"/>
  <c r="A24" i="5"/>
  <c r="B24" i="5" s="1"/>
  <c r="A25" i="5"/>
  <c r="A26" i="5"/>
  <c r="B26" i="5" s="1"/>
  <c r="A27" i="5"/>
  <c r="B27" i="5" s="1"/>
  <c r="A28" i="5"/>
  <c r="A29" i="5"/>
  <c r="A30" i="5"/>
  <c r="B30" i="5" s="1"/>
  <c r="A31" i="5"/>
  <c r="B31" i="5" s="1"/>
  <c r="A32" i="5"/>
  <c r="A33" i="5"/>
  <c r="A34" i="5"/>
  <c r="B34" i="5" s="1"/>
  <c r="A35" i="5"/>
  <c r="B35" i="5" s="1"/>
  <c r="A36" i="5"/>
  <c r="B36" i="5" s="1"/>
  <c r="A37" i="5"/>
  <c r="A38" i="5"/>
  <c r="B38" i="5" s="1"/>
  <c r="A39" i="5"/>
  <c r="B39" i="5" s="1"/>
  <c r="A40" i="5"/>
  <c r="A41" i="5"/>
  <c r="A42" i="5"/>
  <c r="B42" i="5" s="1"/>
  <c r="A43" i="5"/>
  <c r="B43" i="5" s="1"/>
  <c r="A44" i="5"/>
  <c r="A45" i="5"/>
  <c r="A46" i="5"/>
  <c r="B46" i="5" s="1"/>
  <c r="A47" i="5"/>
  <c r="B47" i="5" s="1"/>
  <c r="A48" i="5"/>
  <c r="A49" i="5"/>
  <c r="A50" i="5"/>
  <c r="B50" i="5" s="1"/>
  <c r="A51" i="5"/>
  <c r="B51" i="5" s="1"/>
  <c r="A52" i="5"/>
  <c r="A53" i="5"/>
  <c r="A54" i="5"/>
  <c r="B54" i="5" s="1"/>
  <c r="A55" i="5"/>
  <c r="B55" i="5" s="1"/>
  <c r="A56" i="5"/>
  <c r="B56" i="5" s="1"/>
  <c r="A57" i="5"/>
  <c r="A58" i="5"/>
  <c r="B58" i="5" s="1"/>
  <c r="A59" i="5"/>
  <c r="B59" i="5" s="1"/>
  <c r="A60" i="5"/>
  <c r="A61" i="5"/>
  <c r="A62" i="5"/>
  <c r="B62" i="5" s="1"/>
  <c r="A63" i="5"/>
  <c r="B63" i="5" s="1"/>
  <c r="A64" i="5"/>
  <c r="A65" i="5"/>
  <c r="A66" i="5"/>
  <c r="B66" i="5" s="1"/>
  <c r="A67" i="5"/>
  <c r="B67" i="5" s="1"/>
  <c r="A68" i="5"/>
  <c r="B68" i="5" s="1"/>
  <c r="A69" i="5"/>
  <c r="A70" i="5"/>
  <c r="B70" i="5" s="1"/>
  <c r="A71" i="5"/>
  <c r="B71" i="5" s="1"/>
  <c r="A72" i="5"/>
  <c r="A73" i="5"/>
  <c r="A74" i="5"/>
  <c r="B74" i="5" s="1"/>
  <c r="A75" i="5"/>
  <c r="B75" i="5" s="1"/>
  <c r="A76" i="5"/>
  <c r="A77" i="5"/>
  <c r="A78" i="5"/>
  <c r="B78" i="5" s="1"/>
  <c r="A79" i="5"/>
  <c r="B79" i="5" s="1"/>
  <c r="A80" i="5"/>
  <c r="A81" i="5"/>
  <c r="A82" i="5"/>
  <c r="B82" i="5" s="1"/>
  <c r="A83" i="5"/>
  <c r="B83" i="5" s="1"/>
  <c r="A84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B81" i="5" l="1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4" i="5"/>
  <c r="N6" i="16"/>
  <c r="N10" i="16"/>
  <c r="N14" i="16"/>
  <c r="N18" i="16"/>
  <c r="M80" i="12"/>
  <c r="M64" i="12"/>
  <c r="B80" i="5"/>
  <c r="B76" i="5"/>
  <c r="B64" i="5"/>
  <c r="B60" i="5"/>
  <c r="B48" i="5"/>
  <c r="B44" i="5"/>
  <c r="B32" i="5"/>
  <c r="B28" i="5"/>
  <c r="B16" i="5"/>
  <c r="B12" i="5"/>
  <c r="O63" i="12"/>
  <c r="N64" i="16"/>
  <c r="N68" i="16"/>
  <c r="N80" i="16"/>
  <c r="N84" i="16"/>
  <c r="B77" i="12"/>
  <c r="N77" i="12" s="1"/>
  <c r="B65" i="12"/>
  <c r="N65" i="12" s="1"/>
  <c r="B63" i="12"/>
  <c r="N63" i="12" s="1"/>
  <c r="B18" i="12"/>
  <c r="N18" i="12" s="1"/>
  <c r="M73" i="12"/>
  <c r="M57" i="12"/>
  <c r="M41" i="12"/>
  <c r="M29" i="12"/>
  <c r="M9" i="12"/>
  <c r="M65" i="12"/>
  <c r="M13" i="12"/>
  <c r="B6" i="5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B55" i="12"/>
  <c r="N55" i="12" s="1"/>
  <c r="B53" i="12"/>
  <c r="N53" i="12" s="1"/>
  <c r="B20" i="12"/>
  <c r="N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B65" i="13"/>
  <c r="C65" i="13" s="1"/>
  <c r="D65" i="13" s="1"/>
  <c r="G65" i="13" s="1"/>
  <c r="B61" i="13"/>
  <c r="C61" i="13" s="1"/>
  <c r="D61" i="13" s="1"/>
  <c r="G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81" i="13"/>
  <c r="F77" i="13"/>
  <c r="F73" i="13"/>
  <c r="F69" i="13"/>
  <c r="F65" i="13"/>
  <c r="F61" i="13"/>
  <c r="O30" i="17"/>
  <c r="O67" i="17"/>
  <c r="O75" i="17"/>
  <c r="B17" i="5"/>
  <c r="B13" i="5"/>
  <c r="B9" i="5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B72" i="12"/>
  <c r="N72" i="12" s="1"/>
  <c r="B60" i="12"/>
  <c r="N60" i="12" s="1"/>
  <c r="B47" i="12"/>
  <c r="N47" i="12" s="1"/>
  <c r="B8" i="12"/>
  <c r="N8" i="12" s="1"/>
  <c r="M77" i="12"/>
  <c r="O65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O25" i="17"/>
  <c r="B27" i="17"/>
  <c r="C27" i="17" s="1"/>
  <c r="D27" i="17" s="1"/>
  <c r="O66" i="17"/>
  <c r="O74" i="17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B48" i="13"/>
  <c r="C48" i="13" s="1"/>
  <c r="D48" i="13" s="1"/>
  <c r="G48" i="13" s="1"/>
  <c r="B16" i="13"/>
  <c r="C16" i="13" s="1"/>
  <c r="D16" i="13" s="1"/>
  <c r="G16" i="13" s="1"/>
  <c r="F47" i="13"/>
  <c r="F43" i="13"/>
  <c r="F39" i="13"/>
  <c r="F35" i="13"/>
  <c r="F31" i="13"/>
  <c r="F27" i="13"/>
  <c r="F23" i="13"/>
  <c r="F19" i="13"/>
  <c r="F15" i="13"/>
  <c r="F11" i="13"/>
  <c r="F7" i="13"/>
  <c r="F7" i="17"/>
  <c r="F11" i="17"/>
  <c r="O16" i="17"/>
  <c r="B18" i="17"/>
  <c r="C18" i="17" s="1"/>
  <c r="D18" i="17" s="1"/>
  <c r="O37" i="17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B72" i="13"/>
  <c r="C72" i="13" s="1"/>
  <c r="D72" i="13" s="1"/>
  <c r="G72" i="13" s="1"/>
  <c r="B40" i="13"/>
  <c r="C40" i="13" s="1"/>
  <c r="D40" i="13" s="1"/>
  <c r="G40" i="13" s="1"/>
  <c r="F58" i="13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F35" i="17"/>
  <c r="D415" i="15"/>
  <c r="D43" i="15"/>
  <c r="D149" i="15"/>
  <c r="D350" i="15"/>
  <c r="D382" i="15"/>
  <c r="D398" i="15"/>
  <c r="D406" i="15"/>
  <c r="D414" i="15"/>
  <c r="D150" i="15"/>
  <c r="D156" i="15"/>
  <c r="D189" i="15"/>
  <c r="D240" i="15"/>
  <c r="D341" i="15"/>
  <c r="D369" i="15"/>
  <c r="D381" i="15"/>
  <c r="D385" i="15"/>
  <c r="D183" i="15"/>
  <c r="D195" i="15"/>
  <c r="D206" i="15"/>
  <c r="D351" i="15"/>
  <c r="E351" i="15" s="1"/>
  <c r="D391" i="15"/>
  <c r="D196" i="15"/>
  <c r="D344" i="15"/>
  <c r="D352" i="15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W3" i="5"/>
  <c r="N22" i="16"/>
  <c r="P22" i="16" s="1"/>
  <c r="N26" i="16"/>
  <c r="N30" i="16"/>
  <c r="N34" i="16"/>
  <c r="N47" i="16"/>
  <c r="N51" i="16"/>
  <c r="N55" i="16"/>
  <c r="N59" i="16"/>
  <c r="N48" i="16"/>
  <c r="N16" i="16"/>
  <c r="O77" i="12"/>
  <c r="O15" i="12"/>
  <c r="N76" i="16"/>
  <c r="N60" i="16"/>
  <c r="N44" i="16"/>
  <c r="N12" i="16"/>
  <c r="O57" i="12"/>
  <c r="N72" i="16"/>
  <c r="N56" i="16"/>
  <c r="N40" i="16"/>
  <c r="O47" i="12"/>
  <c r="O53" i="12"/>
  <c r="D14" i="12"/>
  <c r="D49" i="12"/>
  <c r="D78" i="12"/>
  <c r="D75" i="12"/>
  <c r="D68" i="12"/>
  <c r="D65" i="12"/>
  <c r="D63" i="12"/>
  <c r="D58" i="12"/>
  <c r="D48" i="12"/>
  <c r="D41" i="12"/>
  <c r="D36" i="12"/>
  <c r="D33" i="12"/>
  <c r="O30" i="12"/>
  <c r="D26" i="12"/>
  <c r="D16" i="12"/>
  <c r="D9" i="12"/>
  <c r="D4" i="12"/>
  <c r="O55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D19" i="12"/>
  <c r="D12" i="12"/>
  <c r="B11" i="12"/>
  <c r="N11" i="12" s="1"/>
  <c r="D7" i="12"/>
  <c r="O82" i="12"/>
  <c r="O58" i="12"/>
  <c r="O50" i="12"/>
  <c r="O34" i="12"/>
  <c r="O18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D10" i="12"/>
  <c r="B7" i="12"/>
  <c r="N7" i="12" s="1"/>
  <c r="B4" i="12"/>
  <c r="N4" i="12" s="1"/>
  <c r="O21" i="12"/>
  <c r="O9" i="12"/>
  <c r="M69" i="12"/>
  <c r="M53" i="12"/>
  <c r="M37" i="12"/>
  <c r="M21" i="12"/>
  <c r="M5" i="12"/>
  <c r="B6" i="16"/>
  <c r="C6" i="16" s="1"/>
  <c r="O6" i="16" s="1"/>
  <c r="B46" i="16"/>
  <c r="C46" i="16" s="1"/>
  <c r="O46" i="16" s="1"/>
  <c r="P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O80" i="12"/>
  <c r="O72" i="12"/>
  <c r="O64" i="12"/>
  <c r="O60" i="12"/>
  <c r="O52" i="12"/>
  <c r="M52" i="12"/>
  <c r="M48" i="12"/>
  <c r="M44" i="12"/>
  <c r="O40" i="12"/>
  <c r="M40" i="12"/>
  <c r="O36" i="12"/>
  <c r="M36" i="12"/>
  <c r="M32" i="12"/>
  <c r="O28" i="12"/>
  <c r="M28" i="12"/>
  <c r="M24" i="12"/>
  <c r="O20" i="12"/>
  <c r="M20" i="12"/>
  <c r="M16" i="12"/>
  <c r="O12" i="12"/>
  <c r="M12" i="12"/>
  <c r="O8" i="12"/>
  <c r="M8" i="12"/>
  <c r="O4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H57" i="13" s="1"/>
  <c r="F53" i="13"/>
  <c r="H53" i="13" s="1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H68" i="13" s="1"/>
  <c r="F64" i="13"/>
  <c r="F60" i="13"/>
  <c r="F56" i="13"/>
  <c r="H56" i="13" s="1"/>
  <c r="F52" i="13"/>
  <c r="F48" i="13"/>
  <c r="F44" i="13"/>
  <c r="F40" i="13"/>
  <c r="F36" i="13"/>
  <c r="H36" i="13" s="1"/>
  <c r="F32" i="13"/>
  <c r="F28" i="13"/>
  <c r="F24" i="13"/>
  <c r="H24" i="13" s="1"/>
  <c r="F20" i="13"/>
  <c r="F16" i="13"/>
  <c r="F12" i="13"/>
  <c r="F8" i="13"/>
  <c r="F4" i="13"/>
  <c r="H4" i="13" s="1"/>
  <c r="F12" i="17"/>
  <c r="F16" i="17"/>
  <c r="O18" i="17"/>
  <c r="O27" i="17"/>
  <c r="Q27" i="17" s="1"/>
  <c r="O32" i="17"/>
  <c r="B34" i="17"/>
  <c r="C34" i="17" s="1"/>
  <c r="D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O78" i="17"/>
  <c r="P18" i="17"/>
  <c r="P82" i="17"/>
  <c r="Q82" i="17" s="1"/>
  <c r="P34" i="17"/>
  <c r="P27" i="17"/>
  <c r="P74" i="17"/>
  <c r="Q74" i="17" s="1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81" i="13"/>
  <c r="H73" i="13"/>
  <c r="H65" i="13"/>
  <c r="H49" i="13"/>
  <c r="H41" i="13"/>
  <c r="H63" i="13"/>
  <c r="H15" i="13"/>
  <c r="H80" i="13"/>
  <c r="H72" i="13"/>
  <c r="H64" i="13"/>
  <c r="H48" i="13"/>
  <c r="H40" i="13"/>
  <c r="H32" i="13"/>
  <c r="H16" i="13"/>
  <c r="H8" i="13"/>
  <c r="H55" i="13"/>
  <c r="H31" i="13"/>
  <c r="H78" i="13"/>
  <c r="H70" i="13"/>
  <c r="H62" i="13"/>
  <c r="H54" i="13"/>
  <c r="H46" i="13"/>
  <c r="H38" i="13"/>
  <c r="H30" i="13"/>
  <c r="H22" i="13"/>
  <c r="H14" i="13"/>
  <c r="H6" i="13"/>
  <c r="H71" i="13"/>
  <c r="H39" i="13"/>
  <c r="H77" i="13"/>
  <c r="H69" i="13"/>
  <c r="H61" i="13"/>
  <c r="H79" i="13"/>
  <c r="H47" i="13"/>
  <c r="H76" i="13"/>
  <c r="H60" i="13"/>
  <c r="H52" i="13"/>
  <c r="H44" i="13"/>
  <c r="H28" i="13"/>
  <c r="H20" i="13"/>
  <c r="H12" i="13"/>
  <c r="H23" i="13"/>
  <c r="H83" i="13"/>
  <c r="H75" i="13"/>
  <c r="H67" i="13"/>
  <c r="H59" i="13"/>
  <c r="H51" i="13"/>
  <c r="H43" i="13"/>
  <c r="H35" i="13"/>
  <c r="H27" i="13"/>
  <c r="H19" i="13"/>
  <c r="H11" i="13"/>
  <c r="H7" i="13"/>
  <c r="H82" i="13"/>
  <c r="H74" i="13"/>
  <c r="H66" i="13"/>
  <c r="H58" i="13"/>
  <c r="H50" i="13"/>
  <c r="H42" i="13"/>
  <c r="H34" i="13"/>
  <c r="H26" i="13"/>
  <c r="H18" i="13"/>
  <c r="H10" i="13"/>
  <c r="C5" i="16"/>
  <c r="O5" i="16" s="1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P26" i="16"/>
  <c r="P13" i="16"/>
  <c r="P36" i="16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E400" i="15" s="1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E418" i="15" s="1"/>
  <c r="D109" i="15"/>
  <c r="D191" i="15"/>
  <c r="D252" i="15"/>
  <c r="D268" i="15"/>
  <c r="D319" i="15"/>
  <c r="D332" i="15"/>
  <c r="E333" i="15" s="1"/>
  <c r="D340" i="15"/>
  <c r="E340" i="15" s="1"/>
  <c r="D354" i="15"/>
  <c r="D366" i="15"/>
  <c r="E366" i="15" s="1"/>
  <c r="D374" i="15"/>
  <c r="D395" i="15"/>
  <c r="D419" i="15"/>
  <c r="E419" i="15" s="1"/>
  <c r="D349" i="15"/>
  <c r="D205" i="15"/>
  <c r="E206" i="15" s="1"/>
  <c r="D301" i="15"/>
  <c r="D317" i="15"/>
  <c r="D345" i="15"/>
  <c r="E345" i="15" s="1"/>
  <c r="D348" i="15"/>
  <c r="D353" i="15"/>
  <c r="D367" i="15"/>
  <c r="E367" i="15" s="1"/>
  <c r="D383" i="15"/>
  <c r="E383" i="15" s="1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E388" i="15" s="1"/>
  <c r="D397" i="15"/>
  <c r="E398" i="15" s="1"/>
  <c r="D405" i="15"/>
  <c r="E406" i="15" s="1"/>
  <c r="D413" i="15"/>
  <c r="E414" i="15" s="1"/>
  <c r="E157" i="15"/>
  <c r="E387" i="15"/>
  <c r="D70" i="15"/>
  <c r="E189" i="15"/>
  <c r="D326" i="15"/>
  <c r="D359" i="15"/>
  <c r="E359" i="15" s="1"/>
  <c r="D370" i="15"/>
  <c r="D377" i="15"/>
  <c r="D403" i="15"/>
  <c r="D410" i="15"/>
  <c r="E410" i="15" s="1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D378" i="15"/>
  <c r="D404" i="15"/>
  <c r="D411" i="15"/>
  <c r="E412" i="15" s="1"/>
  <c r="D54" i="15"/>
  <c r="E54" i="15" s="1"/>
  <c r="D105" i="15"/>
  <c r="D204" i="15"/>
  <c r="D254" i="15"/>
  <c r="D255" i="15"/>
  <c r="D324" i="15"/>
  <c r="D331" i="15"/>
  <c r="D335" i="15"/>
  <c r="E335" i="15" s="1"/>
  <c r="D357" i="15"/>
  <c r="D360" i="15"/>
  <c r="D368" i="15"/>
  <c r="E368" i="15" s="1"/>
  <c r="D375" i="15"/>
  <c r="D393" i="15"/>
  <c r="E393" i="15" s="1"/>
  <c r="D401" i="15"/>
  <c r="D44" i="15"/>
  <c r="E44" i="15" s="1"/>
  <c r="D48" i="15"/>
  <c r="D58" i="15"/>
  <c r="D57" i="15"/>
  <c r="D96" i="15"/>
  <c r="D327" i="15"/>
  <c r="D37" i="15"/>
  <c r="D46" i="15"/>
  <c r="D55" i="15"/>
  <c r="D80" i="15"/>
  <c r="D108" i="15"/>
  <c r="E109" i="15" s="1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E337" i="15" s="1"/>
  <c r="D361" i="15"/>
  <c r="D394" i="15"/>
  <c r="D42" i="15"/>
  <c r="E43" i="15" s="1"/>
  <c r="D50" i="15"/>
  <c r="D49" i="15"/>
  <c r="D97" i="15"/>
  <c r="D129" i="15"/>
  <c r="E90" i="13" s="1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E108" i="15" s="1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E377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E332" i="15"/>
  <c r="D257" i="15"/>
  <c r="D273" i="15"/>
  <c r="D289" i="15"/>
  <c r="D305" i="15"/>
  <c r="E372" i="15"/>
  <c r="E370" i="15"/>
  <c r="E402" i="15"/>
  <c r="E352" i="15"/>
  <c r="E416" i="15"/>
  <c r="Q18" i="17" l="1"/>
  <c r="E317" i="15"/>
  <c r="E360" i="15"/>
  <c r="E348" i="15"/>
  <c r="E399" i="15"/>
  <c r="H13" i="13"/>
  <c r="H29" i="13"/>
  <c r="H45" i="13"/>
  <c r="H9" i="13"/>
  <c r="H25" i="13"/>
  <c r="E66" i="15"/>
  <c r="E50" i="15"/>
  <c r="E362" i="15"/>
  <c r="E62" i="15"/>
  <c r="E358" i="15"/>
  <c r="E417" i="15"/>
  <c r="H17" i="13"/>
  <c r="H33" i="13"/>
  <c r="H5" i="13"/>
  <c r="H21" i="13"/>
  <c r="H37" i="13"/>
  <c r="E313" i="15"/>
  <c r="E322" i="15"/>
  <c r="E253" i="15"/>
  <c r="E190" i="15"/>
  <c r="E374" i="15"/>
  <c r="E323" i="15"/>
  <c r="E350" i="15"/>
  <c r="E264" i="15"/>
  <c r="E265" i="15"/>
  <c r="E52" i="15"/>
  <c r="E55" i="15"/>
  <c r="E331" i="15"/>
  <c r="E205" i="15"/>
  <c r="E404" i="15"/>
  <c r="E334" i="15"/>
  <c r="E38" i="15"/>
  <c r="E327" i="15"/>
  <c r="E386" i="15"/>
  <c r="E286" i="15"/>
  <c r="E384" i="15"/>
  <c r="E90" i="15"/>
  <c r="E110" i="15"/>
  <c r="E353" i="15"/>
  <c r="E344" i="15"/>
  <c r="E407" i="15"/>
  <c r="E252" i="15"/>
  <c r="E409" i="15"/>
  <c r="E40" i="15"/>
  <c r="E336" i="15"/>
  <c r="E381" i="15"/>
  <c r="E397" i="15"/>
  <c r="E49" i="15"/>
  <c r="E403" i="15"/>
  <c r="E150" i="15"/>
  <c r="E48" i="15"/>
  <c r="E392" i="15"/>
  <c r="E341" i="15"/>
  <c r="E382" i="15"/>
  <c r="E390" i="15"/>
  <c r="E364" i="15"/>
  <c r="E342" i="15"/>
  <c r="E349" i="15"/>
  <c r="E413" i="15"/>
  <c r="E42" i="15"/>
  <c r="E394" i="15"/>
  <c r="E47" i="15"/>
  <c r="E401" i="15"/>
  <c r="E324" i="15"/>
  <c r="E191" i="15"/>
  <c r="E421" i="15"/>
  <c r="E356" i="15"/>
  <c r="E112" i="15"/>
  <c r="E56" i="15"/>
  <c r="E120" i="15"/>
  <c r="E357" i="15"/>
  <c r="E391" i="15"/>
  <c r="E375" i="15"/>
  <c r="E254" i="15"/>
  <c r="E371" i="15"/>
  <c r="E343" i="15"/>
  <c r="E408" i="15"/>
  <c r="E271" i="15"/>
  <c r="E51" i="15"/>
  <c r="E363" i="15"/>
  <c r="E57" i="15"/>
  <c r="E365" i="15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27" i="12"/>
  <c r="O75" i="12"/>
  <c r="O81" i="12"/>
  <c r="Q36" i="16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P30" i="17"/>
  <c r="Q30" i="17" s="1"/>
  <c r="C30" i="17"/>
  <c r="D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Q23" i="16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Q8" i="16"/>
  <c r="P3" i="16"/>
  <c r="J4" i="17"/>
  <c r="I3" i="17" s="1"/>
  <c r="Q3" i="17"/>
  <c r="S4" i="17"/>
  <c r="R29" i="17" s="1"/>
  <c r="P4" i="17"/>
  <c r="W3" i="17"/>
  <c r="O4" i="16"/>
  <c r="F4" i="16" s="1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N90" i="13" s="1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N93" i="13" s="1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N91" i="13" s="1"/>
  <c r="E91" i="13"/>
  <c r="E139" i="15"/>
  <c r="N100" i="13" s="1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N99" i="13" s="1"/>
  <c r="E99" i="13"/>
  <c r="E290" i="15"/>
  <c r="E274" i="15"/>
  <c r="E233" i="15"/>
  <c r="E281" i="15"/>
  <c r="E131" i="15"/>
  <c r="N92" i="13" s="1"/>
  <c r="E92" i="13"/>
  <c r="E136" i="15"/>
  <c r="N97" i="13" s="1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N87" i="13" s="1"/>
  <c r="E87" i="13"/>
  <c r="E164" i="15"/>
  <c r="E128" i="15"/>
  <c r="N89" i="13" s="1"/>
  <c r="E89" i="13"/>
  <c r="E98" i="13"/>
  <c r="E137" i="15"/>
  <c r="N98" i="13" s="1"/>
  <c r="E235" i="15"/>
  <c r="E298" i="15"/>
  <c r="E193" i="15"/>
  <c r="E99" i="15"/>
  <c r="E174" i="15"/>
  <c r="E141" i="15"/>
  <c r="N102" i="13" s="1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N95" i="13" s="1"/>
  <c r="E229" i="15"/>
  <c r="E135" i="15"/>
  <c r="N96" i="13" s="1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N101" i="13" s="1"/>
  <c r="E101" i="13"/>
  <c r="E240" i="15"/>
  <c r="E103" i="13"/>
  <c r="E142" i="15"/>
  <c r="N103" i="13" s="1"/>
  <c r="E306" i="15"/>
  <c r="E85" i="13"/>
  <c r="E124" i="15"/>
  <c r="N85" i="13" s="1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N88" i="13" s="1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N94" i="13" s="1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N86" i="13" s="1"/>
  <c r="E86" i="13"/>
  <c r="E105" i="15"/>
  <c r="R52" i="17" l="1"/>
  <c r="R49" i="17"/>
  <c r="R79" i="17"/>
  <c r="R6" i="17"/>
  <c r="R55" i="17"/>
  <c r="R20" i="17"/>
  <c r="R47" i="17"/>
  <c r="Q19" i="16"/>
  <c r="Q69" i="16"/>
  <c r="Q22" i="16"/>
  <c r="Q43" i="16"/>
  <c r="R39" i="17"/>
  <c r="R63" i="17"/>
  <c r="R17" i="17"/>
  <c r="Q30" i="16"/>
  <c r="Q59" i="16"/>
  <c r="Q39" i="16"/>
  <c r="Q12" i="16"/>
  <c r="Q26" i="16"/>
  <c r="R23" i="17"/>
  <c r="R77" i="17"/>
  <c r="R81" i="17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T3" i="16" s="1"/>
  <c r="T5" i="16" s="1"/>
  <c r="G5" i="17"/>
  <c r="I4" i="17"/>
  <c r="H4" i="17"/>
  <c r="T5" i="17"/>
  <c r="U3" i="17" s="1"/>
  <c r="U5" i="17" s="1"/>
  <c r="G5" i="16"/>
  <c r="F6" i="16"/>
  <c r="H6" i="16" s="1"/>
  <c r="B49" i="15"/>
  <c r="I5" i="17" l="1"/>
  <c r="G6" i="17"/>
  <c r="H5" i="17"/>
  <c r="F7" i="16"/>
  <c r="G6" i="16"/>
  <c r="B50" i="15"/>
  <c r="F8" i="16" l="1"/>
  <c r="H8" i="16" s="1"/>
  <c r="H7" i="16"/>
  <c r="G7" i="17"/>
  <c r="I6" i="17"/>
  <c r="H6" i="17"/>
  <c r="G7" i="16"/>
  <c r="F9" i="16"/>
  <c r="H9" i="16" s="1"/>
  <c r="G8" i="16"/>
  <c r="B51" i="15"/>
  <c r="I7" i="17" l="1"/>
  <c r="H7" i="17"/>
  <c r="G8" i="17"/>
  <c r="F10" i="16"/>
  <c r="H10" i="16" s="1"/>
  <c r="G9" i="16"/>
  <c r="B52" i="15"/>
  <c r="I8" i="17" l="1"/>
  <c r="G9" i="17"/>
  <c r="H8" i="17"/>
  <c r="F11" i="16"/>
  <c r="H11" i="16" s="1"/>
  <c r="G10" i="16"/>
  <c r="B53" i="15"/>
  <c r="G10" i="17" l="1"/>
  <c r="I9" i="17"/>
  <c r="H9" i="17"/>
  <c r="F12" i="16"/>
  <c r="H12" i="16" s="1"/>
  <c r="G11" i="16"/>
  <c r="B54" i="15"/>
  <c r="I10" i="17" l="1"/>
  <c r="H10" i="17"/>
  <c r="G11" i="17"/>
  <c r="F13" i="16"/>
  <c r="H13" i="16" s="1"/>
  <c r="G12" i="16"/>
  <c r="B55" i="15"/>
  <c r="G12" i="17" l="1"/>
  <c r="I11" i="17"/>
  <c r="H11" i="17"/>
  <c r="G13" i="16"/>
  <c r="F14" i="16"/>
  <c r="H14" i="16" s="1"/>
  <c r="B56" i="15"/>
  <c r="G13" i="17" l="1"/>
  <c r="I12" i="17"/>
  <c r="H12" i="17"/>
  <c r="F15" i="16"/>
  <c r="H15" i="16" s="1"/>
  <c r="G14" i="16"/>
  <c r="B57" i="15"/>
  <c r="I13" i="17" l="1"/>
  <c r="G14" i="17"/>
  <c r="H13" i="17"/>
  <c r="F16" i="16"/>
  <c r="H16" i="16" s="1"/>
  <c r="G15" i="16"/>
  <c r="B58" i="15"/>
  <c r="G15" i="17" l="1"/>
  <c r="I14" i="17"/>
  <c r="H14" i="17"/>
  <c r="F17" i="16"/>
  <c r="H17" i="16" s="1"/>
  <c r="G16" i="16"/>
  <c r="B59" i="15"/>
  <c r="G16" i="17" l="1"/>
  <c r="I15" i="17"/>
  <c r="H15" i="17"/>
  <c r="F18" i="16"/>
  <c r="H18" i="16" s="1"/>
  <c r="G17" i="16"/>
  <c r="B60" i="15"/>
  <c r="I16" i="17" l="1"/>
  <c r="G17" i="17"/>
  <c r="H16" i="17"/>
  <c r="F19" i="16"/>
  <c r="H19" i="16" s="1"/>
  <c r="G18" i="16"/>
  <c r="B61" i="15"/>
  <c r="G18" i="17" l="1"/>
  <c r="I17" i="17"/>
  <c r="H17" i="17"/>
  <c r="F20" i="16"/>
  <c r="H20" i="16" s="1"/>
  <c r="G19" i="16"/>
  <c r="B62" i="15"/>
  <c r="I18" i="17" l="1"/>
  <c r="G19" i="17"/>
  <c r="H18" i="17"/>
  <c r="F21" i="16"/>
  <c r="H21" i="16" s="1"/>
  <c r="G20" i="16"/>
  <c r="B63" i="15"/>
  <c r="G20" i="17" l="1"/>
  <c r="I19" i="17"/>
  <c r="H19" i="17"/>
  <c r="F22" i="16"/>
  <c r="H22" i="16" s="1"/>
  <c r="G21" i="16"/>
  <c r="B64" i="15"/>
  <c r="G21" i="17" l="1"/>
  <c r="I20" i="17"/>
  <c r="H20" i="17"/>
  <c r="F23" i="16"/>
  <c r="H23" i="16" s="1"/>
  <c r="G22" i="16"/>
  <c r="B65" i="15"/>
  <c r="G22" i="17" l="1"/>
  <c r="I21" i="17"/>
  <c r="H21" i="17"/>
  <c r="F24" i="16"/>
  <c r="H24" i="16" s="1"/>
  <c r="G23" i="16"/>
  <c r="B66" i="15"/>
  <c r="G23" i="17" l="1"/>
  <c r="I22" i="17"/>
  <c r="H22" i="17"/>
  <c r="F25" i="16"/>
  <c r="H25" i="16" s="1"/>
  <c r="G24" i="16"/>
  <c r="B67" i="15"/>
  <c r="I23" i="17" l="1"/>
  <c r="G24" i="17"/>
  <c r="H23" i="17"/>
  <c r="F26" i="16"/>
  <c r="H26" i="16" s="1"/>
  <c r="G25" i="16"/>
  <c r="B68" i="15"/>
  <c r="G25" i="17" l="1"/>
  <c r="I24" i="17"/>
  <c r="H24" i="17"/>
  <c r="F27" i="16"/>
  <c r="H27" i="16" s="1"/>
  <c r="G26" i="16"/>
  <c r="B69" i="15"/>
  <c r="I25" i="17" l="1"/>
  <c r="G26" i="17"/>
  <c r="H25" i="17"/>
  <c r="F28" i="16"/>
  <c r="H28" i="16" s="1"/>
  <c r="G27" i="16"/>
  <c r="B70" i="15"/>
  <c r="I26" i="17" l="1"/>
  <c r="G27" i="17"/>
  <c r="H26" i="17"/>
  <c r="F29" i="16"/>
  <c r="H29" i="16" s="1"/>
  <c r="G28" i="16"/>
  <c r="B71" i="15"/>
  <c r="G28" i="17" l="1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T14" i="12"/>
  <c r="T13" i="12"/>
  <c r="Q4" i="12"/>
  <c r="H4" i="12"/>
  <c r="E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70" i="5"/>
  <c r="R62" i="5"/>
  <c r="R22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P86" i="5"/>
  <c r="P87" i="5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G3" i="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I4" i="5" s="1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F12" i="12" l="1"/>
  <c r="F14" i="12"/>
  <c r="G8" i="12"/>
  <c r="G12" i="12"/>
  <c r="F10" i="12"/>
  <c r="F5" i="12"/>
  <c r="F15" i="12"/>
  <c r="F7" i="12"/>
  <c r="G6" i="12"/>
  <c r="G10" i="12"/>
  <c r="G5" i="12"/>
  <c r="G15" i="12"/>
  <c r="G7" i="12"/>
  <c r="F6" i="12"/>
  <c r="F8" i="12"/>
  <c r="G11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I3" i="12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<sst xmlns="http://schemas.openxmlformats.org/spreadsheetml/2006/main" count="692" uniqueCount="467">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</sst>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0.38504742857142849</c:v>
                </c:pt>
                <c:pt idx="3">
                  <c:v>0.9488669999999999</c:v>
                </c:pt>
                <c:pt idx="4">
                  <c:v>1.5264382857142855</c:v>
                </c:pt>
                <c:pt idx="5">
                  <c:v>2.4340502857142852</c:v>
                </c:pt>
                <c:pt idx="6">
                  <c:v>3.3416622857142855</c:v>
                </c:pt>
                <c:pt idx="7">
                  <c:v>4.4693014285714279</c:v>
                </c:pt>
                <c:pt idx="8">
                  <c:v>5.7069541428571435</c:v>
                </c:pt>
                <c:pt idx="9">
                  <c:v>6.6420695714285714</c:v>
                </c:pt>
                <c:pt idx="10">
                  <c:v>8.6360657142857171</c:v>
                </c:pt>
                <c:pt idx="11">
                  <c:v>11.138874571428572</c:v>
                </c:pt>
                <c:pt idx="12">
                  <c:v>14.686812571428572</c:v>
                </c:pt>
                <c:pt idx="13">
                  <c:v>18.23475057142857</c:v>
                </c:pt>
                <c:pt idx="14">
                  <c:v>22.332756428571432</c:v>
                </c:pt>
                <c:pt idx="15">
                  <c:v>26.719548</c:v>
                </c:pt>
                <c:pt idx="16">
                  <c:v>31.106339571428574</c:v>
                </c:pt>
                <c:pt idx="17">
                  <c:v>35.300607142857146</c:v>
                </c:pt>
                <c:pt idx="18">
                  <c:v>39.453619714285715</c:v>
                </c:pt>
                <c:pt idx="19">
                  <c:v>43.482867000000006</c:v>
                </c:pt>
                <c:pt idx="20">
                  <c:v>48.488484857142858</c:v>
                </c:pt>
                <c:pt idx="21">
                  <c:v>53.38408914285715</c:v>
                </c:pt>
                <c:pt idx="22">
                  <c:v>58.92602314285714</c:v>
                </c:pt>
                <c:pt idx="23">
                  <c:v>65.444327571428559</c:v>
                </c:pt>
                <c:pt idx="24">
                  <c:v>71.921377142857125</c:v>
                </c:pt>
                <c:pt idx="25">
                  <c:v>79.223528428571427</c:v>
                </c:pt>
                <c:pt idx="26">
                  <c:v>86.539431428571433</c:v>
                </c:pt>
                <c:pt idx="27">
                  <c:v>93.649058999999994</c:v>
                </c:pt>
                <c:pt idx="28">
                  <c:v>101.50127814285713</c:v>
                </c:pt>
                <c:pt idx="29">
                  <c:v>109.66978628571428</c:v>
                </c:pt>
                <c:pt idx="30">
                  <c:v>118.635893</c:v>
                </c:pt>
                <c:pt idx="31">
                  <c:v>127.53324114285714</c:v>
                </c:pt>
                <c:pt idx="32">
                  <c:v>135.94927999999999</c:v>
                </c:pt>
                <c:pt idx="33">
                  <c:v>143.91151285714281</c:v>
                </c:pt>
                <c:pt idx="34">
                  <c:v>151.3786844285714</c:v>
                </c:pt>
                <c:pt idx="35">
                  <c:v>158.5020637142857</c:v>
                </c:pt>
                <c:pt idx="36">
                  <c:v>164.95160985714284</c:v>
                </c:pt>
                <c:pt idx="37">
                  <c:v>170.60355757142858</c:v>
                </c:pt>
                <c:pt idx="38">
                  <c:v>176.07673314285714</c:v>
                </c:pt>
                <c:pt idx="39">
                  <c:v>181.68742571428569</c:v>
                </c:pt>
                <c:pt idx="40">
                  <c:v>186.89931899999996</c:v>
                </c:pt>
                <c:pt idx="41">
                  <c:v>192.26248099999998</c:v>
                </c:pt>
                <c:pt idx="42">
                  <c:v>196.91055471428567</c:v>
                </c:pt>
                <c:pt idx="43">
                  <c:v>201.14607742857143</c:v>
                </c:pt>
                <c:pt idx="44">
                  <c:v>204.61150514285711</c:v>
                </c:pt>
                <c:pt idx="45">
                  <c:v>207.5406167142857</c:v>
                </c:pt>
                <c:pt idx="46">
                  <c:v>209.658378</c:v>
                </c:pt>
                <c:pt idx="47">
                  <c:v>211.32233328571428</c:v>
                </c:pt>
                <c:pt idx="48">
                  <c:v>212.69750299999995</c:v>
                </c:pt>
                <c:pt idx="49">
                  <c:v>215.87414514285709</c:v>
                </c:pt>
                <c:pt idx="50">
                  <c:v>218.84451185714283</c:v>
                </c:pt>
                <c:pt idx="51">
                  <c:v>222.36494628571427</c:v>
                </c:pt>
                <c:pt idx="52">
                  <c:v>226.02289771428568</c:v>
                </c:pt>
                <c:pt idx="53">
                  <c:v>229.7496077142857</c:v>
                </c:pt>
                <c:pt idx="54">
                  <c:v>233.62758642857142</c:v>
                </c:pt>
                <c:pt idx="55">
                  <c:v>237.60182699999999</c:v>
                </c:pt>
                <c:pt idx="56">
                  <c:v>239.87085699999997</c:v>
                </c:pt>
                <c:pt idx="57">
                  <c:v>242.18114214285714</c:v>
                </c:pt>
                <c:pt idx="58">
                  <c:v>243.94135942857142</c:v>
                </c:pt>
                <c:pt idx="59">
                  <c:v>245.61906657142853</c:v>
                </c:pt>
                <c:pt idx="60">
                  <c:v>247.18676014285714</c:v>
                </c:pt>
                <c:pt idx="61">
                  <c:v>248.68569514285716</c:v>
                </c:pt>
                <c:pt idx="62">
                  <c:v>250.03336142857145</c:v>
                </c:pt>
                <c:pt idx="63">
                  <c:v>251.07849042857146</c:v>
                </c:pt>
                <c:pt idx="64">
                  <c:v>252.27488814285715</c:v>
                </c:pt>
                <c:pt idx="65">
                  <c:v>253.47128585714287</c:v>
                </c:pt>
                <c:pt idx="66">
                  <c:v>254.55766985714286</c:v>
                </c:pt>
                <c:pt idx="67">
                  <c:v>255.79532257142858</c:v>
                </c:pt>
                <c:pt idx="68">
                  <c:v>257.03297528571426</c:v>
                </c:pt>
                <c:pt idx="69">
                  <c:v>258.32563485714292</c:v>
                </c:pt>
                <c:pt idx="70">
                  <c:v>259.72830800000003</c:v>
                </c:pt>
                <c:pt idx="71">
                  <c:v>261.06222257142855</c:v>
                </c:pt>
                <c:pt idx="72">
                  <c:v>262.32737871428571</c:v>
                </c:pt>
                <c:pt idx="73">
                  <c:v>263.96383071428573</c:v>
                </c:pt>
                <c:pt idx="74">
                  <c:v>265.46276571428569</c:v>
                </c:pt>
                <c:pt idx="75">
                  <c:v>267.085466</c:v>
                </c:pt>
                <c:pt idx="76">
                  <c:v>268.59815271428573</c:v>
                </c:pt>
                <c:pt idx="77">
                  <c:v>269.91831571428571</c:v>
                </c:pt>
                <c:pt idx="78">
                  <c:v>271.15596857142856</c:v>
                </c:pt>
                <c:pt idx="79">
                  <c:v>272.29735942857144</c:v>
                </c:pt>
                <c:pt idx="80">
                  <c:v>273.17746814285709</c:v>
                </c:pt>
                <c:pt idx="81">
                  <c:v>273.96131485714284</c:v>
                </c:pt>
                <c:pt idx="82">
                  <c:v>274.5663895714286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5.8299335468076894</c:v>
                </c:pt>
                <c:pt idx="2">
                  <c:v>6.602263749554476</c:v>
                </c:pt>
                <c:pt idx="3">
                  <c:v>7.4738751966207406</c:v>
                </c:pt>
                <c:pt idx="4">
                  <c:v>8.4566809014051589</c:v>
                </c:pt>
                <c:pt idx="5">
                  <c:v>9.5637874291839431</c:v>
                </c:pt>
                <c:pt idx="6">
                  <c:v>10.809548294569622</c:v>
                </c:pt>
                <c:pt idx="7">
                  <c:v>12.209599271485649</c:v>
                </c:pt>
                <c:pt idx="8">
                  <c:v>13.780868318336777</c:v>
                </c:pt>
                <c:pt idx="9">
                  <c:v>15.541551365518046</c:v>
                </c:pt>
                <c:pt idx="10">
                  <c:v>17.511043732442559</c:v>
                </c:pt>
                <c:pt idx="11">
                  <c:v>19.709815559424147</c:v>
                </c:pt>
                <c:pt idx="12">
                  <c:v>22.159218535356555</c:v>
                </c:pt>
                <c:pt idx="13">
                  <c:v>24.881210620498408</c:v>
                </c:pt>
                <c:pt idx="14">
                  <c:v>27.897985719869006</c:v>
                </c:pt>
                <c:pt idx="15">
                  <c:v>31.231496735098094</c:v>
                </c:pt>
                <c:pt idx="16">
                  <c:v>34.902863529719397</c:v>
                </c:pt>
                <c:pt idx="17">
                  <c:v>38.931662497931384</c:v>
                </c:pt>
                <c:pt idx="18">
                  <c:v>43.335101962700392</c:v>
                </c:pt>
                <c:pt idx="19">
                  <c:v>48.127097693640366</c:v>
                </c:pt>
                <c:pt idx="20">
                  <c:v>53.317275261787472</c:v>
                </c:pt>
                <c:pt idx="21">
                  <c:v>58.909940119644922</c:v>
                </c:pt>
                <c:pt idx="22">
                  <c:v>64.903071030606156</c:v>
                </c:pt>
                <c:pt idx="23">
                  <c:v>71.2874059886136</c:v>
                </c:pt>
                <c:pt idx="24">
                  <c:v>78.045699762517557</c:v>
                </c:pt>
                <c:pt idx="25">
                  <c:v>85.152236095730984</c:v>
                </c:pt>
                <c:pt idx="26">
                  <c:v>92.572672978130313</c:v>
                </c:pt>
                <c:pt idx="27">
                  <c:v>100.2642846069991</c:v>
                </c:pt>
                <c:pt idx="28">
                  <c:v>108.17663833234613</c:v>
                </c:pt>
                <c:pt idx="29">
                  <c:v>116.25271051734398</c:v>
                </c:pt>
                <c:pt idx="30">
                  <c:v>124.43040527575111</c:v>
                </c:pt>
                <c:pt idx="31">
                  <c:v>132.64439955688027</c:v>
                </c:pt>
                <c:pt idx="32">
                  <c:v>140.82820295337612</c:v>
                </c:pt>
                <c:pt idx="33">
                  <c:v>148.91629650513957</c:v>
                </c:pt>
                <c:pt idx="34">
                  <c:v>156.8462057157528</c:v>
                </c:pt>
                <c:pt idx="35">
                  <c:v>164.56037054732238</c:v>
                </c:pt>
                <c:pt idx="36">
                  <c:v>172.00769801264508</c:v>
                </c:pt>
                <c:pt idx="37">
                  <c:v>179.14471728528997</c:v>
                </c:pt>
                <c:pt idx="38">
                  <c:v>185.936297494119</c:v>
                </c:pt>
                <c:pt idx="39">
                  <c:v>192.35592861825481</c:v>
                </c:pt>
                <c:pt idx="40">
                  <c:v>198.38560095201655</c:v>
                </c:pt>
                <c:pt idx="41">
                  <c:v>204.01534485570227</c:v>
                </c:pt>
                <c:pt idx="42">
                  <c:v>209.24250828835113</c:v>
                </c:pt>
                <c:pt idx="43">
                  <c:v>214.07085511667992</c:v>
                </c:pt>
                <c:pt idx="44">
                  <c:v>218.50956398802259</c:v>
                </c:pt>
                <c:pt idx="45">
                  <c:v>222.57219801433541</c:v>
                </c:pt>
                <c:pt idx="46">
                  <c:v>226.2757022192861</c:v>
                </c:pt>
                <c:pt idx="47">
                  <c:v>229.6394709934423</c:v>
                </c:pt>
                <c:pt idx="48">
                  <c:v>232.68451352078611</c:v>
                </c:pt>
                <c:pt idx="49">
                  <c:v>235.43273251867114</c:v>
                </c:pt>
                <c:pt idx="50">
                  <c:v>237.90632133832597</c:v>
                </c:pt>
                <c:pt idx="51">
                  <c:v>240.12727670660445</c:v>
                </c:pt>
                <c:pt idx="52">
                  <c:v>242.11701902729104</c:v>
                </c:pt>
                <c:pt idx="53">
                  <c:v>243.89610888115647</c:v>
                </c:pt>
                <c:pt idx="54">
                  <c:v>245.48404675886482</c:v>
                </c:pt>
                <c:pt idx="55">
                  <c:v>246.89914270926457</c:v>
                </c:pt>
                <c:pt idx="56">
                  <c:v>248.15844310427519</c:v>
                </c:pt>
                <c:pt idx="57">
                  <c:v>249.27770278913516</c:v>
                </c:pt>
                <c:pt idx="58">
                  <c:v>250.27139225150847</c:v>
                </c:pt>
                <c:pt idx="59">
                  <c:v>251.15273091978239</c:v>
                </c:pt>
                <c:pt idx="60">
                  <c:v>251.93373916250434</c:v>
                </c:pt>
                <c:pt idx="61">
                  <c:v>252.62530292661262</c:v>
                </c:pt>
                <c:pt idx="62">
                  <c:v>253.23724617667332</c:v>
                </c:pt>
                <c:pt idx="63">
                  <c:v>253.77840736101382</c:v>
                </c:pt>
                <c:pt idx="64">
                  <c:v>254.25671703097547</c:v>
                </c:pt>
                <c:pt idx="65">
                  <c:v>254.67927448492372</c:v>
                </c:pt>
                <c:pt idx="66">
                  <c:v>255.05242191373938</c:v>
                </c:pt>
                <c:pt idx="67">
                  <c:v>255.38181500669725</c:v>
                </c:pt>
                <c:pt idx="68">
                  <c:v>255.67248935398027</c:v>
                </c:pt>
                <c:pt idx="69">
                  <c:v>255.92892227188975</c:v>
                </c:pt>
                <c:pt idx="70">
                  <c:v>256.15508989488609</c:v>
                </c:pt>
                <c:pt idx="71">
                  <c:v>256.35451953882125</c:v>
                </c:pt>
                <c:pt idx="72">
                  <c:v>256.53033745401837</c:v>
                </c:pt>
                <c:pt idx="73">
                  <c:v>256.68531216519892</c:v>
                </c:pt>
                <c:pt idx="74">
                  <c:v>256.82189364589544</c:v>
                </c:pt>
                <c:pt idx="75">
                  <c:v>256.9422486045915</c:v>
                </c:pt>
                <c:pt idx="76">
                  <c:v>257.04829217377062</c:v>
                </c:pt>
                <c:pt idx="77">
                  <c:v>257.14171629555074</c:v>
                </c:pt>
                <c:pt idx="78">
                  <c:v>257.2240150919535</c:v>
                </c:pt>
                <c:pt idx="79">
                  <c:v>257.29650749665723</c:v>
                </c:pt>
                <c:pt idx="80">
                  <c:v>257.36035741025881</c:v>
                </c:pt>
                <c:pt idx="81">
                  <c:v>257.41659162408826</c:v>
                </c:pt>
                <c:pt idx="82">
                  <c:v>257.46611573956659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6152"/>
        <c:axId val="315251056"/>
      </c:scatterChart>
      <c:valAx>
        <c:axId val="31525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056"/>
        <c:crosses val="autoZero"/>
        <c:crossBetween val="midCat"/>
      </c:valAx>
      <c:valAx>
        <c:axId val="315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0.27503385714285694</c:v>
                </c:pt>
                <c:pt idx="3">
                  <c:v>0.45380599999999988</c:v>
                </c:pt>
                <c:pt idx="4">
                  <c:v>0.46755771428571408</c:v>
                </c:pt>
                <c:pt idx="5">
                  <c:v>0.79759842857142838</c:v>
                </c:pt>
                <c:pt idx="6">
                  <c:v>0.79759842857142882</c:v>
                </c:pt>
                <c:pt idx="7">
                  <c:v>1.0176255714285709</c:v>
                </c:pt>
                <c:pt idx="8">
                  <c:v>1.1276391428571442</c:v>
                </c:pt>
                <c:pt idx="9">
                  <c:v>0.82510185714285633</c:v>
                </c:pt>
                <c:pt idx="10">
                  <c:v>1.8839825714285734</c:v>
                </c:pt>
                <c:pt idx="11">
                  <c:v>2.3927952857142829</c:v>
                </c:pt>
                <c:pt idx="12">
                  <c:v>3.4379244285714288</c:v>
                </c:pt>
                <c:pt idx="13">
                  <c:v>3.437924428571427</c:v>
                </c:pt>
                <c:pt idx="14">
                  <c:v>3.9879922857142907</c:v>
                </c:pt>
                <c:pt idx="15">
                  <c:v>4.2767779999999957</c:v>
                </c:pt>
                <c:pt idx="16">
                  <c:v>4.2767780000000029</c:v>
                </c:pt>
                <c:pt idx="17">
                  <c:v>4.0842540000000005</c:v>
                </c:pt>
                <c:pt idx="18">
                  <c:v>4.0429989999999973</c:v>
                </c:pt>
                <c:pt idx="19">
                  <c:v>3.9192337142857196</c:v>
                </c:pt>
                <c:pt idx="20">
                  <c:v>4.8956042857142803</c:v>
                </c:pt>
                <c:pt idx="21">
                  <c:v>4.7855907142857204</c:v>
                </c:pt>
                <c:pt idx="22">
                  <c:v>5.4319204285714191</c:v>
                </c:pt>
                <c:pt idx="23">
                  <c:v>6.4082908571428474</c:v>
                </c:pt>
                <c:pt idx="24">
                  <c:v>6.3670359999999944</c:v>
                </c:pt>
                <c:pt idx="25">
                  <c:v>7.1921377142857308</c:v>
                </c:pt>
                <c:pt idx="26">
                  <c:v>7.2058894285714343</c:v>
                </c:pt>
                <c:pt idx="27">
                  <c:v>6.9996139999999896</c:v>
                </c:pt>
                <c:pt idx="28">
                  <c:v>7.742205571428566</c:v>
                </c:pt>
                <c:pt idx="29">
                  <c:v>8.0584945714285769</c:v>
                </c:pt>
                <c:pt idx="30">
                  <c:v>8.8560931428571426</c:v>
                </c:pt>
                <c:pt idx="31">
                  <c:v>8.787334571428568</c:v>
                </c:pt>
                <c:pt idx="32">
                  <c:v>8.3060252857142931</c:v>
                </c:pt>
                <c:pt idx="33">
                  <c:v>7.8522192857142512</c:v>
                </c:pt>
                <c:pt idx="34">
                  <c:v>7.3571580000000223</c:v>
                </c:pt>
                <c:pt idx="35">
                  <c:v>7.0133657142857215</c:v>
                </c:pt>
                <c:pt idx="36">
                  <c:v>6.3395325714285731</c:v>
                </c:pt>
                <c:pt idx="37">
                  <c:v>5.5419341428571682</c:v>
                </c:pt>
                <c:pt idx="38">
                  <c:v>5.363161999999984</c:v>
                </c:pt>
                <c:pt idx="39">
                  <c:v>5.5006789999999866</c:v>
                </c:pt>
                <c:pt idx="40">
                  <c:v>5.1018797142856966</c:v>
                </c:pt>
                <c:pt idx="41">
                  <c:v>5.2531484285714454</c:v>
                </c:pt>
                <c:pt idx="42">
                  <c:v>4.5380601428571152</c:v>
                </c:pt>
                <c:pt idx="43">
                  <c:v>4.1255091428571928</c:v>
                </c:pt>
                <c:pt idx="44">
                  <c:v>3.3554141428571098</c:v>
                </c:pt>
                <c:pt idx="45">
                  <c:v>2.8190980000000208</c:v>
                </c:pt>
                <c:pt idx="46">
                  <c:v>2.0077477142857232</c:v>
                </c:pt>
                <c:pt idx="47">
                  <c:v>1.5539417142857088</c:v>
                </c:pt>
                <c:pt idx="48">
                  <c:v>1.2651561428571041</c:v>
                </c:pt>
                <c:pt idx="49">
                  <c:v>3.0666285714285619</c:v>
                </c:pt>
                <c:pt idx="50">
                  <c:v>2.860353142857174</c:v>
                </c:pt>
                <c:pt idx="51">
                  <c:v>3.4104208571428627</c:v>
                </c:pt>
                <c:pt idx="52">
                  <c:v>3.5479378571428368</c:v>
                </c:pt>
                <c:pt idx="53">
                  <c:v>3.616696428571454</c:v>
                </c:pt>
                <c:pt idx="54">
                  <c:v>3.7679651428571459</c:v>
                </c:pt>
                <c:pt idx="55">
                  <c:v>3.8642269999999952</c:v>
                </c:pt>
                <c:pt idx="56">
                  <c:v>2.1590164285714151</c:v>
                </c:pt>
                <c:pt idx="57">
                  <c:v>2.2002715714285968</c:v>
                </c:pt>
                <c:pt idx="58">
                  <c:v>1.6502037142857047</c:v>
                </c:pt>
                <c:pt idx="59">
                  <c:v>1.5676935714285447</c:v>
                </c:pt>
                <c:pt idx="60">
                  <c:v>1.4576800000000345</c:v>
                </c:pt>
                <c:pt idx="61">
                  <c:v>1.3889214285714457</c:v>
                </c:pt>
                <c:pt idx="62">
                  <c:v>1.2376527142857254</c:v>
                </c:pt>
                <c:pt idx="63">
                  <c:v>0.93511542857143137</c:v>
                </c:pt>
                <c:pt idx="64">
                  <c:v>1.0863841428571233</c:v>
                </c:pt>
                <c:pt idx="65">
                  <c:v>1.0863841428571517</c:v>
                </c:pt>
                <c:pt idx="66">
                  <c:v>0.97637042857140965</c:v>
                </c:pt>
                <c:pt idx="67">
                  <c:v>1.1276391428571584</c:v>
                </c:pt>
                <c:pt idx="68">
                  <c:v>1.1276391428571015</c:v>
                </c:pt>
                <c:pt idx="69">
                  <c:v>1.1826460000000862</c:v>
                </c:pt>
                <c:pt idx="70">
                  <c:v>1.2926595714285396</c:v>
                </c:pt>
                <c:pt idx="71">
                  <c:v>1.2239009999999508</c:v>
                </c:pt>
                <c:pt idx="72">
                  <c:v>1.1551425714285939</c:v>
                </c:pt>
                <c:pt idx="73">
                  <c:v>1.5264384285714483</c:v>
                </c:pt>
                <c:pt idx="74">
                  <c:v>1.3889214285713889</c:v>
                </c:pt>
                <c:pt idx="75">
                  <c:v>1.5126867142857305</c:v>
                </c:pt>
                <c:pt idx="76">
                  <c:v>1.4026731428571635</c:v>
                </c:pt>
                <c:pt idx="77">
                  <c:v>1.2101494285714081</c:v>
                </c:pt>
                <c:pt idx="78">
                  <c:v>1.1276392857142765</c:v>
                </c:pt>
                <c:pt idx="79">
                  <c:v>1.0313772857143091</c:v>
                </c:pt>
                <c:pt idx="80">
                  <c:v>0.77009514285708303</c:v>
                </c:pt>
                <c:pt idx="81">
                  <c:v>0.67383314285717244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2.0265284856963849E-2</c:v>
                </c:pt>
                <c:pt idx="3">
                  <c:v>8.4968456712865431E-2</c:v>
                </c:pt>
                <c:pt idx="4">
                  <c:v>0.19581157292053775</c:v>
                </c:pt>
                <c:pt idx="5">
                  <c:v>0.35268152834999084</c:v>
                </c:pt>
                <c:pt idx="6">
                  <c:v>0.5543600951097859</c:v>
                </c:pt>
                <c:pt idx="7">
                  <c:v>0.79872098627984489</c:v>
                </c:pt>
                <c:pt idx="8">
                  <c:v>1.0828407924849861</c:v>
                </c:pt>
                <c:pt idx="9">
                  <c:v>1.4030889189350872</c:v>
                </c:pt>
                <c:pt idx="10">
                  <c:v>1.7552150517979901</c:v>
                </c:pt>
                <c:pt idx="11">
                  <c:v>2.1344402870025032</c:v>
                </c:pt>
                <c:pt idx="12">
                  <c:v>2.5355535861925036</c:v>
                </c:pt>
                <c:pt idx="13">
                  <c:v>2.9530132674726786</c:v>
                </c:pt>
                <c:pt idx="14">
                  <c:v>3.3810522629884576</c:v>
                </c:pt>
                <c:pt idx="15">
                  <c:v>3.8137853571427622</c:v>
                </c:pt>
                <c:pt idx="16">
                  <c:v>4.2453163524374284</c:v>
                </c:pt>
                <c:pt idx="17">
                  <c:v>4.6698430039310814</c:v>
                </c:pt>
                <c:pt idx="18">
                  <c:v>5.0817575733488072</c:v>
                </c:pt>
                <c:pt idx="19">
                  <c:v>5.4757409544189057</c:v>
                </c:pt>
                <c:pt idx="20">
                  <c:v>5.8468484947096293</c:v>
                </c:pt>
                <c:pt idx="21">
                  <c:v>6.1905858721473708</c:v>
                </c:pt>
                <c:pt idx="22">
                  <c:v>6.5029736638430036</c:v>
                </c:pt>
                <c:pt idx="23">
                  <c:v>6.780599558564842</c:v>
                </c:pt>
                <c:pt idx="24">
                  <c:v>7.0206575000525522</c:v>
                </c:pt>
                <c:pt idx="25">
                  <c:v>7.2209733944439458</c:v>
                </c:pt>
                <c:pt idx="26">
                  <c:v>7.3800173598695471</c:v>
                </c:pt>
                <c:pt idx="27">
                  <c:v>7.4969028289194739</c:v>
                </c:pt>
                <c:pt idx="28">
                  <c:v>7.5713731253293455</c:v>
                </c:pt>
                <c:pt idx="29">
                  <c:v>7.6037764162239219</c:v>
                </c:pt>
                <c:pt idx="30">
                  <c:v>7.5950301834146288</c:v>
                </c:pt>
                <c:pt idx="31">
                  <c:v>7.54657655601412</c:v>
                </c:pt>
                <c:pt idx="32">
                  <c:v>7.4603299981878495</c:v>
                </c:pt>
                <c:pt idx="33">
                  <c:v>7.3386189481637141</c:v>
                </c:pt>
                <c:pt idx="34">
                  <c:v>7.1841230573673203</c:v>
                </c:pt>
                <c:pt idx="35">
                  <c:v>6.9998076830970479</c:v>
                </c:pt>
                <c:pt idx="36">
                  <c:v>6.7888572473602586</c:v>
                </c:pt>
                <c:pt idx="37">
                  <c:v>6.5546089925273474</c:v>
                </c:pt>
                <c:pt idx="38">
                  <c:v>6.3004885465667888</c:v>
                </c:pt>
                <c:pt idx="39">
                  <c:v>6.0299485628586131</c:v>
                </c:pt>
                <c:pt idx="40">
                  <c:v>5.7464115285460444</c:v>
                </c:pt>
                <c:pt idx="41">
                  <c:v>5.4532176479438199</c:v>
                </c:pt>
                <c:pt idx="42">
                  <c:v>5.1535785105518483</c:v>
                </c:pt>
                <c:pt idx="43">
                  <c:v>4.850537053360771</c:v>
                </c:pt>
                <c:pt idx="44">
                  <c:v>4.546934130566151</c:v>
                </c:pt>
                <c:pt idx="45">
                  <c:v>4.245381816081566</c:v>
                </c:pt>
                <c:pt idx="46">
                  <c:v>3.9482433901356897</c:v>
                </c:pt>
                <c:pt idx="47">
                  <c:v>3.6576198046597015</c:v>
                </c:pt>
                <c:pt idx="48">
                  <c:v>3.3753422860937325</c:v>
                </c:pt>
                <c:pt idx="49">
                  <c:v>3.1029706206934011</c:v>
                </c:pt>
                <c:pt idx="50">
                  <c:v>2.8417965775015261</c:v>
                </c:pt>
                <c:pt idx="51">
                  <c:v>2.5928518580960822</c:v>
                </c:pt>
                <c:pt idx="52">
                  <c:v>2.3569199194712875</c:v>
                </c:pt>
                <c:pt idx="53">
                  <c:v>2.1345509957040067</c:v>
                </c:pt>
                <c:pt idx="54">
                  <c:v>1.9260796435801424</c:v>
                </c:pt>
                <c:pt idx="55">
                  <c:v>1.7316441548381665</c:v>
                </c:pt>
                <c:pt idx="56">
                  <c:v>1.5512072105460879</c:v>
                </c:pt>
                <c:pt idx="57">
                  <c:v>1.3845771985900424</c:v>
                </c:pt>
                <c:pt idx="58">
                  <c:v>1.2314296704725605</c:v>
                </c:pt>
                <c:pt idx="59">
                  <c:v>1.091328475786542</c:v>
                </c:pt>
                <c:pt idx="60">
                  <c:v>0.96374617916605443</c:v>
                </c:pt>
                <c:pt idx="61">
                  <c:v>0.84808343274076692</c:v>
                </c:pt>
                <c:pt idx="62">
                  <c:v>0.74368704492494619</c:v>
                </c:pt>
                <c:pt idx="63">
                  <c:v>0.64986655184768849</c:v>
                </c:pt>
                <c:pt idx="64">
                  <c:v>0.5659091593023986</c:v>
                </c:pt>
                <c:pt idx="65">
                  <c:v>0.49109297952412728</c:v>
                </c:pt>
                <c:pt idx="66">
                  <c:v>0.42469853749203162</c:v>
                </c:pt>
                <c:pt idx="67">
                  <c:v>0.36601856521840587</c:v>
                </c:pt>
                <c:pt idx="68">
                  <c:v>0.31436613933610574</c:v>
                </c:pt>
                <c:pt idx="69">
                  <c:v>0.26908124720313531</c:v>
                </c:pt>
                <c:pt idx="70">
                  <c:v>0.22953588989962456</c:v>
                </c:pt>
                <c:pt idx="71">
                  <c:v>0.19513784727350064</c:v>
                </c:pt>
                <c:pt idx="72">
                  <c:v>0.16533324111325381</c:v>
                </c:pt>
                <c:pt idx="73">
                  <c:v>0.13960803820761347</c:v>
                </c:pt>
                <c:pt idx="74">
                  <c:v>0.1174886361754952</c:v>
                </c:pt>
                <c:pt idx="75">
                  <c:v>9.8541672229170693E-2</c:v>
                </c:pt>
                <c:pt idx="76">
                  <c:v>8.2373189184885759E-2</c:v>
                </c:pt>
                <c:pt idx="77">
                  <c:v>6.8627284751167583E-2</c:v>
                </c:pt>
                <c:pt idx="78">
                  <c:v>5.6984360056477709E-2</c:v>
                </c:pt>
                <c:pt idx="79">
                  <c:v>4.715907211847236E-2</c:v>
                </c:pt>
                <c:pt idx="80">
                  <c:v>3.8898083033656917E-2</c:v>
                </c:pt>
                <c:pt idx="81">
                  <c:v>3.1977686532384704E-2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0664"/>
        <c:axId val="391143704"/>
      </c:scatterChart>
      <c:valAx>
        <c:axId val="3152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3704"/>
        <c:crosses val="autoZero"/>
        <c:crossBetween val="midCat"/>
      </c:valAx>
      <c:valAx>
        <c:axId val="3911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0.38504742857142849</c:v>
                </c:pt>
                <c:pt idx="3">
                  <c:v>0.9488669999999999</c:v>
                </c:pt>
                <c:pt idx="4">
                  <c:v>1.5264382857142855</c:v>
                </c:pt>
                <c:pt idx="5">
                  <c:v>2.4340502857142852</c:v>
                </c:pt>
                <c:pt idx="6">
                  <c:v>3.3416622857142855</c:v>
                </c:pt>
                <c:pt idx="7">
                  <c:v>4.4693014285714279</c:v>
                </c:pt>
                <c:pt idx="8">
                  <c:v>5.7069541428571435</c:v>
                </c:pt>
                <c:pt idx="9">
                  <c:v>6.6420695714285714</c:v>
                </c:pt>
                <c:pt idx="10">
                  <c:v>8.6360657142857171</c:v>
                </c:pt>
                <c:pt idx="11">
                  <c:v>11.138874571428572</c:v>
                </c:pt>
                <c:pt idx="12">
                  <c:v>14.686812571428572</c:v>
                </c:pt>
                <c:pt idx="13">
                  <c:v>18.23475057142857</c:v>
                </c:pt>
                <c:pt idx="14">
                  <c:v>22.332756428571432</c:v>
                </c:pt>
                <c:pt idx="15">
                  <c:v>26.719548</c:v>
                </c:pt>
                <c:pt idx="16">
                  <c:v>31.106339571428574</c:v>
                </c:pt>
                <c:pt idx="17">
                  <c:v>35.300607142857146</c:v>
                </c:pt>
                <c:pt idx="18">
                  <c:v>39.453619714285715</c:v>
                </c:pt>
                <c:pt idx="19">
                  <c:v>43.482867000000006</c:v>
                </c:pt>
                <c:pt idx="20">
                  <c:v>48.488484857142858</c:v>
                </c:pt>
                <c:pt idx="21">
                  <c:v>53.38408914285715</c:v>
                </c:pt>
                <c:pt idx="22">
                  <c:v>58.92602314285714</c:v>
                </c:pt>
                <c:pt idx="23">
                  <c:v>65.444327571428559</c:v>
                </c:pt>
                <c:pt idx="24">
                  <c:v>71.921377142857125</c:v>
                </c:pt>
                <c:pt idx="25">
                  <c:v>79.223528428571427</c:v>
                </c:pt>
                <c:pt idx="26">
                  <c:v>86.539431428571433</c:v>
                </c:pt>
                <c:pt idx="27">
                  <c:v>93.649058999999994</c:v>
                </c:pt>
                <c:pt idx="28">
                  <c:v>101.50127814285713</c:v>
                </c:pt>
                <c:pt idx="29">
                  <c:v>109.66978628571428</c:v>
                </c:pt>
                <c:pt idx="30">
                  <c:v>118.635893</c:v>
                </c:pt>
                <c:pt idx="31">
                  <c:v>127.53324114285714</c:v>
                </c:pt>
                <c:pt idx="32">
                  <c:v>135.94927999999999</c:v>
                </c:pt>
                <c:pt idx="33">
                  <c:v>143.91151285714281</c:v>
                </c:pt>
                <c:pt idx="34">
                  <c:v>151.3786844285714</c:v>
                </c:pt>
                <c:pt idx="35">
                  <c:v>158.5020637142857</c:v>
                </c:pt>
                <c:pt idx="36">
                  <c:v>164.95160985714284</c:v>
                </c:pt>
                <c:pt idx="37">
                  <c:v>170.60355757142858</c:v>
                </c:pt>
                <c:pt idx="38">
                  <c:v>176.07673314285714</c:v>
                </c:pt>
                <c:pt idx="39">
                  <c:v>181.68742571428569</c:v>
                </c:pt>
                <c:pt idx="40">
                  <c:v>186.89931899999996</c:v>
                </c:pt>
                <c:pt idx="41">
                  <c:v>192.26248099999998</c:v>
                </c:pt>
                <c:pt idx="42">
                  <c:v>196.91055471428567</c:v>
                </c:pt>
                <c:pt idx="43">
                  <c:v>201.14607742857143</c:v>
                </c:pt>
                <c:pt idx="44">
                  <c:v>204.61150514285711</c:v>
                </c:pt>
                <c:pt idx="45">
                  <c:v>207.5406167142857</c:v>
                </c:pt>
                <c:pt idx="46">
                  <c:v>209.658378</c:v>
                </c:pt>
                <c:pt idx="47">
                  <c:v>211.32233328571428</c:v>
                </c:pt>
                <c:pt idx="48">
                  <c:v>212.69750299999995</c:v>
                </c:pt>
                <c:pt idx="49">
                  <c:v>215.87414514285709</c:v>
                </c:pt>
                <c:pt idx="50">
                  <c:v>218.84451185714283</c:v>
                </c:pt>
                <c:pt idx="51">
                  <c:v>222.36494628571427</c:v>
                </c:pt>
                <c:pt idx="52">
                  <c:v>226.02289771428568</c:v>
                </c:pt>
                <c:pt idx="53">
                  <c:v>229.7496077142857</c:v>
                </c:pt>
                <c:pt idx="54">
                  <c:v>233.62758642857142</c:v>
                </c:pt>
                <c:pt idx="55">
                  <c:v>237.60182699999999</c:v>
                </c:pt>
                <c:pt idx="56">
                  <c:v>239.87085699999997</c:v>
                </c:pt>
                <c:pt idx="57">
                  <c:v>242.18114214285714</c:v>
                </c:pt>
                <c:pt idx="58">
                  <c:v>243.94135942857142</c:v>
                </c:pt>
                <c:pt idx="59">
                  <c:v>245.61906657142853</c:v>
                </c:pt>
                <c:pt idx="60">
                  <c:v>247.18676014285714</c:v>
                </c:pt>
                <c:pt idx="61">
                  <c:v>248.68569514285716</c:v>
                </c:pt>
                <c:pt idx="62">
                  <c:v>250.03336142857145</c:v>
                </c:pt>
                <c:pt idx="63">
                  <c:v>251.07849042857146</c:v>
                </c:pt>
                <c:pt idx="64">
                  <c:v>252.27488814285715</c:v>
                </c:pt>
                <c:pt idx="65">
                  <c:v>253.47128585714287</c:v>
                </c:pt>
                <c:pt idx="66">
                  <c:v>254.55766985714286</c:v>
                </c:pt>
                <c:pt idx="67">
                  <c:v>255.79532257142858</c:v>
                </c:pt>
                <c:pt idx="68">
                  <c:v>257.03297528571426</c:v>
                </c:pt>
                <c:pt idx="69">
                  <c:v>258.32563485714292</c:v>
                </c:pt>
                <c:pt idx="70">
                  <c:v>259.72830800000003</c:v>
                </c:pt>
                <c:pt idx="71">
                  <c:v>261.06222257142855</c:v>
                </c:pt>
                <c:pt idx="72">
                  <c:v>262.32737871428571</c:v>
                </c:pt>
                <c:pt idx="73">
                  <c:v>263.96383071428573</c:v>
                </c:pt>
                <c:pt idx="74">
                  <c:v>265.46276571428569</c:v>
                </c:pt>
                <c:pt idx="75">
                  <c:v>267.085466</c:v>
                </c:pt>
                <c:pt idx="76">
                  <c:v>268.59815271428573</c:v>
                </c:pt>
                <c:pt idx="77">
                  <c:v>269.91831571428571</c:v>
                </c:pt>
                <c:pt idx="78">
                  <c:v>271.15596857142856</c:v>
                </c:pt>
                <c:pt idx="79">
                  <c:v>272.29735942857144</c:v>
                </c:pt>
                <c:pt idx="80">
                  <c:v>273.17746814285709</c:v>
                </c:pt>
                <c:pt idx="81">
                  <c:v>273.96131485714284</c:v>
                </c:pt>
                <c:pt idx="82">
                  <c:v>274.5663895714286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44096"/>
        <c:axId val="391141352"/>
      </c:scatterChart>
      <c:valAx>
        <c:axId val="3911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1352"/>
        <c:crosses val="autoZero"/>
        <c:crossBetween val="midCat"/>
      </c:valAx>
      <c:valAx>
        <c:axId val="3911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0.27503385714285694</c:v>
                </c:pt>
                <c:pt idx="3">
                  <c:v>0.45380599999999988</c:v>
                </c:pt>
                <c:pt idx="4">
                  <c:v>0.46755771428571408</c:v>
                </c:pt>
                <c:pt idx="5">
                  <c:v>0.79759842857142838</c:v>
                </c:pt>
                <c:pt idx="6">
                  <c:v>0.79759842857142882</c:v>
                </c:pt>
                <c:pt idx="7">
                  <c:v>1.0176255714285709</c:v>
                </c:pt>
                <c:pt idx="8">
                  <c:v>1.1276391428571442</c:v>
                </c:pt>
                <c:pt idx="9">
                  <c:v>0.82510185714285633</c:v>
                </c:pt>
                <c:pt idx="10">
                  <c:v>1.8839825714285734</c:v>
                </c:pt>
                <c:pt idx="11">
                  <c:v>2.3927952857142829</c:v>
                </c:pt>
                <c:pt idx="12">
                  <c:v>3.4379244285714288</c:v>
                </c:pt>
                <c:pt idx="13">
                  <c:v>3.437924428571427</c:v>
                </c:pt>
                <c:pt idx="14">
                  <c:v>3.9879922857142907</c:v>
                </c:pt>
                <c:pt idx="15">
                  <c:v>4.2767779999999957</c:v>
                </c:pt>
                <c:pt idx="16">
                  <c:v>4.2767780000000029</c:v>
                </c:pt>
                <c:pt idx="17">
                  <c:v>4.0842540000000005</c:v>
                </c:pt>
                <c:pt idx="18">
                  <c:v>4.0429989999999973</c:v>
                </c:pt>
                <c:pt idx="19">
                  <c:v>3.9192337142857196</c:v>
                </c:pt>
                <c:pt idx="20">
                  <c:v>4.8956042857142803</c:v>
                </c:pt>
                <c:pt idx="21">
                  <c:v>4.7855907142857204</c:v>
                </c:pt>
                <c:pt idx="22">
                  <c:v>5.4319204285714191</c:v>
                </c:pt>
                <c:pt idx="23">
                  <c:v>6.4082908571428474</c:v>
                </c:pt>
                <c:pt idx="24">
                  <c:v>6.3670359999999944</c:v>
                </c:pt>
                <c:pt idx="25">
                  <c:v>7.1921377142857308</c:v>
                </c:pt>
                <c:pt idx="26">
                  <c:v>7.2058894285714343</c:v>
                </c:pt>
                <c:pt idx="27">
                  <c:v>6.9996139999999896</c:v>
                </c:pt>
                <c:pt idx="28">
                  <c:v>7.742205571428566</c:v>
                </c:pt>
                <c:pt idx="29">
                  <c:v>8.0584945714285769</c:v>
                </c:pt>
                <c:pt idx="30">
                  <c:v>8.8560931428571426</c:v>
                </c:pt>
                <c:pt idx="31">
                  <c:v>8.787334571428568</c:v>
                </c:pt>
                <c:pt idx="32">
                  <c:v>8.3060252857142931</c:v>
                </c:pt>
                <c:pt idx="33">
                  <c:v>7.8522192857142512</c:v>
                </c:pt>
                <c:pt idx="34">
                  <c:v>7.3571580000000223</c:v>
                </c:pt>
                <c:pt idx="35">
                  <c:v>7.0133657142857215</c:v>
                </c:pt>
                <c:pt idx="36">
                  <c:v>6.3395325714285731</c:v>
                </c:pt>
                <c:pt idx="37">
                  <c:v>5.5419341428571682</c:v>
                </c:pt>
                <c:pt idx="38">
                  <c:v>5.363161999999984</c:v>
                </c:pt>
                <c:pt idx="39">
                  <c:v>5.5006789999999866</c:v>
                </c:pt>
                <c:pt idx="40">
                  <c:v>5.1018797142856966</c:v>
                </c:pt>
                <c:pt idx="41">
                  <c:v>5.2531484285714454</c:v>
                </c:pt>
                <c:pt idx="42">
                  <c:v>4.5380601428571152</c:v>
                </c:pt>
                <c:pt idx="43">
                  <c:v>4.1255091428571928</c:v>
                </c:pt>
                <c:pt idx="44">
                  <c:v>3.3554141428571098</c:v>
                </c:pt>
                <c:pt idx="45">
                  <c:v>2.8190980000000208</c:v>
                </c:pt>
                <c:pt idx="46">
                  <c:v>2.0077477142857232</c:v>
                </c:pt>
                <c:pt idx="47">
                  <c:v>1.5539417142857088</c:v>
                </c:pt>
                <c:pt idx="48">
                  <c:v>1.2651561428571041</c:v>
                </c:pt>
                <c:pt idx="49">
                  <c:v>3.0666285714285619</c:v>
                </c:pt>
                <c:pt idx="50">
                  <c:v>2.860353142857174</c:v>
                </c:pt>
                <c:pt idx="51">
                  <c:v>3.4104208571428627</c:v>
                </c:pt>
                <c:pt idx="52">
                  <c:v>3.5479378571428368</c:v>
                </c:pt>
                <c:pt idx="53">
                  <c:v>3.616696428571454</c:v>
                </c:pt>
                <c:pt idx="54">
                  <c:v>3.7679651428571459</c:v>
                </c:pt>
                <c:pt idx="55">
                  <c:v>3.8642269999999952</c:v>
                </c:pt>
                <c:pt idx="56">
                  <c:v>2.1590164285714151</c:v>
                </c:pt>
                <c:pt idx="57">
                  <c:v>2.2002715714285968</c:v>
                </c:pt>
                <c:pt idx="58">
                  <c:v>1.6502037142857047</c:v>
                </c:pt>
                <c:pt idx="59">
                  <c:v>1.5676935714285447</c:v>
                </c:pt>
                <c:pt idx="60">
                  <c:v>1.4576800000000345</c:v>
                </c:pt>
                <c:pt idx="61">
                  <c:v>1.3889214285714457</c:v>
                </c:pt>
                <c:pt idx="62">
                  <c:v>1.2376527142857254</c:v>
                </c:pt>
                <c:pt idx="63">
                  <c:v>0.93511542857143137</c:v>
                </c:pt>
                <c:pt idx="64">
                  <c:v>1.0863841428571233</c:v>
                </c:pt>
                <c:pt idx="65">
                  <c:v>1.0863841428571517</c:v>
                </c:pt>
                <c:pt idx="66">
                  <c:v>0.97637042857140965</c:v>
                </c:pt>
                <c:pt idx="67">
                  <c:v>1.1276391428571584</c:v>
                </c:pt>
                <c:pt idx="68">
                  <c:v>1.1276391428571015</c:v>
                </c:pt>
                <c:pt idx="69">
                  <c:v>1.1826460000000862</c:v>
                </c:pt>
                <c:pt idx="70">
                  <c:v>1.2926595714285396</c:v>
                </c:pt>
                <c:pt idx="71">
                  <c:v>1.2239009999999508</c:v>
                </c:pt>
                <c:pt idx="72">
                  <c:v>1.1551425714285939</c:v>
                </c:pt>
                <c:pt idx="73">
                  <c:v>1.5264384285714483</c:v>
                </c:pt>
                <c:pt idx="74">
                  <c:v>1.3889214285713889</c:v>
                </c:pt>
                <c:pt idx="75">
                  <c:v>1.5126867142857305</c:v>
                </c:pt>
                <c:pt idx="76">
                  <c:v>1.4026731428571635</c:v>
                </c:pt>
                <c:pt idx="77">
                  <c:v>1.2101494285714081</c:v>
                </c:pt>
                <c:pt idx="78">
                  <c:v>1.1276392857142765</c:v>
                </c:pt>
                <c:pt idx="79">
                  <c:v>1.0313772857143091</c:v>
                </c:pt>
                <c:pt idx="80">
                  <c:v>0.77009514285708303</c:v>
                </c:pt>
                <c:pt idx="81">
                  <c:v>0.67383314285717244</c:v>
                </c:pt>
                <c:pt idx="82">
                  <c:v>0.49506114285719155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40176"/>
        <c:axId val="391141744"/>
      </c:scatterChart>
      <c:valAx>
        <c:axId val="3911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1744"/>
        <c:crosses val="autoZero"/>
        <c:crossBetween val="midCat"/>
      </c:valAx>
      <c:valAx>
        <c:axId val="391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0.27503385714285694</c:v>
                </c:pt>
                <c:pt idx="3">
                  <c:v>0.45380599999999988</c:v>
                </c:pt>
                <c:pt idx="4">
                  <c:v>0.46755771428571408</c:v>
                </c:pt>
                <c:pt idx="5">
                  <c:v>0.79759842857142838</c:v>
                </c:pt>
                <c:pt idx="6">
                  <c:v>0.79759842857142882</c:v>
                </c:pt>
                <c:pt idx="7">
                  <c:v>1.0176255714285709</c:v>
                </c:pt>
                <c:pt idx="8">
                  <c:v>1.1276391428571442</c:v>
                </c:pt>
                <c:pt idx="9">
                  <c:v>0.82510185714285633</c:v>
                </c:pt>
                <c:pt idx="10">
                  <c:v>1.8839825714285734</c:v>
                </c:pt>
                <c:pt idx="11">
                  <c:v>2.3927952857142829</c:v>
                </c:pt>
                <c:pt idx="12">
                  <c:v>3.4379244285714288</c:v>
                </c:pt>
                <c:pt idx="13">
                  <c:v>3.437924428571427</c:v>
                </c:pt>
                <c:pt idx="14">
                  <c:v>3.9879922857142907</c:v>
                </c:pt>
                <c:pt idx="15">
                  <c:v>4.2767779999999957</c:v>
                </c:pt>
                <c:pt idx="16">
                  <c:v>4.2767780000000029</c:v>
                </c:pt>
                <c:pt idx="17">
                  <c:v>4.0842540000000005</c:v>
                </c:pt>
                <c:pt idx="18">
                  <c:v>4.0429989999999973</c:v>
                </c:pt>
                <c:pt idx="19">
                  <c:v>3.9192337142857196</c:v>
                </c:pt>
                <c:pt idx="20">
                  <c:v>4.8956042857142803</c:v>
                </c:pt>
                <c:pt idx="21">
                  <c:v>4.7855907142857204</c:v>
                </c:pt>
                <c:pt idx="22">
                  <c:v>5.4319204285714191</c:v>
                </c:pt>
                <c:pt idx="23">
                  <c:v>6.4082908571428474</c:v>
                </c:pt>
                <c:pt idx="24">
                  <c:v>6.3670359999999944</c:v>
                </c:pt>
                <c:pt idx="25">
                  <c:v>7.1921377142857308</c:v>
                </c:pt>
                <c:pt idx="26">
                  <c:v>7.2058894285714343</c:v>
                </c:pt>
                <c:pt idx="27">
                  <c:v>6.9996139999999896</c:v>
                </c:pt>
                <c:pt idx="28">
                  <c:v>7.742205571428566</c:v>
                </c:pt>
                <c:pt idx="29">
                  <c:v>8.0584945714285769</c:v>
                </c:pt>
                <c:pt idx="30">
                  <c:v>8.8560931428571426</c:v>
                </c:pt>
                <c:pt idx="31">
                  <c:v>8.787334571428568</c:v>
                </c:pt>
                <c:pt idx="32">
                  <c:v>8.3060252857142931</c:v>
                </c:pt>
                <c:pt idx="33">
                  <c:v>7.8522192857142512</c:v>
                </c:pt>
                <c:pt idx="34">
                  <c:v>7.3571580000000223</c:v>
                </c:pt>
                <c:pt idx="35">
                  <c:v>7.0133657142857215</c:v>
                </c:pt>
                <c:pt idx="36">
                  <c:v>6.3395325714285731</c:v>
                </c:pt>
                <c:pt idx="37">
                  <c:v>5.5419341428571682</c:v>
                </c:pt>
                <c:pt idx="38">
                  <c:v>5.363161999999984</c:v>
                </c:pt>
                <c:pt idx="39">
                  <c:v>5.5006789999999866</c:v>
                </c:pt>
                <c:pt idx="40">
                  <c:v>5.1018797142856966</c:v>
                </c:pt>
                <c:pt idx="41">
                  <c:v>5.2531484285714454</c:v>
                </c:pt>
                <c:pt idx="42">
                  <c:v>4.5380601428571152</c:v>
                </c:pt>
                <c:pt idx="43">
                  <c:v>4.1255091428571928</c:v>
                </c:pt>
                <c:pt idx="44">
                  <c:v>3.3554141428571098</c:v>
                </c:pt>
                <c:pt idx="45">
                  <c:v>2.8190980000000208</c:v>
                </c:pt>
                <c:pt idx="46">
                  <c:v>2.0077477142857232</c:v>
                </c:pt>
                <c:pt idx="47">
                  <c:v>1.5539417142857088</c:v>
                </c:pt>
                <c:pt idx="48">
                  <c:v>1.2651561428571041</c:v>
                </c:pt>
                <c:pt idx="49">
                  <c:v>3.0666285714285619</c:v>
                </c:pt>
                <c:pt idx="50">
                  <c:v>2.860353142857174</c:v>
                </c:pt>
                <c:pt idx="51">
                  <c:v>3.4104208571428627</c:v>
                </c:pt>
                <c:pt idx="52">
                  <c:v>3.5479378571428368</c:v>
                </c:pt>
                <c:pt idx="53">
                  <c:v>3.616696428571454</c:v>
                </c:pt>
                <c:pt idx="54">
                  <c:v>3.7679651428571459</c:v>
                </c:pt>
                <c:pt idx="55">
                  <c:v>3.8642269999999952</c:v>
                </c:pt>
                <c:pt idx="56">
                  <c:v>2.1590164285714151</c:v>
                </c:pt>
                <c:pt idx="57">
                  <c:v>2.2002715714285968</c:v>
                </c:pt>
                <c:pt idx="58">
                  <c:v>1.6502037142857047</c:v>
                </c:pt>
                <c:pt idx="59">
                  <c:v>1.5676935714285447</c:v>
                </c:pt>
                <c:pt idx="60">
                  <c:v>1.4576800000000345</c:v>
                </c:pt>
                <c:pt idx="61">
                  <c:v>1.3889214285714457</c:v>
                </c:pt>
                <c:pt idx="62">
                  <c:v>1.2376527142857254</c:v>
                </c:pt>
                <c:pt idx="63">
                  <c:v>0.93511542857143137</c:v>
                </c:pt>
                <c:pt idx="64">
                  <c:v>1.0863841428571233</c:v>
                </c:pt>
                <c:pt idx="65">
                  <c:v>1.0863841428571517</c:v>
                </c:pt>
                <c:pt idx="66">
                  <c:v>0.97637042857140965</c:v>
                </c:pt>
                <c:pt idx="67">
                  <c:v>1.1276391428571584</c:v>
                </c:pt>
                <c:pt idx="68">
                  <c:v>1.1276391428571015</c:v>
                </c:pt>
                <c:pt idx="69">
                  <c:v>1.1826460000000862</c:v>
                </c:pt>
                <c:pt idx="70">
                  <c:v>1.2926595714285396</c:v>
                </c:pt>
                <c:pt idx="71">
                  <c:v>1.2239009999999508</c:v>
                </c:pt>
                <c:pt idx="72">
                  <c:v>1.1551425714285939</c:v>
                </c:pt>
                <c:pt idx="73">
                  <c:v>1.5264384285714483</c:v>
                </c:pt>
                <c:pt idx="74">
                  <c:v>1.3889214285713889</c:v>
                </c:pt>
                <c:pt idx="75">
                  <c:v>1.5126867142857305</c:v>
                </c:pt>
                <c:pt idx="76">
                  <c:v>1.4026731428571635</c:v>
                </c:pt>
                <c:pt idx="77">
                  <c:v>1.2101494285714081</c:v>
                </c:pt>
                <c:pt idx="78">
                  <c:v>1.1276392857142765</c:v>
                </c:pt>
                <c:pt idx="79">
                  <c:v>1.0313772857143091</c:v>
                </c:pt>
                <c:pt idx="80">
                  <c:v>0.77009514285708303</c:v>
                </c:pt>
                <c:pt idx="81">
                  <c:v>0.67383314285717244</c:v>
                </c:pt>
                <c:pt idx="82">
                  <c:v>0.49506114285719155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0.83638859131269228</c:v>
                </c:pt>
                <c:pt idx="2">
                  <c:v>0.93009523299271124</c:v>
                </c:pt>
                <c:pt idx="3">
                  <c:v>1.03513920266383</c:v>
                </c:pt>
                <c:pt idx="4">
                  <c:v>1.1526828732589622</c:v>
                </c:pt>
                <c:pt idx="5">
                  <c:v>1.2839489717597252</c:v>
                </c:pt>
                <c:pt idx="6">
                  <c:v>1.4302056779426873</c:v>
                </c:pt>
                <c:pt idx="7">
                  <c:v>1.5927451242901451</c:v>
                </c:pt>
                <c:pt idx="8">
                  <c:v>1.7728538826253999</c:v>
                </c:pt>
                <c:pt idx="9">
                  <c:v>1.9717739534793464</c:v>
                </c:pt>
                <c:pt idx="10">
                  <c:v>2.190652802488473</c:v>
                </c:pt>
                <c:pt idx="11">
                  <c:v>2.4304811655633656</c:v>
                </c:pt>
                <c:pt idx="12">
                  <c:v>2.6920177331102888</c:v>
                </c:pt>
                <c:pt idx="13">
                  <c:v>2.9757004923634951</c:v>
                </c:pt>
                <c:pt idx="14">
                  <c:v>3.2815455245796068</c:v>
                </c:pt>
                <c:pt idx="15">
                  <c:v>3.609035475547592</c:v>
                </c:pt>
                <c:pt idx="16">
                  <c:v>3.9570017653381604</c:v>
                </c:pt>
                <c:pt idx="17">
                  <c:v>4.3235068386843674</c:v>
                </c:pt>
                <c:pt idx="18">
                  <c:v>4.7057352531508903</c:v>
                </c:pt>
                <c:pt idx="19">
                  <c:v>5.0999049116402526</c:v>
                </c:pt>
                <c:pt idx="20">
                  <c:v>5.5012118851015703</c:v>
                </c:pt>
                <c:pt idx="21">
                  <c:v>5.9038235262196164</c:v>
                </c:pt>
                <c:pt idx="22">
                  <c:v>6.3009343462656444</c:v>
                </c:pt>
                <c:pt idx="23">
                  <c:v>6.684896828268438</c:v>
                </c:pt>
                <c:pt idx="24">
                  <c:v>7.047434554212856</c:v>
                </c:pt>
                <c:pt idx="25">
                  <c:v>7.3799376489509614</c:v>
                </c:pt>
                <c:pt idx="26">
                  <c:v>7.6738310208721243</c:v>
                </c:pt>
                <c:pt idx="27">
                  <c:v>7.9209952548513041</c:v>
                </c:pt>
                <c:pt idx="28">
                  <c:v>8.1142099025620684</c:v>
                </c:pt>
                <c:pt idx="29">
                  <c:v>8.2475812742498285</c:v>
                </c:pt>
                <c:pt idx="30">
                  <c:v>8.3169135508604075</c:v>
                </c:pt>
                <c:pt idx="31">
                  <c:v>8.3199844214340146</c:v>
                </c:pt>
                <c:pt idx="32">
                  <c:v>8.2566948044444946</c:v>
                </c:pt>
                <c:pt idx="33">
                  <c:v>8.1290755822865535</c:v>
                </c:pt>
                <c:pt idx="34">
                  <c:v>7.9411505725571638</c:v>
                </c:pt>
                <c:pt idx="35">
                  <c:v>7.6986713889526497</c:v>
                </c:pt>
                <c:pt idx="36">
                  <c:v>7.4087535867436092</c:v>
                </c:pt>
                <c:pt idx="37">
                  <c:v>7.0794523627247674</c:v>
                </c:pt>
                <c:pt idx="38">
                  <c:v>6.7193190211288867</c:v>
                </c:pt>
                <c:pt idx="39">
                  <c:v>6.3369766119041451</c:v>
                </c:pt>
                <c:pt idx="40">
                  <c:v>5.9407458340961981</c:v>
                </c:pt>
                <c:pt idx="41">
                  <c:v>5.5383423299877261</c:v>
                </c:pt>
                <c:pt idx="42">
                  <c:v>5.1366558434624823</c:v>
                </c:pt>
                <c:pt idx="43">
                  <c:v>4.7416120386626037</c:v>
                </c:pt>
                <c:pt idx="44">
                  <c:v>4.3581101751238629</c:v>
                </c:pt>
                <c:pt idx="45">
                  <c:v>3.9900247992616715</c:v>
                </c:pt>
                <c:pt idx="46">
                  <c:v>3.6402570970548989</c:v>
                </c:pt>
                <c:pt idx="47">
                  <c:v>3.3108211567690757</c:v>
                </c:pt>
                <c:pt idx="48">
                  <c:v>3.0029515345506264</c:v>
                </c:pt>
                <c:pt idx="49">
                  <c:v>2.7172205968440815</c:v>
                </c:pt>
                <c:pt idx="50">
                  <c:v>2.453656607062308</c:v>
                </c:pt>
                <c:pt idx="51">
                  <c:v>2.2118560332827149</c:v>
                </c:pt>
                <c:pt idx="52">
                  <c:v>1.991085820145388</c:v>
                </c:pt>
                <c:pt idx="53">
                  <c:v>1.7903732540625015</c:v>
                </c:pt>
                <c:pt idx="54">
                  <c:v>1.6085825115600705</c:v>
                </c:pt>
                <c:pt idx="55">
                  <c:v>1.4444780335231937</c:v>
                </c:pt>
                <c:pt idx="56">
                  <c:v>1.2967755662534157</c:v>
                </c:pt>
                <c:pt idx="57">
                  <c:v>1.1641821216508583</c:v>
                </c:pt>
                <c:pt idx="58">
                  <c:v>1.0454263029838287</c:v>
                </c:pt>
                <c:pt idx="59">
                  <c:v>0.9392804824216674</c:v>
                </c:pt>
                <c:pt idx="60">
                  <c:v>0.84457625412812232</c:v>
                </c:pt>
                <c:pt idx="61">
                  <c:v>0.76021446315731001</c:v>
                </c:pt>
                <c:pt idx="62">
                  <c:v>0.68517095587657395</c:v>
                </c:pt>
                <c:pt idx="63">
                  <c:v>0.61849903324020872</c:v>
                </c:pt>
                <c:pt idx="64">
                  <c:v>0.55932942773899441</c:v>
                </c:pt>
                <c:pt idx="65">
                  <c:v>0.50686847651772449</c:v>
                </c:pt>
                <c:pt idx="66">
                  <c:v>0.46039503127932679</c:v>
                </c:pt>
                <c:pt idx="67">
                  <c:v>0.41925653175560812</c:v>
                </c:pt>
                <c:pt idx="68">
                  <c:v>0.38286457354553899</c:v>
                </c:pt>
                <c:pt idx="69">
                  <c:v>0.3506902217833886</c:v>
                </c:pt>
                <c:pt idx="70">
                  <c:v>0.32225925763707208</c:v>
                </c:pt>
                <c:pt idx="71">
                  <c:v>0.29714749307672161</c:v>
                </c:pt>
                <c:pt idx="72">
                  <c:v>0.27497624872086562</c:v>
                </c:pt>
                <c:pt idx="73">
                  <c:v>0.25540805801492816</c:v>
                </c:pt>
                <c:pt idx="74">
                  <c:v>0.2381426368674199</c:v>
                </c:pt>
                <c:pt idx="75">
                  <c:v>0.22291313972319041</c:v>
                </c:pt>
                <c:pt idx="76">
                  <c:v>0.20948270966793894</c:v>
                </c:pt>
                <c:pt idx="77">
                  <c:v>0.19764132051515831</c:v>
                </c:pt>
                <c:pt idx="78">
                  <c:v>0.1872029020900276</c:v>
                </c:pt>
                <c:pt idx="79">
                  <c:v>0.1780027354177558</c:v>
                </c:pt>
                <c:pt idx="80">
                  <c:v>0.16989510170489383</c:v>
                </c:pt>
                <c:pt idx="81">
                  <c:v>0.16275116744230664</c:v>
                </c:pt>
                <c:pt idx="82">
                  <c:v>0.15645708732162267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49488"/>
        <c:axId val="315249880"/>
      </c:scatterChart>
      <c:valAx>
        <c:axId val="3152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880"/>
        <c:crosses val="autoZero"/>
        <c:crossBetween val="midCat"/>
      </c:valAx>
      <c:valAx>
        <c:axId val="3152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LogNormal!$B$2:$B$87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LogNormal!$F$2:$F$87</c:f>
              <c:numCache>
                <c:formatCode>General</c:formatCode>
                <c:ptCount val="86"/>
                <c:pt idx="0">
                  <c:v>0</c:v>
                </c:pt>
                <c:pt idx="2">
                  <c:v>0</c:v>
                </c:pt>
                <c:pt idx="3">
                  <c:v>0.56381957142857142</c:v>
                </c:pt>
                <c:pt idx="4">
                  <c:v>1.141390857142857</c:v>
                </c:pt>
                <c:pt idx="5">
                  <c:v>2.0490028571428569</c:v>
                </c:pt>
                <c:pt idx="6">
                  <c:v>2.9566148571428572</c:v>
                </c:pt>
                <c:pt idx="7">
                  <c:v>4.0842539999999996</c:v>
                </c:pt>
                <c:pt idx="8">
                  <c:v>5.3219067142857153</c:v>
                </c:pt>
                <c:pt idx="9">
                  <c:v>6.2570221428571431</c:v>
                </c:pt>
                <c:pt idx="10">
                  <c:v>8.251018285714288</c:v>
                </c:pt>
                <c:pt idx="11">
                  <c:v>10.753827142857142</c:v>
                </c:pt>
                <c:pt idx="12">
                  <c:v>14.301765142857143</c:v>
                </c:pt>
                <c:pt idx="13">
                  <c:v>17.849703142857141</c:v>
                </c:pt>
                <c:pt idx="14">
                  <c:v>21.947709000000003</c:v>
                </c:pt>
                <c:pt idx="15">
                  <c:v>26.33450057142857</c:v>
                </c:pt>
                <c:pt idx="16">
                  <c:v>30.721292142857145</c:v>
                </c:pt>
                <c:pt idx="17">
                  <c:v>34.91555971428572</c:v>
                </c:pt>
                <c:pt idx="18">
                  <c:v>39.068572285714282</c:v>
                </c:pt>
                <c:pt idx="19">
                  <c:v>43.097819571428573</c:v>
                </c:pt>
                <c:pt idx="20">
                  <c:v>48.103437428571425</c:v>
                </c:pt>
                <c:pt idx="21">
                  <c:v>52.999041714285724</c:v>
                </c:pt>
                <c:pt idx="22">
                  <c:v>58.540975714285707</c:v>
                </c:pt>
                <c:pt idx="23">
                  <c:v>65.059280142857133</c:v>
                </c:pt>
                <c:pt idx="24">
                  <c:v>71.536329714285699</c:v>
                </c:pt>
                <c:pt idx="25">
                  <c:v>78.838481000000002</c:v>
                </c:pt>
                <c:pt idx="26">
                  <c:v>86.154384000000007</c:v>
                </c:pt>
                <c:pt idx="27">
                  <c:v>93.264011571428568</c:v>
                </c:pt>
                <c:pt idx="28">
                  <c:v>101.11623071428571</c:v>
                </c:pt>
                <c:pt idx="29">
                  <c:v>109.28473885714286</c:v>
                </c:pt>
                <c:pt idx="30">
                  <c:v>118.25084557142857</c:v>
                </c:pt>
                <c:pt idx="31">
                  <c:v>127.14819371428571</c:v>
                </c:pt>
                <c:pt idx="32">
                  <c:v>135.56423257142856</c:v>
                </c:pt>
                <c:pt idx="33">
                  <c:v>143.52646542857138</c:v>
                </c:pt>
                <c:pt idx="34">
                  <c:v>150.99363699999998</c:v>
                </c:pt>
                <c:pt idx="35">
                  <c:v>158.11701628571427</c:v>
                </c:pt>
                <c:pt idx="36">
                  <c:v>164.56656242857142</c:v>
                </c:pt>
                <c:pt idx="37">
                  <c:v>170.21851014285716</c:v>
                </c:pt>
                <c:pt idx="38">
                  <c:v>175.69168571428571</c:v>
                </c:pt>
                <c:pt idx="39">
                  <c:v>181.30237828571427</c:v>
                </c:pt>
                <c:pt idx="40">
                  <c:v>186.51427157142854</c:v>
                </c:pt>
                <c:pt idx="41">
                  <c:v>191.87743357142855</c:v>
                </c:pt>
                <c:pt idx="42">
                  <c:v>196.52550728571424</c:v>
                </c:pt>
                <c:pt idx="43">
                  <c:v>200.76103000000001</c:v>
                </c:pt>
                <c:pt idx="44">
                  <c:v>204.22645771428569</c:v>
                </c:pt>
                <c:pt idx="45">
                  <c:v>207.15556928571428</c:v>
                </c:pt>
                <c:pt idx="46">
                  <c:v>209.27333057142857</c:v>
                </c:pt>
                <c:pt idx="47">
                  <c:v>210.93728585714285</c:v>
                </c:pt>
                <c:pt idx="48">
                  <c:v>212.31245557142853</c:v>
                </c:pt>
                <c:pt idx="49">
                  <c:v>215.48909771428566</c:v>
                </c:pt>
                <c:pt idx="50">
                  <c:v>218.45946442857141</c:v>
                </c:pt>
                <c:pt idx="51">
                  <c:v>221.97989885714284</c:v>
                </c:pt>
                <c:pt idx="52">
                  <c:v>225.63785028571425</c:v>
                </c:pt>
                <c:pt idx="53">
                  <c:v>229.36456028571428</c:v>
                </c:pt>
                <c:pt idx="54">
                  <c:v>233.24253899999999</c:v>
                </c:pt>
                <c:pt idx="55">
                  <c:v>237.21677957142856</c:v>
                </c:pt>
                <c:pt idx="56">
                  <c:v>239.48580957142855</c:v>
                </c:pt>
                <c:pt idx="57">
                  <c:v>241.79609471428572</c:v>
                </c:pt>
                <c:pt idx="58">
                  <c:v>243.55631199999999</c:v>
                </c:pt>
                <c:pt idx="59">
                  <c:v>245.23401914285711</c:v>
                </c:pt>
                <c:pt idx="60">
                  <c:v>246.80171271428571</c:v>
                </c:pt>
                <c:pt idx="61">
                  <c:v>248.30064771428573</c:v>
                </c:pt>
                <c:pt idx="62">
                  <c:v>249.64831400000003</c:v>
                </c:pt>
                <c:pt idx="63">
                  <c:v>250.69344300000003</c:v>
                </c:pt>
                <c:pt idx="64">
                  <c:v>251.88984071428573</c:v>
                </c:pt>
                <c:pt idx="65">
                  <c:v>253.08623842857145</c:v>
                </c:pt>
                <c:pt idx="66">
                  <c:v>254.17262242857143</c:v>
                </c:pt>
                <c:pt idx="67">
                  <c:v>255.41027514285716</c:v>
                </c:pt>
                <c:pt idx="68">
                  <c:v>256.64792785714286</c:v>
                </c:pt>
                <c:pt idx="69">
                  <c:v>257.94058742857152</c:v>
                </c:pt>
                <c:pt idx="70">
                  <c:v>259.34326057142863</c:v>
                </c:pt>
                <c:pt idx="71">
                  <c:v>260.67717514285715</c:v>
                </c:pt>
                <c:pt idx="72">
                  <c:v>261.94233128571432</c:v>
                </c:pt>
                <c:pt idx="73">
                  <c:v>263.57878328571434</c:v>
                </c:pt>
                <c:pt idx="74">
                  <c:v>265.0777182857143</c:v>
                </c:pt>
                <c:pt idx="75">
                  <c:v>266.7004185714286</c:v>
                </c:pt>
                <c:pt idx="76">
                  <c:v>268.21310528571433</c:v>
                </c:pt>
                <c:pt idx="77">
                  <c:v>269.53326828571431</c:v>
                </c:pt>
                <c:pt idx="78">
                  <c:v>270.77092114285716</c:v>
                </c:pt>
                <c:pt idx="79">
                  <c:v>271.91231200000004</c:v>
                </c:pt>
                <c:pt idx="80">
                  <c:v>272.7924207142857</c:v>
                </c:pt>
                <c:pt idx="81">
                  <c:v>273.57626742857144</c:v>
                </c:pt>
                <c:pt idx="82">
                  <c:v>274.1813421428572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LogNormal!$B$2:$B$87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LogNormal!$G$2:$G$87</c:f>
              <c:numCache>
                <c:formatCode>General</c:formatCode>
                <c:ptCount val="86"/>
                <c:pt idx="0">
                  <c:v>0</c:v>
                </c:pt>
                <c:pt idx="2">
                  <c:v>3.2907386776757826E-9</c:v>
                </c:pt>
                <c:pt idx="3">
                  <c:v>1.2247978076045983E-5</c:v>
                </c:pt>
                <c:pt idx="4">
                  <c:v>6.1507562641926073E-4</c:v>
                </c:pt>
                <c:pt idx="5">
                  <c:v>6.9740540389249539E-3</c:v>
                </c:pt>
                <c:pt idx="6">
                  <c:v>3.8277245165703876E-2</c:v>
                </c:pt>
                <c:pt idx="7">
                  <c:v>0.13721551484545744</c:v>
                </c:pt>
                <c:pt idx="8">
                  <c:v>0.37258826820535051</c:v>
                </c:pt>
                <c:pt idx="9">
                  <c:v>0.83349425296176982</c:v>
                </c:pt>
                <c:pt idx="10">
                  <c:v>1.6181929954015621</c:v>
                </c:pt>
                <c:pt idx="11">
                  <c:v>2.8218312587409899</c:v>
                </c:pt>
                <c:pt idx="12">
                  <c:v>4.526123058188503</c:v>
                </c:pt>
                <c:pt idx="13">
                  <c:v>6.7924408328002492</c:v>
                </c:pt>
                <c:pt idx="14">
                  <c:v>9.6584907755351352</c:v>
                </c:pt>
                <c:pt idx="15">
                  <c:v>13.13801147350083</c:v>
                </c:pt>
                <c:pt idx="16">
                  <c:v>17.222653082018063</c:v>
                </c:pt>
                <c:pt idx="17">
                  <c:v>21.8851943663798</c:v>
                </c:pt>
                <c:pt idx="18">
                  <c:v>27.083393470540695</c:v>
                </c:pt>
                <c:pt idx="19">
                  <c:v>32.763950813586966</c:v>
                </c:pt>
                <c:pt idx="20">
                  <c:v>38.866237330153737</c:v>
                </c:pt>
                <c:pt idx="21">
                  <c:v>45.32558564418558</c:v>
                </c:pt>
                <c:pt idx="22">
                  <c:v>52.076049930209095</c:v>
                </c:pt>
                <c:pt idx="23">
                  <c:v>59.052614924750038</c:v>
                </c:pt>
                <c:pt idx="24">
                  <c:v>66.19288194367688</c:v>
                </c:pt>
                <c:pt idx="25">
                  <c:v>73.438286590734577</c:v>
                </c:pt>
                <c:pt idx="26">
                  <c:v>80.734915165334854</c:v>
                </c:pt>
                <c:pt idx="27">
                  <c:v>88.033989487225341</c:v>
                </c:pt>
                <c:pt idx="28">
                  <c:v>95.292086641905129</c:v>
                </c:pt>
                <c:pt idx="29">
                  <c:v>102.47115364997724</c:v>
                </c:pt>
                <c:pt idx="30">
                  <c:v>109.5383690692926</c:v>
                </c:pt>
                <c:pt idx="31">
                  <c:v>116.46589520828491</c:v>
                </c:pt>
                <c:pt idx="32">
                  <c:v>123.23055666200732</c:v>
                </c:pt>
                <c:pt idx="33">
                  <c:v>129.81347366202624</c:v>
                </c:pt>
                <c:pt idx="34">
                  <c:v>136.19967243006084</c:v>
                </c:pt>
                <c:pt idx="35">
                  <c:v>142.37768938218318</c:v>
                </c:pt>
                <c:pt idx="36">
                  <c:v>148.33918160500656</c:v>
                </c:pt>
                <c:pt idx="37">
                  <c:v>154.07855243393917</c:v>
                </c:pt>
                <c:pt idx="38">
                  <c:v>159.59259810330565</c:v>
                </c:pt>
                <c:pt idx="39">
                  <c:v>164.88017920161653</c:v>
                </c:pt>
                <c:pt idx="40">
                  <c:v>169.9419189496185</c:v>
                </c:pt>
                <c:pt idx="41">
                  <c:v>174.77992903032353</c:v>
                </c:pt>
                <c:pt idx="42">
                  <c:v>179.39756275664141</c:v>
                </c:pt>
                <c:pt idx="43">
                  <c:v>183.79919469297349</c:v>
                </c:pt>
                <c:pt idx="44">
                  <c:v>187.99002539291951</c:v>
                </c:pt>
                <c:pt idx="45">
                  <c:v>191.97590962716615</c:v>
                </c:pt>
                <c:pt idx="46">
                  <c:v>195.76320631381253</c:v>
                </c:pt>
                <c:pt idx="47">
                  <c:v>199.3586482957945</c:v>
                </c:pt>
                <c:pt idx="48">
                  <c:v>202.76923011122713</c:v>
                </c:pt>
                <c:pt idx="49">
                  <c:v>206.00211195238541</c:v>
                </c:pt>
                <c:pt idx="50">
                  <c:v>209.06453809215543</c:v>
                </c:pt>
                <c:pt idx="51">
                  <c:v>211.96376816120545</c:v>
                </c:pt>
                <c:pt idx="52">
                  <c:v>214.70701977584824</c:v>
                </c:pt>
                <c:pt idx="53">
                  <c:v>217.30142113890582</c:v>
                </c:pt>
                <c:pt idx="54">
                  <c:v>219.75397235896941</c:v>
                </c:pt>
                <c:pt idx="55">
                  <c:v>222.0715143538163</c:v>
                </c:pt>
                <c:pt idx="56">
                  <c:v>224.26070431903551</c:v>
                </c:pt>
                <c:pt idx="57">
                  <c:v>226.32799685159344</c:v>
                </c:pt>
                <c:pt idx="58">
                  <c:v>228.2796299192355</c:v>
                </c:pt>
                <c:pt idx="59">
                  <c:v>230.12161495983099</c:v>
                </c:pt>
                <c:pt idx="60">
                  <c:v>231.85973047992528</c:v>
                </c:pt>
                <c:pt idx="61">
                  <c:v>233.49951859900793</c:v>
                </c:pt>
                <c:pt idx="62">
                  <c:v>235.04628405564233</c:v>
                </c:pt>
                <c:pt idx="63">
                  <c:v>236.5050952540463</c:v>
                </c:pt>
                <c:pt idx="64">
                  <c:v>237.88078698544373</c:v>
                </c:pt>
                <c:pt idx="65">
                  <c:v>239.17796450803519</c:v>
                </c:pt>
                <c:pt idx="66">
                  <c:v>240.40100871328332</c:v>
                </c:pt>
                <c:pt idx="67">
                  <c:v>241.55408214489177</c:v>
                </c:pt>
                <c:pt idx="68">
                  <c:v>242.6411356708702</c:v>
                </c:pt>
                <c:pt idx="69">
                  <c:v>243.66591563889494</c:v>
                </c:pt>
                <c:pt idx="70">
                  <c:v>244.63197137123427</c:v>
                </c:pt>
                <c:pt idx="71">
                  <c:v>245.54266287821869</c:v>
                </c:pt>
                <c:pt idx="72">
                  <c:v>246.40116868897351</c:v>
                </c:pt>
                <c:pt idx="73">
                  <c:v>247.21049371523421</c:v>
                </c:pt>
                <c:pt idx="74">
                  <c:v>247.97347707884518</c:v>
                </c:pt>
                <c:pt idx="75">
                  <c:v>248.69279984627542</c:v>
                </c:pt>
                <c:pt idx="76">
                  <c:v>249.37099262442314</c:v>
                </c:pt>
                <c:pt idx="77">
                  <c:v>250.01044298134485</c:v>
                </c:pt>
                <c:pt idx="78">
                  <c:v>250.613402663535</c:v>
                </c:pt>
                <c:pt idx="79">
                  <c:v>251.18199458817332</c:v>
                </c:pt>
                <c:pt idx="80">
                  <c:v>251.71821959450617</c:v>
                </c:pt>
                <c:pt idx="81">
                  <c:v>252.22396294337238</c:v>
                </c:pt>
                <c:pt idx="82">
                  <c:v>252.70100055794467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38008"/>
        <c:axId val="390638400"/>
      </c:scatterChart>
      <c:valAx>
        <c:axId val="39063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90638400"/>
        <c:crosses val="autoZero"/>
        <c:crossBetween val="midCat"/>
      </c:valAx>
      <c:valAx>
        <c:axId val="3906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63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LogNormal!$B$2:$B$87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LogNormal!$O$2:$O$87</c:f>
              <c:numCache>
                <c:formatCode>General</c:formatCode>
                <c:ptCount val="86"/>
                <c:pt idx="0">
                  <c:v>0</c:v>
                </c:pt>
                <c:pt idx="2">
                  <c:v>0</c:v>
                </c:pt>
                <c:pt idx="3">
                  <c:v>0.17877214285714293</c:v>
                </c:pt>
                <c:pt idx="4">
                  <c:v>0.19252385714285714</c:v>
                </c:pt>
                <c:pt idx="5">
                  <c:v>0.52256457142857138</c:v>
                </c:pt>
                <c:pt idx="6">
                  <c:v>0.52256457142857182</c:v>
                </c:pt>
                <c:pt idx="7">
                  <c:v>0.74259171428571391</c:v>
                </c:pt>
                <c:pt idx="8">
                  <c:v>0.85260528571428718</c:v>
                </c:pt>
                <c:pt idx="9">
                  <c:v>0.55006799999999934</c:v>
                </c:pt>
                <c:pt idx="10">
                  <c:v>1.6089487142857164</c:v>
                </c:pt>
                <c:pt idx="11">
                  <c:v>2.1177614285714261</c:v>
                </c:pt>
                <c:pt idx="12">
                  <c:v>3.162890571428572</c:v>
                </c:pt>
                <c:pt idx="13">
                  <c:v>3.1628905714285702</c:v>
                </c:pt>
                <c:pt idx="14">
                  <c:v>3.7129584285714339</c:v>
                </c:pt>
                <c:pt idx="15">
                  <c:v>4.001744142857139</c:v>
                </c:pt>
                <c:pt idx="16">
                  <c:v>4.0017441428571461</c:v>
                </c:pt>
                <c:pt idx="17">
                  <c:v>3.8092201428571437</c:v>
                </c:pt>
                <c:pt idx="18">
                  <c:v>3.7679651428571406</c:v>
                </c:pt>
                <c:pt idx="19">
                  <c:v>3.6441998571428629</c:v>
                </c:pt>
                <c:pt idx="20">
                  <c:v>4.6205704285714235</c:v>
                </c:pt>
                <c:pt idx="21">
                  <c:v>4.5105568571428636</c:v>
                </c:pt>
                <c:pt idx="22">
                  <c:v>5.1568865714285623</c:v>
                </c:pt>
                <c:pt idx="23">
                  <c:v>6.1332569999999906</c:v>
                </c:pt>
                <c:pt idx="24">
                  <c:v>6.0920021428571376</c:v>
                </c:pt>
                <c:pt idx="25">
                  <c:v>6.917103857142874</c:v>
                </c:pt>
                <c:pt idx="26">
                  <c:v>6.9308555714285776</c:v>
                </c:pt>
                <c:pt idx="27">
                  <c:v>6.7245801428571328</c:v>
                </c:pt>
                <c:pt idx="28">
                  <c:v>7.4671717142857092</c:v>
                </c:pt>
                <c:pt idx="29">
                  <c:v>7.7834607142857211</c:v>
                </c:pt>
                <c:pt idx="30">
                  <c:v>8.5810592857142858</c:v>
                </c:pt>
                <c:pt idx="31">
                  <c:v>8.5123007142857112</c:v>
                </c:pt>
                <c:pt idx="32">
                  <c:v>8.0309914285714363</c:v>
                </c:pt>
                <c:pt idx="33">
                  <c:v>7.5771854285713944</c:v>
                </c:pt>
                <c:pt idx="34">
                  <c:v>7.0821241428571655</c:v>
                </c:pt>
                <c:pt idx="35">
                  <c:v>6.7383318571428648</c:v>
                </c:pt>
                <c:pt idx="36">
                  <c:v>6.0644987142857163</c:v>
                </c:pt>
                <c:pt idx="37">
                  <c:v>5.2669002857143115</c:v>
                </c:pt>
                <c:pt idx="38">
                  <c:v>5.0881281428571272</c:v>
                </c:pt>
                <c:pt idx="39">
                  <c:v>5.2256451428571298</c:v>
                </c:pt>
                <c:pt idx="40">
                  <c:v>4.8268458571428399</c:v>
                </c:pt>
                <c:pt idx="41">
                  <c:v>4.9781145714285886</c:v>
                </c:pt>
                <c:pt idx="42">
                  <c:v>4.2630262857142585</c:v>
                </c:pt>
                <c:pt idx="43">
                  <c:v>3.8504752857143361</c:v>
                </c:pt>
                <c:pt idx="44">
                  <c:v>3.080380285714253</c:v>
                </c:pt>
                <c:pt idx="45">
                  <c:v>2.544064142857164</c:v>
                </c:pt>
                <c:pt idx="46">
                  <c:v>1.7327138571428662</c:v>
                </c:pt>
                <c:pt idx="47">
                  <c:v>1.2789078571428518</c:v>
                </c:pt>
                <c:pt idx="48">
                  <c:v>0.9901222857142471</c:v>
                </c:pt>
                <c:pt idx="49">
                  <c:v>2.7915947142857052</c:v>
                </c:pt>
                <c:pt idx="50">
                  <c:v>2.5853192857143172</c:v>
                </c:pt>
                <c:pt idx="51">
                  <c:v>3.1353870000000059</c:v>
                </c:pt>
                <c:pt idx="52">
                  <c:v>3.2729039999999801</c:v>
                </c:pt>
                <c:pt idx="53">
                  <c:v>3.3416625714285972</c:v>
                </c:pt>
                <c:pt idx="54">
                  <c:v>3.4929312857142891</c:v>
                </c:pt>
                <c:pt idx="55">
                  <c:v>3.5891931428571384</c:v>
                </c:pt>
                <c:pt idx="56">
                  <c:v>1.8839825714285581</c:v>
                </c:pt>
                <c:pt idx="57">
                  <c:v>1.9252377142857398</c:v>
                </c:pt>
                <c:pt idx="58">
                  <c:v>1.3751698571428477</c:v>
                </c:pt>
                <c:pt idx="59">
                  <c:v>1.2926597142856877</c:v>
                </c:pt>
                <c:pt idx="60">
                  <c:v>1.1826461428571775</c:v>
                </c:pt>
                <c:pt idx="61">
                  <c:v>1.1138875714285887</c:v>
                </c:pt>
                <c:pt idx="62">
                  <c:v>0.96261885714286843</c:v>
                </c:pt>
                <c:pt idx="63">
                  <c:v>0.66008157142857438</c:v>
                </c:pt>
                <c:pt idx="64">
                  <c:v>0.81135028571426626</c:v>
                </c:pt>
                <c:pt idx="65">
                  <c:v>0.81135028571429468</c:v>
                </c:pt>
                <c:pt idx="66">
                  <c:v>0.70133657142855266</c:v>
                </c:pt>
                <c:pt idx="67">
                  <c:v>0.85260528571430139</c:v>
                </c:pt>
                <c:pt idx="68">
                  <c:v>0.85260528571424454</c:v>
                </c:pt>
                <c:pt idx="69">
                  <c:v>0.90761214285722924</c:v>
                </c:pt>
                <c:pt idx="70">
                  <c:v>1.0176257142856826</c:v>
                </c:pt>
                <c:pt idx="71">
                  <c:v>0.94886714285709384</c:v>
                </c:pt>
                <c:pt idx="72">
                  <c:v>0.88010871428573689</c:v>
                </c:pt>
                <c:pt idx="73">
                  <c:v>1.2514045714285913</c:v>
                </c:pt>
                <c:pt idx="74">
                  <c:v>1.1138875714285319</c:v>
                </c:pt>
                <c:pt idx="75">
                  <c:v>1.2376528571428735</c:v>
                </c:pt>
                <c:pt idx="76">
                  <c:v>1.1276392857143065</c:v>
                </c:pt>
                <c:pt idx="77">
                  <c:v>0.93511557142855106</c:v>
                </c:pt>
                <c:pt idx="78">
                  <c:v>0.85260542857141952</c:v>
                </c:pt>
                <c:pt idx="79">
                  <c:v>0.75634342857145209</c:v>
                </c:pt>
                <c:pt idx="80">
                  <c:v>0.49506128571422603</c:v>
                </c:pt>
                <c:pt idx="81">
                  <c:v>0.39879928571431544</c:v>
                </c:pt>
                <c:pt idx="82">
                  <c:v>0.22002728571433461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LogNormal!$B$2:$B$87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LogNormal!$P$2:$P$87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3.2907386776757826E-9</c:v>
                </c:pt>
                <c:pt idx="3">
                  <c:v>1.2244687337368308E-5</c:v>
                </c:pt>
                <c:pt idx="4">
                  <c:v>6.0282764834321473E-4</c:v>
                </c:pt>
                <c:pt idx="5">
                  <c:v>6.3589784125056932E-3</c:v>
                </c:pt>
                <c:pt idx="6">
                  <c:v>3.1303191126778922E-2</c:v>
                </c:pt>
                <c:pt idx="7">
                  <c:v>9.8938269679753568E-2</c:v>
                </c:pt>
                <c:pt idx="8">
                  <c:v>0.23537275335989305</c:v>
                </c:pt>
                <c:pt idx="9">
                  <c:v>0.46090598475641931</c:v>
                </c:pt>
                <c:pt idx="10">
                  <c:v>0.78469874243979243</c:v>
                </c:pt>
                <c:pt idx="11">
                  <c:v>1.2036382633394278</c:v>
                </c:pt>
                <c:pt idx="12">
                  <c:v>1.7042917994475131</c:v>
                </c:pt>
                <c:pt idx="13">
                  <c:v>2.2663177746117467</c:v>
                </c:pt>
                <c:pt idx="14">
                  <c:v>2.8660499427348851</c:v>
                </c:pt>
                <c:pt idx="15">
                  <c:v>3.4795206979656945</c:v>
                </c:pt>
                <c:pt idx="16">
                  <c:v>4.0846416085172326</c:v>
                </c:pt>
                <c:pt idx="17">
                  <c:v>4.6625412843617369</c:v>
                </c:pt>
                <c:pt idx="18">
                  <c:v>5.1981991041608948</c:v>
                </c:pt>
                <c:pt idx="19">
                  <c:v>5.6805573430462681</c:v>
                </c:pt>
                <c:pt idx="20">
                  <c:v>6.1022865165667675</c:v>
                </c:pt>
                <c:pt idx="21">
                  <c:v>6.4593483140318426</c:v>
                </c:pt>
                <c:pt idx="22">
                  <c:v>6.7504642860235133</c:v>
                </c:pt>
                <c:pt idx="23">
                  <c:v>6.9765649945409418</c:v>
                </c:pt>
                <c:pt idx="24">
                  <c:v>7.1402670189268482</c:v>
                </c:pt>
                <c:pt idx="25">
                  <c:v>7.2454046470576978</c:v>
                </c:pt>
                <c:pt idx="26">
                  <c:v>7.2966285746002759</c:v>
                </c:pt>
                <c:pt idx="27">
                  <c:v>7.299074321890493</c:v>
                </c:pt>
                <c:pt idx="28">
                  <c:v>7.2580971546797874</c:v>
                </c:pt>
                <c:pt idx="29">
                  <c:v>7.1790670080721135</c:v>
                </c:pt>
                <c:pt idx="30">
                  <c:v>7.0672154193153647</c:v>
                </c:pt>
                <c:pt idx="31">
                  <c:v>6.9275261389923033</c:v>
                </c:pt>
                <c:pt idx="32">
                  <c:v>6.764661453722411</c:v>
                </c:pt>
                <c:pt idx="33">
                  <c:v>6.5829170000189254</c:v>
                </c:pt>
                <c:pt idx="34">
                  <c:v>6.3861987680346157</c:v>
                </c:pt>
                <c:pt idx="35">
                  <c:v>6.1780169521223307</c:v>
                </c:pt>
                <c:pt idx="36">
                  <c:v>5.9614922228233933</c:v>
                </c:pt>
                <c:pt idx="37">
                  <c:v>5.7393708289326026</c:v>
                </c:pt>
                <c:pt idx="38">
                  <c:v>5.5140456693664754</c:v>
                </c:pt>
                <c:pt idx="39">
                  <c:v>5.2875810983108824</c:v>
                </c:pt>
                <c:pt idx="40">
                  <c:v>5.0617397480019752</c:v>
                </c:pt>
                <c:pt idx="41">
                  <c:v>4.8380100807050388</c:v>
                </c:pt>
                <c:pt idx="42">
                  <c:v>4.6176337263178659</c:v>
                </c:pt>
                <c:pt idx="43">
                  <c:v>4.4016319363320724</c:v>
                </c:pt>
                <c:pt idx="44">
                  <c:v>4.1908306999460292</c:v>
                </c:pt>
                <c:pt idx="45">
                  <c:v>3.9858842342466509</c:v>
                </c:pt>
                <c:pt idx="46">
                  <c:v>3.7872966866463775</c:v>
                </c:pt>
                <c:pt idx="47">
                  <c:v>3.5954419819819772</c:v>
                </c:pt>
                <c:pt idx="48">
                  <c:v>3.4105818154326433</c:v>
                </c:pt>
                <c:pt idx="49">
                  <c:v>3.2328818411582669</c:v>
                </c:pt>
                <c:pt idx="50">
                  <c:v>3.0624261397700239</c:v>
                </c:pt>
                <c:pt idx="51">
                  <c:v>2.899230069050017</c:v>
                </c:pt>
                <c:pt idx="52">
                  <c:v>2.7432516146428005</c:v>
                </c:pt>
                <c:pt idx="53">
                  <c:v>2.5944013630575977</c:v>
                </c:pt>
                <c:pt idx="54">
                  <c:v>2.4525512200635911</c:v>
                </c:pt>
                <c:pt idx="55">
                  <c:v>2.3175419948468892</c:v>
                </c:pt>
                <c:pt idx="56">
                  <c:v>2.1891899652192173</c:v>
                </c:pt>
                <c:pt idx="57">
                  <c:v>2.0672925325579312</c:v>
                </c:pt>
                <c:pt idx="58">
                  <c:v>1.9516330676420723</c:v>
                </c:pt>
                <c:pt idx="59">
                  <c:v>1.841985040595491</c:v>
                </c:pt>
                <c:pt idx="60">
                  <c:v>1.7381155200942784</c:v>
                </c:pt>
                <c:pt idx="61">
                  <c:v>1.6397881190826609</c:v>
                </c:pt>
                <c:pt idx="62">
                  <c:v>1.5467654566344062</c:v>
                </c:pt>
                <c:pt idx="63">
                  <c:v>1.4588111984039724</c:v>
                </c:pt>
                <c:pt idx="64">
                  <c:v>1.3756917313974393</c:v>
                </c:pt>
                <c:pt idx="65">
                  <c:v>1.2971775225914599</c:v>
                </c:pt>
                <c:pt idx="66">
                  <c:v>1.2230442052481267</c:v>
                </c:pt>
                <c:pt idx="67">
                  <c:v>1.1530734316084346</c:v>
                </c:pt>
                <c:pt idx="68">
                  <c:v>1.0870535259784357</c:v>
                </c:pt>
                <c:pt idx="69">
                  <c:v>1.0247799680247567</c:v>
                </c:pt>
                <c:pt idx="70">
                  <c:v>0.96605573233932773</c:v>
                </c:pt>
                <c:pt idx="71">
                  <c:v>0.9106915069844187</c:v>
                </c:pt>
                <c:pt idx="72">
                  <c:v>0.85850581075480736</c:v>
                </c:pt>
                <c:pt idx="73">
                  <c:v>0.80932502626070513</c:v>
                </c:pt>
                <c:pt idx="74">
                  <c:v>0.76298336361096408</c:v>
                </c:pt>
                <c:pt idx="75">
                  <c:v>0.71932276743024437</c:v>
                </c:pt>
                <c:pt idx="76">
                  <c:v>0.67819277814771806</c:v>
                </c:pt>
                <c:pt idx="77">
                  <c:v>0.63945035692170349</c:v>
                </c:pt>
                <c:pt idx="78">
                  <c:v>0.60295968219014195</c:v>
                </c:pt>
                <c:pt idx="79">
                  <c:v>0.56859192463831421</c:v>
                </c:pt>
                <c:pt idx="80">
                  <c:v>0.53622500633284709</c:v>
                </c:pt>
                <c:pt idx="81">
                  <c:v>0.50574334886621208</c:v>
                </c:pt>
                <c:pt idx="82">
                  <c:v>0.47703761457228377</c:v>
                </c:pt>
                <c:pt idx="84">
                  <c:v>7.299074321890493</c:v>
                </c:pt>
                <c:pt idx="85">
                  <c:v>4.8660495479269947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36832"/>
        <c:axId val="390639184"/>
      </c:scatterChart>
      <c:valAx>
        <c:axId val="3906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0639184"/>
        <c:crosses val="autoZero"/>
        <c:crossBetween val="midCat"/>
      </c:valAx>
      <c:valAx>
        <c:axId val="39063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63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0.38504742857142849</c:v>
                </c:pt>
                <c:pt idx="3">
                  <c:v>0.9488669999999999</c:v>
                </c:pt>
                <c:pt idx="4">
                  <c:v>1.5264382857142855</c:v>
                </c:pt>
                <c:pt idx="5">
                  <c:v>2.4340502857142852</c:v>
                </c:pt>
                <c:pt idx="6">
                  <c:v>3.3416622857142855</c:v>
                </c:pt>
                <c:pt idx="7">
                  <c:v>4.4693014285714279</c:v>
                </c:pt>
                <c:pt idx="8">
                  <c:v>5.7069541428571435</c:v>
                </c:pt>
                <c:pt idx="9">
                  <c:v>6.6420695714285714</c:v>
                </c:pt>
                <c:pt idx="10">
                  <c:v>8.6360657142857171</c:v>
                </c:pt>
                <c:pt idx="11">
                  <c:v>11.138874571428572</c:v>
                </c:pt>
                <c:pt idx="12">
                  <c:v>14.686812571428572</c:v>
                </c:pt>
                <c:pt idx="13">
                  <c:v>18.23475057142857</c:v>
                </c:pt>
                <c:pt idx="14">
                  <c:v>22.332756428571432</c:v>
                </c:pt>
                <c:pt idx="15">
                  <c:v>26.719548</c:v>
                </c:pt>
                <c:pt idx="16">
                  <c:v>31.106339571428574</c:v>
                </c:pt>
                <c:pt idx="17">
                  <c:v>35.300607142857146</c:v>
                </c:pt>
                <c:pt idx="18">
                  <c:v>39.453619714285715</c:v>
                </c:pt>
                <c:pt idx="19">
                  <c:v>43.482867000000006</c:v>
                </c:pt>
                <c:pt idx="20">
                  <c:v>48.488484857142858</c:v>
                </c:pt>
                <c:pt idx="21">
                  <c:v>53.38408914285715</c:v>
                </c:pt>
                <c:pt idx="22">
                  <c:v>58.92602314285714</c:v>
                </c:pt>
                <c:pt idx="23">
                  <c:v>65.444327571428559</c:v>
                </c:pt>
                <c:pt idx="24">
                  <c:v>71.921377142857125</c:v>
                </c:pt>
                <c:pt idx="25">
                  <c:v>79.223528428571427</c:v>
                </c:pt>
                <c:pt idx="26">
                  <c:v>86.539431428571433</c:v>
                </c:pt>
                <c:pt idx="27">
                  <c:v>93.649058999999994</c:v>
                </c:pt>
                <c:pt idx="28">
                  <c:v>101.50127814285713</c:v>
                </c:pt>
                <c:pt idx="29">
                  <c:v>109.66978628571428</c:v>
                </c:pt>
                <c:pt idx="30">
                  <c:v>118.635893</c:v>
                </c:pt>
                <c:pt idx="31">
                  <c:v>127.53324114285714</c:v>
                </c:pt>
                <c:pt idx="32">
                  <c:v>135.94927999999999</c:v>
                </c:pt>
                <c:pt idx="33">
                  <c:v>143.91151285714281</c:v>
                </c:pt>
                <c:pt idx="34">
                  <c:v>151.3786844285714</c:v>
                </c:pt>
                <c:pt idx="35">
                  <c:v>158.5020637142857</c:v>
                </c:pt>
                <c:pt idx="36">
                  <c:v>164.95160985714284</c:v>
                </c:pt>
                <c:pt idx="37">
                  <c:v>170.60355757142858</c:v>
                </c:pt>
                <c:pt idx="38">
                  <c:v>176.07673314285714</c:v>
                </c:pt>
                <c:pt idx="39">
                  <c:v>181.68742571428569</c:v>
                </c:pt>
                <c:pt idx="40">
                  <c:v>186.89931899999996</c:v>
                </c:pt>
                <c:pt idx="41">
                  <c:v>192.26248099999998</c:v>
                </c:pt>
                <c:pt idx="42">
                  <c:v>196.91055471428567</c:v>
                </c:pt>
                <c:pt idx="43">
                  <c:v>201.14607742857143</c:v>
                </c:pt>
                <c:pt idx="44">
                  <c:v>204.61150514285711</c:v>
                </c:pt>
                <c:pt idx="45">
                  <c:v>207.5406167142857</c:v>
                </c:pt>
                <c:pt idx="46">
                  <c:v>209.658378</c:v>
                </c:pt>
                <c:pt idx="47">
                  <c:v>211.32233328571428</c:v>
                </c:pt>
                <c:pt idx="48">
                  <c:v>212.69750299999995</c:v>
                </c:pt>
                <c:pt idx="49">
                  <c:v>215.87414514285709</c:v>
                </c:pt>
                <c:pt idx="50">
                  <c:v>218.84451185714283</c:v>
                </c:pt>
                <c:pt idx="51">
                  <c:v>222.36494628571427</c:v>
                </c:pt>
                <c:pt idx="52">
                  <c:v>226.02289771428568</c:v>
                </c:pt>
                <c:pt idx="53">
                  <c:v>229.7496077142857</c:v>
                </c:pt>
                <c:pt idx="54">
                  <c:v>233.62758642857142</c:v>
                </c:pt>
                <c:pt idx="55">
                  <c:v>237.60182699999999</c:v>
                </c:pt>
                <c:pt idx="56">
                  <c:v>239.87085699999997</c:v>
                </c:pt>
                <c:pt idx="57">
                  <c:v>242.18114214285714</c:v>
                </c:pt>
                <c:pt idx="58">
                  <c:v>243.94135942857142</c:v>
                </c:pt>
                <c:pt idx="59">
                  <c:v>245.61906657142853</c:v>
                </c:pt>
                <c:pt idx="60">
                  <c:v>247.18676014285714</c:v>
                </c:pt>
                <c:pt idx="61">
                  <c:v>248.68569514285716</c:v>
                </c:pt>
                <c:pt idx="62">
                  <c:v>250.03336142857145</c:v>
                </c:pt>
                <c:pt idx="63">
                  <c:v>251.07849042857146</c:v>
                </c:pt>
                <c:pt idx="64">
                  <c:v>252.27488814285715</c:v>
                </c:pt>
                <c:pt idx="65">
                  <c:v>253.47128585714287</c:v>
                </c:pt>
                <c:pt idx="66">
                  <c:v>254.55766985714286</c:v>
                </c:pt>
                <c:pt idx="67">
                  <c:v>255.79532257142858</c:v>
                </c:pt>
                <c:pt idx="68">
                  <c:v>257.03297528571426</c:v>
                </c:pt>
                <c:pt idx="69">
                  <c:v>258.32563485714292</c:v>
                </c:pt>
                <c:pt idx="70">
                  <c:v>259.72830800000003</c:v>
                </c:pt>
                <c:pt idx="71">
                  <c:v>261.06222257142855</c:v>
                </c:pt>
                <c:pt idx="72">
                  <c:v>262.32737871428571</c:v>
                </c:pt>
                <c:pt idx="73">
                  <c:v>263.96383071428573</c:v>
                </c:pt>
                <c:pt idx="74">
                  <c:v>265.46276571428569</c:v>
                </c:pt>
                <c:pt idx="75">
                  <c:v>267.085466</c:v>
                </c:pt>
                <c:pt idx="76">
                  <c:v>268.59815271428573</c:v>
                </c:pt>
                <c:pt idx="77">
                  <c:v>269.91831571428571</c:v>
                </c:pt>
                <c:pt idx="78">
                  <c:v>271.15596857142856</c:v>
                </c:pt>
                <c:pt idx="79">
                  <c:v>272.29735942857144</c:v>
                </c:pt>
                <c:pt idx="80">
                  <c:v>273.17746814285709</c:v>
                </c:pt>
                <c:pt idx="81">
                  <c:v>273.96131485714284</c:v>
                </c:pt>
                <c:pt idx="82">
                  <c:v>274.5663895714286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38792"/>
        <c:axId val="390639576"/>
      </c:scatterChart>
      <c:valAx>
        <c:axId val="39063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9576"/>
        <c:crosses val="autoZero"/>
        <c:crossBetween val="midCat"/>
      </c:valAx>
      <c:valAx>
        <c:axId val="3906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0.27503385714285694</c:v>
                </c:pt>
                <c:pt idx="3">
                  <c:v>0.45380599999999988</c:v>
                </c:pt>
                <c:pt idx="4">
                  <c:v>0.46755771428571408</c:v>
                </c:pt>
                <c:pt idx="5">
                  <c:v>0.79759842857142838</c:v>
                </c:pt>
                <c:pt idx="6">
                  <c:v>0.79759842857142882</c:v>
                </c:pt>
                <c:pt idx="7">
                  <c:v>1.0176255714285709</c:v>
                </c:pt>
                <c:pt idx="8">
                  <c:v>1.1276391428571442</c:v>
                </c:pt>
                <c:pt idx="9">
                  <c:v>0.82510185714285633</c:v>
                </c:pt>
                <c:pt idx="10">
                  <c:v>1.8839825714285734</c:v>
                </c:pt>
                <c:pt idx="11">
                  <c:v>2.3927952857142829</c:v>
                </c:pt>
                <c:pt idx="12">
                  <c:v>3.4379244285714288</c:v>
                </c:pt>
                <c:pt idx="13">
                  <c:v>3.437924428571427</c:v>
                </c:pt>
                <c:pt idx="14">
                  <c:v>3.9879922857142907</c:v>
                </c:pt>
                <c:pt idx="15">
                  <c:v>4.2767779999999957</c:v>
                </c:pt>
                <c:pt idx="16">
                  <c:v>4.2767780000000029</c:v>
                </c:pt>
                <c:pt idx="17">
                  <c:v>4.0842540000000005</c:v>
                </c:pt>
                <c:pt idx="18">
                  <c:v>4.0429989999999973</c:v>
                </c:pt>
                <c:pt idx="19">
                  <c:v>3.9192337142857196</c:v>
                </c:pt>
                <c:pt idx="20">
                  <c:v>4.8956042857142803</c:v>
                </c:pt>
                <c:pt idx="21">
                  <c:v>4.7855907142857204</c:v>
                </c:pt>
                <c:pt idx="22">
                  <c:v>5.4319204285714191</c:v>
                </c:pt>
                <c:pt idx="23">
                  <c:v>6.4082908571428474</c:v>
                </c:pt>
                <c:pt idx="24">
                  <c:v>6.3670359999999944</c:v>
                </c:pt>
                <c:pt idx="25">
                  <c:v>7.1921377142857308</c:v>
                </c:pt>
                <c:pt idx="26">
                  <c:v>7.2058894285714343</c:v>
                </c:pt>
                <c:pt idx="27">
                  <c:v>6.9996139999999896</c:v>
                </c:pt>
                <c:pt idx="28">
                  <c:v>7.742205571428566</c:v>
                </c:pt>
                <c:pt idx="29">
                  <c:v>8.0584945714285769</c:v>
                </c:pt>
                <c:pt idx="30">
                  <c:v>8.8560931428571426</c:v>
                </c:pt>
                <c:pt idx="31">
                  <c:v>8.787334571428568</c:v>
                </c:pt>
                <c:pt idx="32">
                  <c:v>8.3060252857142931</c:v>
                </c:pt>
                <c:pt idx="33">
                  <c:v>7.8522192857142512</c:v>
                </c:pt>
                <c:pt idx="34">
                  <c:v>7.3571580000000223</c:v>
                </c:pt>
                <c:pt idx="35">
                  <c:v>7.0133657142857215</c:v>
                </c:pt>
                <c:pt idx="36">
                  <c:v>6.3395325714285731</c:v>
                </c:pt>
                <c:pt idx="37">
                  <c:v>5.5419341428571682</c:v>
                </c:pt>
                <c:pt idx="38">
                  <c:v>5.363161999999984</c:v>
                </c:pt>
                <c:pt idx="39">
                  <c:v>5.5006789999999866</c:v>
                </c:pt>
                <c:pt idx="40">
                  <c:v>5.1018797142856966</c:v>
                </c:pt>
                <c:pt idx="41">
                  <c:v>5.2531484285714454</c:v>
                </c:pt>
                <c:pt idx="42">
                  <c:v>4.5380601428571152</c:v>
                </c:pt>
                <c:pt idx="43">
                  <c:v>4.1255091428571928</c:v>
                </c:pt>
                <c:pt idx="44">
                  <c:v>3.3554141428571098</c:v>
                </c:pt>
                <c:pt idx="45">
                  <c:v>2.8190980000000208</c:v>
                </c:pt>
                <c:pt idx="46">
                  <c:v>2.0077477142857232</c:v>
                </c:pt>
                <c:pt idx="47">
                  <c:v>1.5539417142857088</c:v>
                </c:pt>
                <c:pt idx="48">
                  <c:v>1.2651561428571041</c:v>
                </c:pt>
                <c:pt idx="49">
                  <c:v>3.0666285714285619</c:v>
                </c:pt>
                <c:pt idx="50">
                  <c:v>2.860353142857174</c:v>
                </c:pt>
                <c:pt idx="51">
                  <c:v>3.4104208571428627</c:v>
                </c:pt>
                <c:pt idx="52">
                  <c:v>3.5479378571428368</c:v>
                </c:pt>
                <c:pt idx="53">
                  <c:v>3.616696428571454</c:v>
                </c:pt>
                <c:pt idx="54">
                  <c:v>3.7679651428571459</c:v>
                </c:pt>
                <c:pt idx="55">
                  <c:v>3.8642269999999952</c:v>
                </c:pt>
                <c:pt idx="56">
                  <c:v>2.1590164285714151</c:v>
                </c:pt>
                <c:pt idx="57">
                  <c:v>2.2002715714285968</c:v>
                </c:pt>
                <c:pt idx="58">
                  <c:v>1.6502037142857047</c:v>
                </c:pt>
                <c:pt idx="59">
                  <c:v>1.5676935714285447</c:v>
                </c:pt>
                <c:pt idx="60">
                  <c:v>1.4576800000000345</c:v>
                </c:pt>
                <c:pt idx="61">
                  <c:v>1.3889214285714457</c:v>
                </c:pt>
                <c:pt idx="62">
                  <c:v>1.2376527142857254</c:v>
                </c:pt>
                <c:pt idx="63">
                  <c:v>0.93511542857143137</c:v>
                </c:pt>
                <c:pt idx="64">
                  <c:v>1.0863841428571233</c:v>
                </c:pt>
                <c:pt idx="65">
                  <c:v>1.0863841428571517</c:v>
                </c:pt>
                <c:pt idx="66">
                  <c:v>0.97637042857140965</c:v>
                </c:pt>
                <c:pt idx="67">
                  <c:v>1.1276391428571584</c:v>
                </c:pt>
                <c:pt idx="68">
                  <c:v>1.1276391428571015</c:v>
                </c:pt>
                <c:pt idx="69">
                  <c:v>1.1826460000000862</c:v>
                </c:pt>
                <c:pt idx="70">
                  <c:v>1.2926595714285396</c:v>
                </c:pt>
                <c:pt idx="71">
                  <c:v>1.2239009999999508</c:v>
                </c:pt>
                <c:pt idx="72">
                  <c:v>1.1551425714285939</c:v>
                </c:pt>
                <c:pt idx="73">
                  <c:v>1.5264384285714483</c:v>
                </c:pt>
                <c:pt idx="74">
                  <c:v>1.3889214285713889</c:v>
                </c:pt>
                <c:pt idx="75">
                  <c:v>1.5126867142857305</c:v>
                </c:pt>
                <c:pt idx="76">
                  <c:v>1.4026731428571635</c:v>
                </c:pt>
                <c:pt idx="77">
                  <c:v>1.2101494285714081</c:v>
                </c:pt>
                <c:pt idx="78">
                  <c:v>1.1276392857142765</c:v>
                </c:pt>
                <c:pt idx="79">
                  <c:v>1.0313772857143091</c:v>
                </c:pt>
                <c:pt idx="80">
                  <c:v>0.77009514285708303</c:v>
                </c:pt>
                <c:pt idx="81">
                  <c:v>0.67383314285717244</c:v>
                </c:pt>
                <c:pt idx="82">
                  <c:v>0.49506114285719155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40360"/>
        <c:axId val="390642320"/>
      </c:scatterChart>
      <c:valAx>
        <c:axId val="3906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2320"/>
        <c:crosses val="autoZero"/>
        <c:crossBetween val="midCat"/>
      </c:valAx>
      <c:valAx>
        <c:axId val="390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0.38504742857142849</c:v>
                </c:pt>
                <c:pt idx="3">
                  <c:v>0.9488669999999999</c:v>
                </c:pt>
                <c:pt idx="4">
                  <c:v>1.5264382857142855</c:v>
                </c:pt>
                <c:pt idx="5">
                  <c:v>2.4340502857142852</c:v>
                </c:pt>
                <c:pt idx="6">
                  <c:v>3.3416622857142855</c:v>
                </c:pt>
                <c:pt idx="7">
                  <c:v>4.4693014285714279</c:v>
                </c:pt>
                <c:pt idx="8">
                  <c:v>5.7069541428571435</c:v>
                </c:pt>
                <c:pt idx="9">
                  <c:v>6.6420695714285714</c:v>
                </c:pt>
                <c:pt idx="10">
                  <c:v>8.6360657142857171</c:v>
                </c:pt>
                <c:pt idx="11">
                  <c:v>11.138874571428572</c:v>
                </c:pt>
                <c:pt idx="12">
                  <c:v>14.686812571428572</c:v>
                </c:pt>
                <c:pt idx="13">
                  <c:v>18.23475057142857</c:v>
                </c:pt>
                <c:pt idx="14">
                  <c:v>22.332756428571432</c:v>
                </c:pt>
                <c:pt idx="15">
                  <c:v>26.719548</c:v>
                </c:pt>
                <c:pt idx="16">
                  <c:v>31.106339571428574</c:v>
                </c:pt>
                <c:pt idx="17">
                  <c:v>35.300607142857146</c:v>
                </c:pt>
                <c:pt idx="18">
                  <c:v>39.453619714285715</c:v>
                </c:pt>
                <c:pt idx="19">
                  <c:v>43.482867000000006</c:v>
                </c:pt>
                <c:pt idx="20">
                  <c:v>48.488484857142858</c:v>
                </c:pt>
                <c:pt idx="21">
                  <c:v>53.38408914285715</c:v>
                </c:pt>
                <c:pt idx="22">
                  <c:v>58.92602314285714</c:v>
                </c:pt>
                <c:pt idx="23">
                  <c:v>65.444327571428559</c:v>
                </c:pt>
                <c:pt idx="24">
                  <c:v>71.921377142857125</c:v>
                </c:pt>
                <c:pt idx="25">
                  <c:v>79.223528428571427</c:v>
                </c:pt>
                <c:pt idx="26">
                  <c:v>86.539431428571433</c:v>
                </c:pt>
                <c:pt idx="27">
                  <c:v>93.649058999999994</c:v>
                </c:pt>
                <c:pt idx="28">
                  <c:v>101.50127814285713</c:v>
                </c:pt>
                <c:pt idx="29">
                  <c:v>109.66978628571428</c:v>
                </c:pt>
                <c:pt idx="30">
                  <c:v>118.635893</c:v>
                </c:pt>
                <c:pt idx="31">
                  <c:v>127.53324114285714</c:v>
                </c:pt>
                <c:pt idx="32">
                  <c:v>135.94927999999999</c:v>
                </c:pt>
                <c:pt idx="33">
                  <c:v>143.91151285714281</c:v>
                </c:pt>
                <c:pt idx="34">
                  <c:v>151.3786844285714</c:v>
                </c:pt>
                <c:pt idx="35">
                  <c:v>158.5020637142857</c:v>
                </c:pt>
                <c:pt idx="36">
                  <c:v>164.95160985714284</c:v>
                </c:pt>
                <c:pt idx="37">
                  <c:v>170.60355757142858</c:v>
                </c:pt>
                <c:pt idx="38">
                  <c:v>176.07673314285714</c:v>
                </c:pt>
                <c:pt idx="39">
                  <c:v>181.68742571428569</c:v>
                </c:pt>
                <c:pt idx="40">
                  <c:v>186.89931899999996</c:v>
                </c:pt>
                <c:pt idx="41">
                  <c:v>192.26248099999998</c:v>
                </c:pt>
                <c:pt idx="42">
                  <c:v>196.91055471428567</c:v>
                </c:pt>
                <c:pt idx="43">
                  <c:v>201.14607742857143</c:v>
                </c:pt>
                <c:pt idx="44">
                  <c:v>204.61150514285711</c:v>
                </c:pt>
                <c:pt idx="45">
                  <c:v>207.5406167142857</c:v>
                </c:pt>
                <c:pt idx="46">
                  <c:v>209.658378</c:v>
                </c:pt>
                <c:pt idx="47">
                  <c:v>211.32233328571428</c:v>
                </c:pt>
                <c:pt idx="48">
                  <c:v>212.69750299999995</c:v>
                </c:pt>
                <c:pt idx="49">
                  <c:v>215.87414514285709</c:v>
                </c:pt>
                <c:pt idx="50">
                  <c:v>218.84451185714283</c:v>
                </c:pt>
                <c:pt idx="51">
                  <c:v>222.36494628571427</c:v>
                </c:pt>
                <c:pt idx="52">
                  <c:v>226.02289771428568</c:v>
                </c:pt>
                <c:pt idx="53">
                  <c:v>229.7496077142857</c:v>
                </c:pt>
                <c:pt idx="54">
                  <c:v>233.62758642857142</c:v>
                </c:pt>
                <c:pt idx="55">
                  <c:v>237.60182699999999</c:v>
                </c:pt>
                <c:pt idx="56">
                  <c:v>239.87085699999997</c:v>
                </c:pt>
                <c:pt idx="57">
                  <c:v>242.18114214285714</c:v>
                </c:pt>
                <c:pt idx="58">
                  <c:v>243.94135942857142</c:v>
                </c:pt>
                <c:pt idx="59">
                  <c:v>245.61906657142853</c:v>
                </c:pt>
                <c:pt idx="60">
                  <c:v>247.18676014285714</c:v>
                </c:pt>
                <c:pt idx="61">
                  <c:v>248.68569514285716</c:v>
                </c:pt>
                <c:pt idx="62">
                  <c:v>250.03336142857145</c:v>
                </c:pt>
                <c:pt idx="63">
                  <c:v>251.07849042857146</c:v>
                </c:pt>
                <c:pt idx="64">
                  <c:v>252.27488814285715</c:v>
                </c:pt>
                <c:pt idx="65">
                  <c:v>253.47128585714287</c:v>
                </c:pt>
                <c:pt idx="66">
                  <c:v>254.55766985714286</c:v>
                </c:pt>
                <c:pt idx="67">
                  <c:v>255.79532257142858</c:v>
                </c:pt>
                <c:pt idx="68">
                  <c:v>257.03297528571426</c:v>
                </c:pt>
                <c:pt idx="69">
                  <c:v>258.32563485714292</c:v>
                </c:pt>
                <c:pt idx="70">
                  <c:v>259.72830800000003</c:v>
                </c:pt>
                <c:pt idx="71">
                  <c:v>261.06222257142855</c:v>
                </c:pt>
                <c:pt idx="72">
                  <c:v>262.32737871428571</c:v>
                </c:pt>
                <c:pt idx="73">
                  <c:v>263.96383071428573</c:v>
                </c:pt>
                <c:pt idx="74">
                  <c:v>265.46276571428569</c:v>
                </c:pt>
                <c:pt idx="75">
                  <c:v>267.085466</c:v>
                </c:pt>
                <c:pt idx="76">
                  <c:v>268.59815271428573</c:v>
                </c:pt>
                <c:pt idx="77">
                  <c:v>269.91831571428571</c:v>
                </c:pt>
                <c:pt idx="78">
                  <c:v>271.15596857142856</c:v>
                </c:pt>
                <c:pt idx="79">
                  <c:v>272.29735942857144</c:v>
                </c:pt>
                <c:pt idx="80">
                  <c:v>273.17746814285709</c:v>
                </c:pt>
                <c:pt idx="81">
                  <c:v>273.96131485714284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42712"/>
        <c:axId val="390643104"/>
      </c:scatterChart>
      <c:valAx>
        <c:axId val="39064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3104"/>
        <c:crosses val="autoZero"/>
        <c:crossBetween val="midCat"/>
      </c:valAx>
      <c:valAx>
        <c:axId val="3906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0.27503385714285694</c:v>
                </c:pt>
                <c:pt idx="3">
                  <c:v>0.45380599999999988</c:v>
                </c:pt>
                <c:pt idx="4">
                  <c:v>0.46755771428571408</c:v>
                </c:pt>
                <c:pt idx="5">
                  <c:v>0.79759842857142838</c:v>
                </c:pt>
                <c:pt idx="6">
                  <c:v>0.79759842857142882</c:v>
                </c:pt>
                <c:pt idx="7">
                  <c:v>1.0176255714285709</c:v>
                </c:pt>
                <c:pt idx="8">
                  <c:v>1.1276391428571442</c:v>
                </c:pt>
                <c:pt idx="9">
                  <c:v>0.82510185714285633</c:v>
                </c:pt>
                <c:pt idx="10">
                  <c:v>1.8839825714285734</c:v>
                </c:pt>
                <c:pt idx="11">
                  <c:v>2.3927952857142829</c:v>
                </c:pt>
                <c:pt idx="12">
                  <c:v>3.4379244285714288</c:v>
                </c:pt>
                <c:pt idx="13">
                  <c:v>3.437924428571427</c:v>
                </c:pt>
                <c:pt idx="14">
                  <c:v>3.9879922857142907</c:v>
                </c:pt>
                <c:pt idx="15">
                  <c:v>4.2767779999999957</c:v>
                </c:pt>
                <c:pt idx="16">
                  <c:v>4.2767780000000029</c:v>
                </c:pt>
                <c:pt idx="17">
                  <c:v>4.0842540000000005</c:v>
                </c:pt>
                <c:pt idx="18">
                  <c:v>4.0429989999999973</c:v>
                </c:pt>
                <c:pt idx="19">
                  <c:v>3.9192337142857196</c:v>
                </c:pt>
                <c:pt idx="20">
                  <c:v>4.8956042857142803</c:v>
                </c:pt>
                <c:pt idx="21">
                  <c:v>4.7855907142857204</c:v>
                </c:pt>
                <c:pt idx="22">
                  <c:v>5.4319204285714191</c:v>
                </c:pt>
                <c:pt idx="23">
                  <c:v>6.4082908571428474</c:v>
                </c:pt>
                <c:pt idx="24">
                  <c:v>6.3670359999999944</c:v>
                </c:pt>
                <c:pt idx="25">
                  <c:v>7.1921377142857308</c:v>
                </c:pt>
                <c:pt idx="26">
                  <c:v>7.2058894285714343</c:v>
                </c:pt>
                <c:pt idx="27">
                  <c:v>6.9996139999999896</c:v>
                </c:pt>
                <c:pt idx="28">
                  <c:v>7.742205571428566</c:v>
                </c:pt>
                <c:pt idx="29">
                  <c:v>8.0584945714285769</c:v>
                </c:pt>
                <c:pt idx="30">
                  <c:v>8.8560931428571426</c:v>
                </c:pt>
                <c:pt idx="31">
                  <c:v>8.787334571428568</c:v>
                </c:pt>
                <c:pt idx="32">
                  <c:v>8.3060252857142931</c:v>
                </c:pt>
                <c:pt idx="33">
                  <c:v>7.8522192857142512</c:v>
                </c:pt>
                <c:pt idx="34">
                  <c:v>7.3571580000000223</c:v>
                </c:pt>
                <c:pt idx="35">
                  <c:v>7.0133657142857215</c:v>
                </c:pt>
                <c:pt idx="36">
                  <c:v>6.3395325714285731</c:v>
                </c:pt>
                <c:pt idx="37">
                  <c:v>5.5419341428571682</c:v>
                </c:pt>
                <c:pt idx="38">
                  <c:v>5.363161999999984</c:v>
                </c:pt>
                <c:pt idx="39">
                  <c:v>5.5006789999999866</c:v>
                </c:pt>
                <c:pt idx="40">
                  <c:v>5.1018797142856966</c:v>
                </c:pt>
                <c:pt idx="41">
                  <c:v>5.2531484285714454</c:v>
                </c:pt>
                <c:pt idx="42">
                  <c:v>4.5380601428571152</c:v>
                </c:pt>
                <c:pt idx="43">
                  <c:v>4.1255091428571928</c:v>
                </c:pt>
                <c:pt idx="44">
                  <c:v>3.3554141428571098</c:v>
                </c:pt>
                <c:pt idx="45">
                  <c:v>2.8190980000000208</c:v>
                </c:pt>
                <c:pt idx="46">
                  <c:v>2.0077477142857232</c:v>
                </c:pt>
                <c:pt idx="47">
                  <c:v>1.5539417142857088</c:v>
                </c:pt>
                <c:pt idx="48">
                  <c:v>1.2651561428571041</c:v>
                </c:pt>
                <c:pt idx="49">
                  <c:v>3.0666285714285619</c:v>
                </c:pt>
                <c:pt idx="50">
                  <c:v>2.860353142857174</c:v>
                </c:pt>
                <c:pt idx="51">
                  <c:v>3.4104208571428627</c:v>
                </c:pt>
                <c:pt idx="52">
                  <c:v>3.5479378571428368</c:v>
                </c:pt>
                <c:pt idx="53">
                  <c:v>3.616696428571454</c:v>
                </c:pt>
                <c:pt idx="54">
                  <c:v>3.7679651428571459</c:v>
                </c:pt>
                <c:pt idx="55">
                  <c:v>3.8642269999999952</c:v>
                </c:pt>
                <c:pt idx="56">
                  <c:v>2.1590164285714151</c:v>
                </c:pt>
                <c:pt idx="57">
                  <c:v>2.2002715714285968</c:v>
                </c:pt>
                <c:pt idx="58">
                  <c:v>1.6502037142857047</c:v>
                </c:pt>
                <c:pt idx="59">
                  <c:v>1.5676935714285447</c:v>
                </c:pt>
                <c:pt idx="60">
                  <c:v>1.4576800000000345</c:v>
                </c:pt>
                <c:pt idx="61">
                  <c:v>1.3889214285714457</c:v>
                </c:pt>
                <c:pt idx="62">
                  <c:v>1.2376527142857254</c:v>
                </c:pt>
                <c:pt idx="63">
                  <c:v>0.93511542857143137</c:v>
                </c:pt>
                <c:pt idx="64">
                  <c:v>1.0863841428571233</c:v>
                </c:pt>
                <c:pt idx="65">
                  <c:v>1.0863841428571517</c:v>
                </c:pt>
                <c:pt idx="66">
                  <c:v>0.97637042857140965</c:v>
                </c:pt>
                <c:pt idx="67">
                  <c:v>1.1276391428571584</c:v>
                </c:pt>
                <c:pt idx="68">
                  <c:v>1.1276391428571015</c:v>
                </c:pt>
                <c:pt idx="69">
                  <c:v>1.1826460000000862</c:v>
                </c:pt>
                <c:pt idx="70">
                  <c:v>1.2926595714285396</c:v>
                </c:pt>
                <c:pt idx="71">
                  <c:v>1.2239009999999508</c:v>
                </c:pt>
                <c:pt idx="72">
                  <c:v>1.1551425714285939</c:v>
                </c:pt>
                <c:pt idx="73">
                  <c:v>1.5264384285714483</c:v>
                </c:pt>
                <c:pt idx="74">
                  <c:v>1.3889214285713889</c:v>
                </c:pt>
                <c:pt idx="75">
                  <c:v>1.5126867142857305</c:v>
                </c:pt>
                <c:pt idx="76">
                  <c:v>1.4026731428571635</c:v>
                </c:pt>
                <c:pt idx="77">
                  <c:v>1.2101494285714081</c:v>
                </c:pt>
                <c:pt idx="78">
                  <c:v>1.1276392857142765</c:v>
                </c:pt>
                <c:pt idx="79">
                  <c:v>1.0313772857143091</c:v>
                </c:pt>
                <c:pt idx="80">
                  <c:v>0.77009514285708303</c:v>
                </c:pt>
                <c:pt idx="81">
                  <c:v>0.67383314285717244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36440"/>
        <c:axId val="390641144"/>
      </c:scatterChart>
      <c:valAx>
        <c:axId val="3906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1144"/>
        <c:crosses val="autoZero"/>
        <c:crossBetween val="midCat"/>
      </c:valAx>
      <c:valAx>
        <c:axId val="3906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0.38504742857142849</c:v>
                </c:pt>
                <c:pt idx="3">
                  <c:v>0.9488669999999999</c:v>
                </c:pt>
                <c:pt idx="4">
                  <c:v>1.5264382857142855</c:v>
                </c:pt>
                <c:pt idx="5">
                  <c:v>2.4340502857142852</c:v>
                </c:pt>
                <c:pt idx="6">
                  <c:v>3.3416622857142855</c:v>
                </c:pt>
                <c:pt idx="7">
                  <c:v>4.4693014285714279</c:v>
                </c:pt>
                <c:pt idx="8">
                  <c:v>5.7069541428571435</c:v>
                </c:pt>
                <c:pt idx="9">
                  <c:v>6.6420695714285714</c:v>
                </c:pt>
                <c:pt idx="10">
                  <c:v>8.6360657142857171</c:v>
                </c:pt>
                <c:pt idx="11">
                  <c:v>11.138874571428572</c:v>
                </c:pt>
                <c:pt idx="12">
                  <c:v>14.686812571428572</c:v>
                </c:pt>
                <c:pt idx="13">
                  <c:v>18.23475057142857</c:v>
                </c:pt>
                <c:pt idx="14">
                  <c:v>22.332756428571432</c:v>
                </c:pt>
                <c:pt idx="15">
                  <c:v>26.719548</c:v>
                </c:pt>
                <c:pt idx="16">
                  <c:v>31.106339571428574</c:v>
                </c:pt>
                <c:pt idx="17">
                  <c:v>35.300607142857146</c:v>
                </c:pt>
                <c:pt idx="18">
                  <c:v>39.453619714285715</c:v>
                </c:pt>
                <c:pt idx="19">
                  <c:v>43.482867000000006</c:v>
                </c:pt>
                <c:pt idx="20">
                  <c:v>48.488484857142858</c:v>
                </c:pt>
                <c:pt idx="21">
                  <c:v>53.38408914285715</c:v>
                </c:pt>
                <c:pt idx="22">
                  <c:v>58.92602314285714</c:v>
                </c:pt>
                <c:pt idx="23">
                  <c:v>65.444327571428559</c:v>
                </c:pt>
                <c:pt idx="24">
                  <c:v>71.921377142857125</c:v>
                </c:pt>
                <c:pt idx="25">
                  <c:v>79.223528428571427</c:v>
                </c:pt>
                <c:pt idx="26">
                  <c:v>86.539431428571433</c:v>
                </c:pt>
                <c:pt idx="27">
                  <c:v>93.649058999999994</c:v>
                </c:pt>
                <c:pt idx="28">
                  <c:v>101.50127814285713</c:v>
                </c:pt>
                <c:pt idx="29">
                  <c:v>109.66978628571428</c:v>
                </c:pt>
                <c:pt idx="30">
                  <c:v>118.635893</c:v>
                </c:pt>
                <c:pt idx="31">
                  <c:v>127.53324114285714</c:v>
                </c:pt>
                <c:pt idx="32">
                  <c:v>135.94927999999999</c:v>
                </c:pt>
                <c:pt idx="33">
                  <c:v>143.91151285714281</c:v>
                </c:pt>
                <c:pt idx="34">
                  <c:v>151.3786844285714</c:v>
                </c:pt>
                <c:pt idx="35">
                  <c:v>158.5020637142857</c:v>
                </c:pt>
                <c:pt idx="36">
                  <c:v>164.95160985714284</c:v>
                </c:pt>
                <c:pt idx="37">
                  <c:v>170.60355757142858</c:v>
                </c:pt>
                <c:pt idx="38">
                  <c:v>176.07673314285714</c:v>
                </c:pt>
                <c:pt idx="39">
                  <c:v>181.68742571428569</c:v>
                </c:pt>
                <c:pt idx="40">
                  <c:v>186.89931899999996</c:v>
                </c:pt>
                <c:pt idx="41">
                  <c:v>192.26248099999998</c:v>
                </c:pt>
                <c:pt idx="42">
                  <c:v>196.91055471428567</c:v>
                </c:pt>
                <c:pt idx="43">
                  <c:v>201.14607742857143</c:v>
                </c:pt>
                <c:pt idx="44">
                  <c:v>204.61150514285711</c:v>
                </c:pt>
                <c:pt idx="45">
                  <c:v>207.5406167142857</c:v>
                </c:pt>
                <c:pt idx="46">
                  <c:v>209.658378</c:v>
                </c:pt>
                <c:pt idx="47">
                  <c:v>211.32233328571428</c:v>
                </c:pt>
                <c:pt idx="48">
                  <c:v>212.69750299999995</c:v>
                </c:pt>
                <c:pt idx="49">
                  <c:v>215.87414514285709</c:v>
                </c:pt>
                <c:pt idx="50">
                  <c:v>218.84451185714283</c:v>
                </c:pt>
                <c:pt idx="51">
                  <c:v>222.36494628571427</c:v>
                </c:pt>
                <c:pt idx="52">
                  <c:v>226.02289771428568</c:v>
                </c:pt>
                <c:pt idx="53">
                  <c:v>229.7496077142857</c:v>
                </c:pt>
                <c:pt idx="54">
                  <c:v>233.62758642857142</c:v>
                </c:pt>
                <c:pt idx="55">
                  <c:v>237.60182699999999</c:v>
                </c:pt>
                <c:pt idx="56">
                  <c:v>239.87085699999997</c:v>
                </c:pt>
                <c:pt idx="57">
                  <c:v>242.18114214285714</c:v>
                </c:pt>
                <c:pt idx="58">
                  <c:v>243.94135942857142</c:v>
                </c:pt>
                <c:pt idx="59">
                  <c:v>245.61906657142853</c:v>
                </c:pt>
                <c:pt idx="60">
                  <c:v>247.18676014285714</c:v>
                </c:pt>
                <c:pt idx="61">
                  <c:v>248.68569514285716</c:v>
                </c:pt>
                <c:pt idx="62">
                  <c:v>250.03336142857145</c:v>
                </c:pt>
                <c:pt idx="63">
                  <c:v>251.07849042857146</c:v>
                </c:pt>
                <c:pt idx="64">
                  <c:v>252.27488814285715</c:v>
                </c:pt>
                <c:pt idx="65">
                  <c:v>253.47128585714287</c:v>
                </c:pt>
                <c:pt idx="66">
                  <c:v>254.55766985714286</c:v>
                </c:pt>
                <c:pt idx="67">
                  <c:v>255.79532257142858</c:v>
                </c:pt>
                <c:pt idx="68">
                  <c:v>257.03297528571426</c:v>
                </c:pt>
                <c:pt idx="69">
                  <c:v>258.32563485714292</c:v>
                </c:pt>
                <c:pt idx="70">
                  <c:v>259.72830800000003</c:v>
                </c:pt>
                <c:pt idx="71">
                  <c:v>261.06222257142855</c:v>
                </c:pt>
                <c:pt idx="72">
                  <c:v>262.32737871428571</c:v>
                </c:pt>
                <c:pt idx="73">
                  <c:v>263.96383071428573</c:v>
                </c:pt>
                <c:pt idx="74">
                  <c:v>265.46276571428569</c:v>
                </c:pt>
                <c:pt idx="75">
                  <c:v>267.085466</c:v>
                </c:pt>
                <c:pt idx="76">
                  <c:v>268.59815271428573</c:v>
                </c:pt>
                <c:pt idx="77">
                  <c:v>269.91831571428571</c:v>
                </c:pt>
                <c:pt idx="78">
                  <c:v>271.15596857142856</c:v>
                </c:pt>
                <c:pt idx="79">
                  <c:v>272.29735942857144</c:v>
                </c:pt>
                <c:pt idx="80">
                  <c:v>273.17746814285709</c:v>
                </c:pt>
                <c:pt idx="81">
                  <c:v>273.96131485714284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0.2767033840779603</c:v>
                </c:pt>
                <c:pt idx="3">
                  <c:v>1.1619912941809711</c:v>
                </c:pt>
                <c:pt idx="4">
                  <c:v>2.6851290598134403</c:v>
                </c:pt>
                <c:pt idx="5">
                  <c:v>4.8551887086619852</c:v>
                </c:pt>
                <c:pt idx="6">
                  <c:v>7.6707860338186107</c:v>
                </c:pt>
                <c:pt idx="7">
                  <c:v>11.122611197675107</c:v>
                </c:pt>
                <c:pt idx="8">
                  <c:v>15.194618812326725</c:v>
                </c:pt>
                <c:pt idx="9">
                  <c:v>19.864789018549533</c:v>
                </c:pt>
                <c:pt idx="10">
                  <c:v>25.105731753193744</c:v>
                </c:pt>
                <c:pt idx="11">
                  <c:v>30.885237488004513</c:v>
                </c:pt>
                <c:pt idx="12">
                  <c:v>37.166818043921545</c:v>
                </c:pt>
                <c:pt idx="13">
                  <c:v>43.910255792885103</c:v>
                </c:pt>
                <c:pt idx="14">
                  <c:v>51.072167366254916</c:v>
                </c:pt>
                <c:pt idx="15">
                  <c:v>58.606581536707431</c:v>
                </c:pt>
                <c:pt idx="16">
                  <c:v>66.465527313885971</c:v>
                </c:pt>
                <c:pt idx="17">
                  <c:v>74.599626212880437</c:v>
                </c:pt>
                <c:pt idx="18">
                  <c:v>82.958681506984121</c:v>
                </c:pt>
                <c:pt idx="19">
                  <c:v>91.492256746343102</c:v>
                </c:pt>
                <c:pt idx="20">
                  <c:v>100.150235735555</c:v>
                </c:pt>
                <c:pt idx="21">
                  <c:v>108.88335640787757</c:v>
                </c:pt>
                <c:pt idx="22">
                  <c:v>117.64371153797421</c:v>
                </c:pt>
                <c:pt idx="23">
                  <c:v>126.38520994344212</c:v>
                </c:pt>
                <c:pt idx="24">
                  <c:v>135.06399269152712</c:v>
                </c:pt>
                <c:pt idx="25">
                  <c:v>143.63879981041981</c:v>
                </c:pt>
                <c:pt idx="26">
                  <c:v>152.07128406651876</c:v>
                </c:pt>
                <c:pt idx="27">
                  <c:v>160.32626947463083</c:v>
                </c:pt>
                <c:pt idx="28">
                  <c:v>168.37195332412102</c:v>
                </c:pt>
                <c:pt idx="29">
                  <c:v>176.18005159990278</c:v>
                </c:pt>
                <c:pt idx="30">
                  <c:v>183.72588872512105</c:v>
                </c:pt>
                <c:pt idx="31">
                  <c:v>190.98843352795691</c:v>
                </c:pt>
                <c:pt idx="32">
                  <c:v>197.95028421738587</c:v>
                </c:pt>
                <c:pt idx="33">
                  <c:v>204.59760592511213</c:v>
                </c:pt>
                <c:pt idx="34">
                  <c:v>210.92002502062141</c:v>
                </c:pt>
                <c:pt idx="35">
                  <c:v>216.91048492490728</c:v>
                </c:pt>
                <c:pt idx="36">
                  <c:v>222.5650685316856</c:v>
                </c:pt>
                <c:pt idx="37">
                  <c:v>227.88279259258292</c:v>
                </c:pt>
                <c:pt idx="38">
                  <c:v>232.86537953835514</c:v>
                </c:pt>
                <c:pt idx="39">
                  <c:v>237.51701219850924</c:v>
                </c:pt>
                <c:pt idx="40">
                  <c:v>241.84407675648188</c:v>
                </c:pt>
                <c:pt idx="41">
                  <c:v>245.85489904889366</c:v>
                </c:pt>
                <c:pt idx="42">
                  <c:v>249.55947899926608</c:v>
                </c:pt>
                <c:pt idx="43">
                  <c:v>252.96922758416233</c:v>
                </c:pt>
                <c:pt idx="44">
                  <c:v>256.09671027888265</c:v>
                </c:pt>
                <c:pt idx="45">
                  <c:v>258.95540043668217</c:v>
                </c:pt>
                <c:pt idx="46">
                  <c:v>261.55944553572641</c:v>
                </c:pt>
                <c:pt idx="47">
                  <c:v>263.92344869664839</c:v>
                </c:pt>
                <c:pt idx="48">
                  <c:v>266.06226734448092</c:v>
                </c:pt>
                <c:pt idx="49">
                  <c:v>267.99083037433974</c:v>
                </c:pt>
                <c:pt idx="50">
                  <c:v>269.7239746913113</c:v>
                </c:pt>
                <c:pt idx="51">
                  <c:v>271.27630154052792</c:v>
                </c:pt>
                <c:pt idx="52">
                  <c:v>272.66205263050193</c:v>
                </c:pt>
                <c:pt idx="53">
                  <c:v>273.89500568665949</c:v>
                </c:pt>
                <c:pt idx="54">
                  <c:v>274.9883887560577</c:v>
                </c:pt>
                <c:pt idx="55">
                  <c:v>275.95481232015959</c:v>
                </c:pt>
                <c:pt idx="56">
                  <c:v>276.80621806038096</c:v>
                </c:pt>
                <c:pt idx="57">
                  <c:v>277.55384295962386</c:v>
                </c:pt>
                <c:pt idx="58">
                  <c:v>278.20819730970373</c:v>
                </c:pt>
                <c:pt idx="59">
                  <c:v>278.77905512602223</c:v>
                </c:pt>
                <c:pt idx="60">
                  <c:v>279.27545544285857</c:v>
                </c:pt>
                <c:pt idx="61">
                  <c:v>279.70571297053942</c:v>
                </c:pt>
                <c:pt idx="62">
                  <c:v>280.07743663447667</c:v>
                </c:pt>
                <c:pt idx="63">
                  <c:v>280.39755458047546</c:v>
                </c:pt>
                <c:pt idx="64">
                  <c:v>280.67234431568755</c:v>
                </c:pt>
                <c:pt idx="65">
                  <c:v>280.90746675518147</c:v>
                </c:pt>
                <c:pt idx="66">
                  <c:v>281.10800305566863</c:v>
                </c:pt>
                <c:pt idx="67">
                  <c:v>281.27849323622036</c:v>
                </c:pt>
                <c:pt idx="68">
                  <c:v>281.42297570702243</c:v>
                </c:pt>
                <c:pt idx="69">
                  <c:v>281.54502694805132</c:v>
                </c:pt>
                <c:pt idx="70">
                  <c:v>281.64780069722673</c:v>
                </c:pt>
                <c:pt idx="71">
                  <c:v>281.73406611983501</c:v>
                </c:pt>
                <c:pt idx="72">
                  <c:v>281.80624453606163</c:v>
                </c:pt>
                <c:pt idx="73">
                  <c:v>281.86644438002315</c:v>
                </c:pt>
                <c:pt idx="74">
                  <c:v>281.91649415089535</c:v>
                </c:pt>
                <c:pt idx="75">
                  <c:v>281.95797319411554</c:v>
                </c:pt>
                <c:pt idx="76">
                  <c:v>281.99224021806299</c:v>
                </c:pt>
                <c:pt idx="77">
                  <c:v>282.02045950923156</c:v>
                </c:pt>
                <c:pt idx="78">
                  <c:v>282.04362485708305</c:v>
                </c:pt>
                <c:pt idx="79">
                  <c:v>282.06258123906349</c:v>
                </c:pt>
                <c:pt idx="80">
                  <c:v>282.07804434735732</c:v>
                </c:pt>
                <c:pt idx="81">
                  <c:v>282.09061806263145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41536"/>
        <c:axId val="390637616"/>
      </c:scatterChart>
      <c:valAx>
        <c:axId val="3906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7616"/>
        <c:crosses val="autoZero"/>
        <c:crossBetween val="midCat"/>
      </c:valAx>
      <c:valAx>
        <c:axId val="3906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282539</xdr:colOff>
      <xdr:row>5</xdr:row>
      <xdr:rowOff>169525</xdr:rowOff>
    </xdr:from>
    <xdr:to>
      <xdr:col>8</xdr:col>
      <xdr:colOff>787685</xdr:colOff>
      <xdr:row>20</xdr:row>
      <xdr:rowOff>172950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635714</xdr:colOff>
      <xdr:row>5</xdr:row>
      <xdr:rowOff>169524</xdr:rowOff>
    </xdr:from>
    <xdr:to>
      <xdr:col>17</xdr:col>
      <xdr:colOff>359596</xdr:colOff>
      <xdr:row>20</xdr:row>
      <xdr:rowOff>172949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opLeftCell="A67" zoomScale="84" zoomScaleNormal="84" workbookViewId="0">
      <selection activeCell="K96" sqref="K96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85</v>
      </c>
      <c r="G4">
        <v>0</v>
      </c>
      <c r="H4">
        <v>0.86635700000000004</v>
      </c>
      <c r="I4">
        <v>0.56381971428571442</v>
      </c>
      <c r="J4">
        <v>0.11001357142857154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86</v>
      </c>
      <c r="G5">
        <v>1</v>
      </c>
      <c r="H5">
        <v>2.984118</v>
      </c>
      <c r="I5">
        <v>0.94886714285714291</v>
      </c>
      <c r="J5">
        <v>0.38504742857142849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87</v>
      </c>
      <c r="G6">
        <v>2</v>
      </c>
      <c r="H6">
        <v>4.331785</v>
      </c>
      <c r="I6">
        <v>1.5126867142857143</v>
      </c>
      <c r="J6">
        <v>0.56381957142857142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88</v>
      </c>
      <c r="G7">
        <v>3</v>
      </c>
      <c r="H7">
        <v>4.4280470000000003</v>
      </c>
      <c r="I7">
        <v>2.0902579999999999</v>
      </c>
      <c r="J7">
        <v>0.57757128571428562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89</v>
      </c>
      <c r="G8">
        <v>4</v>
      </c>
      <c r="H8">
        <v>7.0271169999999996</v>
      </c>
      <c r="I8">
        <v>2.9978699999999998</v>
      </c>
      <c r="J8">
        <v>0.90761199999999986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90</v>
      </c>
      <c r="G9">
        <v>5</v>
      </c>
      <c r="H9">
        <v>7.0271169999999996</v>
      </c>
      <c r="I9">
        <v>3.9054820000000001</v>
      </c>
      <c r="J9">
        <v>0.90761200000000031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91</v>
      </c>
      <c r="G10">
        <v>6</v>
      </c>
      <c r="H10">
        <v>8.5673069999999996</v>
      </c>
      <c r="I10">
        <v>5.0331211428571425</v>
      </c>
      <c r="J10">
        <v>1.1276391428571424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92</v>
      </c>
      <c r="G11">
        <v>7</v>
      </c>
      <c r="H11">
        <v>9.5299259999999997</v>
      </c>
      <c r="I11">
        <v>6.2707738571428582</v>
      </c>
      <c r="J11">
        <v>1.2376527142857157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93</v>
      </c>
      <c r="G12">
        <v>8</v>
      </c>
      <c r="H12">
        <v>9.5299259999999997</v>
      </c>
      <c r="I12">
        <v>7.205889285714286</v>
      </c>
      <c r="J12">
        <v>0.93511542857142782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94</v>
      </c>
      <c r="G13">
        <v>9</v>
      </c>
      <c r="H13">
        <v>18.289757999999999</v>
      </c>
      <c r="I13">
        <v>9.1998854285714309</v>
      </c>
      <c r="J13">
        <v>1.9939961428571449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95</v>
      </c>
      <c r="G14">
        <v>10</v>
      </c>
      <c r="H14">
        <v>21.947709</v>
      </c>
      <c r="I14">
        <v>11.702694285714285</v>
      </c>
      <c r="J14">
        <v>2.5028088571428544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96</v>
      </c>
      <c r="G15">
        <v>11</v>
      </c>
      <c r="H15">
        <v>31.862683000000001</v>
      </c>
      <c r="I15">
        <v>15.250632285714286</v>
      </c>
      <c r="J15">
        <v>3.5479380000000003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97</v>
      </c>
      <c r="G16">
        <v>12</v>
      </c>
      <c r="H16">
        <v>31.862683000000001</v>
      </c>
      <c r="I16">
        <v>18.798570285714284</v>
      </c>
      <c r="J16">
        <v>3.5479379999999985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98</v>
      </c>
      <c r="G17">
        <v>13</v>
      </c>
      <c r="H17">
        <v>37.253348000000003</v>
      </c>
      <c r="I17">
        <v>22.896576142857146</v>
      </c>
      <c r="J17">
        <v>4.0980058571428621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99</v>
      </c>
      <c r="G18">
        <v>14</v>
      </c>
      <c r="H18">
        <v>40.237467000000002</v>
      </c>
      <c r="I18">
        <v>27.283367714285713</v>
      </c>
      <c r="J18">
        <v>4.3867915714285672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100</v>
      </c>
      <c r="G19">
        <v>15</v>
      </c>
      <c r="H19">
        <v>40.237467000000002</v>
      </c>
      <c r="I19">
        <v>31.670159285714288</v>
      </c>
      <c r="J19">
        <v>4.3867915714285743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101</v>
      </c>
      <c r="G20">
        <v>16</v>
      </c>
      <c r="H20">
        <v>47.649630999999999</v>
      </c>
      <c r="I20">
        <v>35.86442685714286</v>
      </c>
      <c r="J20">
        <v>4.194267571428572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102</v>
      </c>
      <c r="G21">
        <v>17</v>
      </c>
      <c r="H21">
        <v>51.018796999999999</v>
      </c>
      <c r="I21">
        <v>40.017439428571429</v>
      </c>
      <c r="J21">
        <v>4.1530125714285688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103</v>
      </c>
      <c r="G22">
        <v>18</v>
      </c>
      <c r="H22">
        <v>60.067413999999999</v>
      </c>
      <c r="I22">
        <v>44.04668671428572</v>
      </c>
      <c r="J22">
        <v>4.0292472857142911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104</v>
      </c>
      <c r="G23">
        <v>19</v>
      </c>
      <c r="H23">
        <v>66.902007999999995</v>
      </c>
      <c r="I23">
        <v>49.052304571428571</v>
      </c>
      <c r="J23">
        <v>5.0056178571428518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105</v>
      </c>
      <c r="G24">
        <v>20</v>
      </c>
      <c r="H24">
        <v>71.522577999999996</v>
      </c>
      <c r="I24">
        <v>53.947908857142863</v>
      </c>
      <c r="J24">
        <v>4.8956042857142918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106</v>
      </c>
      <c r="G25">
        <v>21</v>
      </c>
      <c r="H25">
        <v>79.031004999999993</v>
      </c>
      <c r="I25">
        <v>59.489842857142854</v>
      </c>
      <c r="J25">
        <v>5.5419339999999906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107</v>
      </c>
      <c r="G26">
        <v>22</v>
      </c>
      <c r="H26">
        <v>85.865598000000006</v>
      </c>
      <c r="I26">
        <v>66.008147285714273</v>
      </c>
      <c r="J26">
        <v>6.5183044285714189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108</v>
      </c>
      <c r="G27">
        <v>23</v>
      </c>
      <c r="H27">
        <v>92.988978000000003</v>
      </c>
      <c r="I27">
        <v>72.485196857142839</v>
      </c>
      <c r="J27">
        <v>6.4770495714285659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109</v>
      </c>
      <c r="G28">
        <v>24</v>
      </c>
      <c r="H28">
        <v>102.13385599999999</v>
      </c>
      <c r="I28">
        <v>79.787348142857141</v>
      </c>
      <c r="J28">
        <v>7.3021512857143023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110</v>
      </c>
      <c r="G29">
        <v>25</v>
      </c>
      <c r="H29">
        <v>111.278735</v>
      </c>
      <c r="I29">
        <v>87.103251142857147</v>
      </c>
      <c r="J29">
        <v>7.3159030000000058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111</v>
      </c>
      <c r="G30">
        <v>26</v>
      </c>
      <c r="H30">
        <v>116.66940099999999</v>
      </c>
      <c r="I30">
        <v>94.212878714285708</v>
      </c>
      <c r="J30">
        <v>7.1096275714285611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112</v>
      </c>
      <c r="G31">
        <v>27</v>
      </c>
      <c r="H31">
        <v>126.488112</v>
      </c>
      <c r="I31">
        <v>102.06509785714285</v>
      </c>
      <c r="J31">
        <v>7.8522191428571375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113</v>
      </c>
      <c r="G32">
        <v>28</v>
      </c>
      <c r="H32">
        <v>136.21056200000001</v>
      </c>
      <c r="I32">
        <v>110.23360599999999</v>
      </c>
      <c r="J32">
        <v>8.1685081428571493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114</v>
      </c>
      <c r="G33">
        <v>29</v>
      </c>
      <c r="H33">
        <v>148.628345</v>
      </c>
      <c r="I33">
        <v>119.19971271428571</v>
      </c>
      <c r="J33">
        <v>8.9661067142857149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115</v>
      </c>
      <c r="G34">
        <v>30</v>
      </c>
      <c r="H34">
        <v>155.27041500000001</v>
      </c>
      <c r="I34">
        <v>128.09706085714285</v>
      </c>
      <c r="J34">
        <v>8.8973481428571404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116</v>
      </c>
      <c r="G35">
        <v>31</v>
      </c>
      <c r="H35">
        <v>161.04612800000001</v>
      </c>
      <c r="I35">
        <v>136.51309971428572</v>
      </c>
      <c r="J35">
        <v>8.4160388571428655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117</v>
      </c>
      <c r="G36">
        <v>32</v>
      </c>
      <c r="H36">
        <v>167.014365</v>
      </c>
      <c r="I36">
        <v>144.47533257142854</v>
      </c>
      <c r="J36">
        <v>7.9622328571428227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118</v>
      </c>
      <c r="G37">
        <v>33</v>
      </c>
      <c r="H37">
        <v>168.93960200000001</v>
      </c>
      <c r="I37">
        <v>151.94250414285713</v>
      </c>
      <c r="J37">
        <v>7.4671715714285938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119</v>
      </c>
      <c r="G38">
        <v>34</v>
      </c>
      <c r="H38">
        <v>176.351767</v>
      </c>
      <c r="I38">
        <v>159.06588342857142</v>
      </c>
      <c r="J38">
        <v>7.123379285714293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120</v>
      </c>
      <c r="G39">
        <v>35</v>
      </c>
      <c r="H39">
        <v>181.35738499999999</v>
      </c>
      <c r="I39">
        <v>165.51542957142857</v>
      </c>
      <c r="J39">
        <v>6.4495461428571446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121</v>
      </c>
      <c r="G40">
        <v>36</v>
      </c>
      <c r="H40">
        <v>188.191979</v>
      </c>
      <c r="I40">
        <v>171.16737728571431</v>
      </c>
      <c r="J40">
        <v>5.6519477142857397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122</v>
      </c>
      <c r="G41">
        <v>37</v>
      </c>
      <c r="H41">
        <v>193.58264399999999</v>
      </c>
      <c r="I41">
        <v>176.64055285714286</v>
      </c>
      <c r="J41">
        <v>5.4731755714285555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123</v>
      </c>
      <c r="G42">
        <v>38</v>
      </c>
      <c r="H42">
        <v>200.320976</v>
      </c>
      <c r="I42">
        <v>182.25124542857142</v>
      </c>
      <c r="J42">
        <v>5.610692571428558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124</v>
      </c>
      <c r="G43">
        <v>39</v>
      </c>
      <c r="H43">
        <v>203.49761799999999</v>
      </c>
      <c r="I43">
        <v>187.46313871428569</v>
      </c>
      <c r="J43">
        <v>5.2118932857142681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125</v>
      </c>
      <c r="G44">
        <v>40</v>
      </c>
      <c r="H44">
        <v>206.48173600000001</v>
      </c>
      <c r="I44">
        <v>192.82630071428571</v>
      </c>
      <c r="J44">
        <v>5.3631620000000169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126</v>
      </c>
      <c r="G45">
        <v>41</v>
      </c>
      <c r="H45">
        <v>208.888283</v>
      </c>
      <c r="I45">
        <v>197.47437442857139</v>
      </c>
      <c r="J45">
        <v>4.6480737142856867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127</v>
      </c>
      <c r="G46">
        <v>42</v>
      </c>
      <c r="H46">
        <v>211.006044</v>
      </c>
      <c r="I46">
        <v>201.70989714285716</v>
      </c>
      <c r="J46">
        <v>4.2355227142857643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128</v>
      </c>
      <c r="G47">
        <v>43</v>
      </c>
      <c r="H47">
        <v>212.449973</v>
      </c>
      <c r="I47">
        <v>205.17532485714284</v>
      </c>
      <c r="J47">
        <v>3.4654277142856813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129</v>
      </c>
      <c r="G48">
        <v>44</v>
      </c>
      <c r="H48">
        <v>214.08642499999999</v>
      </c>
      <c r="I48">
        <v>208.10443642857143</v>
      </c>
      <c r="J48">
        <v>2.9291115714285922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130</v>
      </c>
      <c r="G49">
        <v>45</v>
      </c>
      <c r="H49">
        <v>215.14530500000001</v>
      </c>
      <c r="I49">
        <v>210.22219771428573</v>
      </c>
      <c r="J49">
        <v>2.1177612857142947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131</v>
      </c>
      <c r="G50">
        <v>46</v>
      </c>
      <c r="H50">
        <v>215.14530500000001</v>
      </c>
      <c r="I50">
        <v>211.88615300000001</v>
      </c>
      <c r="J50">
        <v>1.6639552857142803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132</v>
      </c>
      <c r="G51">
        <v>47</v>
      </c>
      <c r="H51">
        <v>216.107924</v>
      </c>
      <c r="I51">
        <v>213.26132271428568</v>
      </c>
      <c r="J51">
        <v>1.3751697142856756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133</v>
      </c>
      <c r="G52">
        <v>48</v>
      </c>
      <c r="H52">
        <v>231.12477799999999</v>
      </c>
      <c r="I52">
        <v>216.43796485714282</v>
      </c>
      <c r="J52">
        <v>3.1766421428571334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134</v>
      </c>
      <c r="G53">
        <v>49</v>
      </c>
      <c r="H53">
        <v>231.79861099999999</v>
      </c>
      <c r="I53">
        <v>219.40833157142856</v>
      </c>
      <c r="J53">
        <v>2.9703667142857455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135</v>
      </c>
      <c r="G54">
        <v>50</v>
      </c>
      <c r="H54">
        <v>237.09301400000001</v>
      </c>
      <c r="I54">
        <v>222.928766</v>
      </c>
      <c r="J54">
        <v>3.5204344285714342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136</v>
      </c>
      <c r="G55">
        <v>51</v>
      </c>
      <c r="H55">
        <v>239.69208499999999</v>
      </c>
      <c r="I55">
        <v>226.5867174285714</v>
      </c>
      <c r="J55">
        <v>3.6579514285714083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137</v>
      </c>
      <c r="G56">
        <v>52</v>
      </c>
      <c r="H56">
        <v>241.23227499999999</v>
      </c>
      <c r="I56">
        <v>230.31342742857143</v>
      </c>
      <c r="J56">
        <v>3.7267100000000255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138</v>
      </c>
      <c r="G57">
        <v>53</v>
      </c>
      <c r="H57">
        <v>242.291156</v>
      </c>
      <c r="I57">
        <v>234.19140614285715</v>
      </c>
      <c r="J57">
        <v>3.8779787142857174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139</v>
      </c>
      <c r="G58">
        <v>54</v>
      </c>
      <c r="H58">
        <v>243.92760799999999</v>
      </c>
      <c r="I58">
        <v>238.16564671428571</v>
      </c>
      <c r="J58">
        <v>3.9742405714285667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140</v>
      </c>
      <c r="G59">
        <v>55</v>
      </c>
      <c r="H59">
        <v>247.00798800000001</v>
      </c>
      <c r="I59">
        <v>240.4346767142857</v>
      </c>
      <c r="J59">
        <v>2.2690299999999866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141</v>
      </c>
      <c r="G60">
        <v>56</v>
      </c>
      <c r="H60">
        <v>247.970607</v>
      </c>
      <c r="I60">
        <v>242.74496185714287</v>
      </c>
      <c r="J60">
        <v>2.3102851428571682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142</v>
      </c>
      <c r="G61">
        <v>57</v>
      </c>
      <c r="H61">
        <v>249.414535</v>
      </c>
      <c r="I61">
        <v>244.50517914285714</v>
      </c>
      <c r="J61">
        <v>1.7602172857142762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143</v>
      </c>
      <c r="G62">
        <v>58</v>
      </c>
      <c r="H62">
        <v>251.436035</v>
      </c>
      <c r="I62">
        <v>246.18288628571426</v>
      </c>
      <c r="J62">
        <v>1.6777071428571162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144</v>
      </c>
      <c r="G63">
        <v>59</v>
      </c>
      <c r="H63">
        <v>252.20613</v>
      </c>
      <c r="I63">
        <v>247.75057985714287</v>
      </c>
      <c r="J63">
        <v>1.567693571428606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145</v>
      </c>
      <c r="G64">
        <v>60</v>
      </c>
      <c r="H64">
        <v>252.78370100000001</v>
      </c>
      <c r="I64">
        <v>249.24951485714288</v>
      </c>
      <c r="J64">
        <v>1.4989350000000172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146</v>
      </c>
      <c r="G65">
        <v>61</v>
      </c>
      <c r="H65">
        <v>253.36127200000001</v>
      </c>
      <c r="I65">
        <v>250.59718114285718</v>
      </c>
      <c r="J65">
        <v>1.3476662857142969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147</v>
      </c>
      <c r="G66">
        <v>62</v>
      </c>
      <c r="H66">
        <v>254.323891</v>
      </c>
      <c r="I66">
        <v>251.64231014285718</v>
      </c>
      <c r="J66">
        <v>1.0451290000000029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148</v>
      </c>
      <c r="G67">
        <v>63</v>
      </c>
      <c r="H67">
        <v>256.34539100000001</v>
      </c>
      <c r="I67">
        <v>252.83870785714288</v>
      </c>
      <c r="J67">
        <v>1.1963977142856947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149</v>
      </c>
      <c r="G68">
        <v>64</v>
      </c>
      <c r="H68">
        <v>257.78931899999998</v>
      </c>
      <c r="I68">
        <v>254.0351055714286</v>
      </c>
      <c r="J68">
        <v>1.1963977142857232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150</v>
      </c>
      <c r="G69">
        <v>65</v>
      </c>
      <c r="H69">
        <v>259.04072300000001</v>
      </c>
      <c r="I69">
        <v>255.12148957142858</v>
      </c>
      <c r="J69">
        <v>1.0863839999999811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151</v>
      </c>
      <c r="G70">
        <v>66</v>
      </c>
      <c r="H70">
        <v>260.86969900000003</v>
      </c>
      <c r="I70">
        <v>256.35914228571431</v>
      </c>
      <c r="J70">
        <v>1.2376527142857299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152</v>
      </c>
      <c r="G71">
        <v>67</v>
      </c>
      <c r="H71">
        <v>261.44727</v>
      </c>
      <c r="I71">
        <v>257.59679499999999</v>
      </c>
      <c r="J71">
        <v>1.237652714285673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153</v>
      </c>
      <c r="G72">
        <v>68</v>
      </c>
      <c r="H72">
        <v>262.40988900000002</v>
      </c>
      <c r="I72">
        <v>258.88945457142864</v>
      </c>
      <c r="J72">
        <v>1.2926595714286577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154</v>
      </c>
      <c r="G73">
        <v>69</v>
      </c>
      <c r="H73">
        <v>264.14260300000001</v>
      </c>
      <c r="I73">
        <v>260.29212771428575</v>
      </c>
      <c r="J73">
        <v>1.4026731428571111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155</v>
      </c>
      <c r="G74">
        <v>70</v>
      </c>
      <c r="H74">
        <v>265.682793</v>
      </c>
      <c r="I74">
        <v>261.62604228571428</v>
      </c>
      <c r="J74">
        <v>1.3339145714285223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156</v>
      </c>
      <c r="G75">
        <v>71</v>
      </c>
      <c r="H75">
        <v>266.64541200000002</v>
      </c>
      <c r="I75">
        <v>262.89119842857144</v>
      </c>
      <c r="J75">
        <v>1.2651561428571654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157</v>
      </c>
      <c r="G76">
        <v>72</v>
      </c>
      <c r="H76">
        <v>270.49588699999998</v>
      </c>
      <c r="I76">
        <v>264.52765042857146</v>
      </c>
      <c r="J76">
        <v>1.6364520000000198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158</v>
      </c>
      <c r="G77">
        <v>73</v>
      </c>
      <c r="H77">
        <v>271.36224399999998</v>
      </c>
      <c r="I77">
        <v>266.02658542857142</v>
      </c>
      <c r="J77">
        <v>1.4989349999999604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159</v>
      </c>
      <c r="G78">
        <v>74</v>
      </c>
      <c r="H78">
        <v>272.806172</v>
      </c>
      <c r="I78">
        <v>267.64928571428572</v>
      </c>
      <c r="J78">
        <v>1.622700285714302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160</v>
      </c>
      <c r="G79">
        <v>75</v>
      </c>
      <c r="H79">
        <v>272.998696</v>
      </c>
      <c r="I79">
        <v>269.16197242857146</v>
      </c>
      <c r="J79">
        <v>1.512686714285735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161</v>
      </c>
      <c r="G80">
        <v>76</v>
      </c>
      <c r="H80">
        <v>273.38374399999998</v>
      </c>
      <c r="I80">
        <v>270.48213542857144</v>
      </c>
      <c r="J80">
        <v>1.3201629999999795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162</v>
      </c>
      <c r="G81">
        <v>77</v>
      </c>
      <c r="H81">
        <v>274.346363</v>
      </c>
      <c r="I81">
        <v>271.71978828571429</v>
      </c>
      <c r="J81">
        <v>1.237652857142848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163</v>
      </c>
      <c r="G82">
        <v>78</v>
      </c>
      <c r="H82">
        <v>274.63514800000002</v>
      </c>
      <c r="I82">
        <v>272.86117914285717</v>
      </c>
      <c r="J82">
        <v>1.1413908571428806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164</v>
      </c>
      <c r="G83">
        <v>79</v>
      </c>
      <c r="H83">
        <v>276.65664800000002</v>
      </c>
      <c r="I83">
        <v>273.74128785714282</v>
      </c>
      <c r="J83">
        <v>0.88010871428565451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165</v>
      </c>
      <c r="G84">
        <v>80</v>
      </c>
      <c r="H84">
        <v>276.84917100000001</v>
      </c>
      <c r="I84">
        <v>274.52513457142857</v>
      </c>
      <c r="J84">
        <v>0.78384671428574393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166</v>
      </c>
      <c r="G85">
        <v>81</v>
      </c>
      <c r="H85">
        <v>277.041695</v>
      </c>
      <c r="I85">
        <v>275.13020928571433</v>
      </c>
      <c r="J85">
        <v>0.60507471428576309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</row>
    <row r="97" spans="1:5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</row>
    <row r="98" spans="1:5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</row>
    <row r="99" spans="1:5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</row>
    <row r="100" spans="1:5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</row>
    <row r="101" spans="1:5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</row>
    <row r="102" spans="1:5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</row>
    <row r="103" spans="1:5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</row>
    <row r="104" spans="1:5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</row>
    <row r="105" spans="1:5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</row>
    <row r="106" spans="1:5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</row>
    <row r="107" spans="1:5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</row>
    <row r="108" spans="1:5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</row>
    <row r="109" spans="1:5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</row>
    <row r="110" spans="1:5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</row>
    <row r="111" spans="1:5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</row>
    <row r="112" spans="1:5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</row>
    <row r="113" spans="1:5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</row>
    <row r="114" spans="1:5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5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5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5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5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5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5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5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5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5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5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5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5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5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5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D1" zoomScale="80" zoomScaleNormal="80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0.56381971428571442</v>
      </c>
      <c r="D3">
        <f>C3-$C$3</f>
        <v>0</v>
      </c>
      <c r="E3">
        <f t="shared" ref="E3:E34" si="0">(_Ac/(1+EXP(-1*(B3-_Muc)/_sc)))</f>
        <v>5.8299335468076894</v>
      </c>
      <c r="F3">
        <f>(D3-E3)^2</f>
        <v>33.988125160193682</v>
      </c>
      <c r="G3">
        <f>(E3-$H$4)^2</f>
        <v>23189.210312930867</v>
      </c>
      <c r="H3" s="2" t="s">
        <v>11</v>
      </c>
      <c r="I3" s="16">
        <f>SUM(F3:F167)</f>
        <v>7572.1790554683539</v>
      </c>
      <c r="J3">
        <f>1-(I3/I5)</f>
        <v>0.99004207027311852</v>
      </c>
      <c r="L3">
        <f>Input!J4</f>
        <v>0.11001357142857154</v>
      </c>
      <c r="M3">
        <f>L3-$L$3</f>
        <v>0</v>
      </c>
      <c r="N3">
        <f>_Ac*EXP(-1*(B3-_Muc)/_sc)*(1/_sc)*(1/(1+EXP(-1*(B3-_Muc)/_sc))^2)+$L$3</f>
        <v>0.83638859131269228</v>
      </c>
      <c r="O3">
        <f>(L3-N3)^2</f>
        <v>0.52762066951165687</v>
      </c>
      <c r="P3">
        <f>(N3-$Q$4)^2</f>
        <v>5.7758992959675366</v>
      </c>
      <c r="Q3" s="1" t="s">
        <v>11</v>
      </c>
      <c r="R3" s="16">
        <f>SUM(O3:O167)</f>
        <v>71.111876040522702</v>
      </c>
      <c r="S3" s="5">
        <f>1-(R3/R5)</f>
        <v>0.88822650408275594</v>
      </c>
      <c r="V3">
        <f>COUNT(B3:B500)</f>
        <v>82</v>
      </c>
      <c r="X3">
        <v>257.83096210643356</v>
      </c>
      <c r="Y3">
        <v>29.546059504896352</v>
      </c>
      <c r="Z3">
        <v>7.8445845505076246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0.94886714285714291</v>
      </c>
      <c r="D4">
        <f t="shared" ref="D4:D67" si="2">C4-$C$3</f>
        <v>0.38504742857142849</v>
      </c>
      <c r="E4">
        <f t="shared" si="0"/>
        <v>6.602263749554476</v>
      </c>
      <c r="F4">
        <f t="shared" ref="F4:F67" si="3">(D4-E4)^2</f>
        <v>38.653778781897984</v>
      </c>
      <c r="G4">
        <f t="shared" ref="G4:G67" si="4">(E4-$H$4)^2</f>
        <v>22954.585859904659</v>
      </c>
      <c r="H4">
        <f>AVERAGE(D3:D167)</f>
        <v>158.10997266202091</v>
      </c>
      <c r="I4" t="s">
        <v>5</v>
      </c>
      <c r="J4" t="s">
        <v>6</v>
      </c>
      <c r="L4">
        <f>Input!J5</f>
        <v>0.38504742857142849</v>
      </c>
      <c r="M4">
        <f t="shared" ref="M4:M67" si="5">L4-$L$3</f>
        <v>0.27503385714285694</v>
      </c>
      <c r="N4">
        <f t="shared" ref="N4:N34" si="6">_Ac*EXP(-1*(B4-_Muc)/_sc)*(1/_sc)*(1/(1+EXP(-1*(B4-_Muc)/_sc))^2)+$L$3</f>
        <v>0.93009523299271124</v>
      </c>
      <c r="O4">
        <f t="shared" ref="O4:O67" si="7">(L4-N4)^2</f>
        <v>0.29707710910446089</v>
      </c>
      <c r="P4">
        <f t="shared" ref="P4:P67" si="8">(N4-$Q$4)^2</f>
        <v>5.3342679993788105</v>
      </c>
      <c r="Q4">
        <f>AVERAGE(M3:M167)</f>
        <v>3.2396986620209094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1.5126867142857143</v>
      </c>
      <c r="D5">
        <f t="shared" si="2"/>
        <v>0.9488669999999999</v>
      </c>
      <c r="E5">
        <f t="shared" si="0"/>
        <v>7.4738751966207406</v>
      </c>
      <c r="F5">
        <f t="shared" si="3"/>
        <v>42.575731965967854</v>
      </c>
      <c r="G5">
        <f t="shared" si="4"/>
        <v>22691.233859605534</v>
      </c>
      <c r="I5">
        <f>SUM(G3:G167)</f>
        <v>760417.00063691579</v>
      </c>
      <c r="J5" s="5">
        <f>1-((1-J3)*(V3-1)/(V3-1-1))</f>
        <v>0.98991759615153252</v>
      </c>
      <c r="L5">
        <f>Input!J6</f>
        <v>0.56381957142857142</v>
      </c>
      <c r="M5">
        <f t="shared" si="5"/>
        <v>0.45380599999999988</v>
      </c>
      <c r="N5">
        <f t="shared" si="6"/>
        <v>1.03513920266383</v>
      </c>
      <c r="O5">
        <f t="shared" si="7"/>
        <v>0.22214219478774011</v>
      </c>
      <c r="P5">
        <f t="shared" si="8"/>
        <v>4.8600824098407776</v>
      </c>
      <c r="R5">
        <f>SUM(P3:P167)</f>
        <v>636.21411728208977</v>
      </c>
      <c r="S5" s="5">
        <f>1-((1-S3)*(V3-1)/(V3-1-1))</f>
        <v>0.88682933538379038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2.0902579999999999</v>
      </c>
      <c r="D6">
        <f t="shared" si="2"/>
        <v>1.5264382857142855</v>
      </c>
      <c r="E6">
        <f t="shared" si="0"/>
        <v>8.4566809014051589</v>
      </c>
      <c r="F6">
        <f t="shared" si="3"/>
        <v>48.028262712337877</v>
      </c>
      <c r="G6">
        <f t="shared" si="4"/>
        <v>22396.107734787984</v>
      </c>
      <c r="L6">
        <f>Input!J7</f>
        <v>0.57757128571428562</v>
      </c>
      <c r="M6">
        <f t="shared" si="5"/>
        <v>0.46755771428571408</v>
      </c>
      <c r="N6">
        <f t="shared" si="6"/>
        <v>1.1526828732589622</v>
      </c>
      <c r="O6">
        <f t="shared" si="7"/>
        <v>0.33075333812815821</v>
      </c>
      <c r="P6">
        <f t="shared" si="8"/>
        <v>4.3556349025416532</v>
      </c>
      <c r="V6" s="19" t="s">
        <v>17</v>
      </c>
      <c r="W6" s="20">
        <f>SQRT((S5-J5)^2)</f>
        <v>0.10308826076774213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2.9978699999999998</v>
      </c>
      <c r="D7">
        <f t="shared" si="2"/>
        <v>2.4340502857142852</v>
      </c>
      <c r="E7">
        <f t="shared" si="0"/>
        <v>9.5637874291839431</v>
      </c>
      <c r="F7">
        <f t="shared" si="3"/>
        <v>50.833151734970876</v>
      </c>
      <c r="G7">
        <f t="shared" si="4"/>
        <v>22065.969147228308</v>
      </c>
      <c r="L7">
        <f>Input!J8</f>
        <v>0.90761199999999986</v>
      </c>
      <c r="M7">
        <f t="shared" si="5"/>
        <v>0.79759842857142838</v>
      </c>
      <c r="N7">
        <f t="shared" si="6"/>
        <v>1.2839489717597252</v>
      </c>
      <c r="O7">
        <f t="shared" si="7"/>
        <v>0.14162951631328033</v>
      </c>
      <c r="P7">
        <f t="shared" si="8"/>
        <v>3.8249568509567178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3.9054820000000001</v>
      </c>
      <c r="D8">
        <f t="shared" si="2"/>
        <v>3.3416622857142855</v>
      </c>
      <c r="E8">
        <f t="shared" si="0"/>
        <v>10.809548294569622</v>
      </c>
      <c r="F8">
        <f t="shared" si="3"/>
        <v>55.769321441257283</v>
      </c>
      <c r="G8">
        <f t="shared" si="4"/>
        <v>21697.415018831238</v>
      </c>
      <c r="L8">
        <f>Input!J9</f>
        <v>0.90761200000000031</v>
      </c>
      <c r="M8">
        <f t="shared" si="5"/>
        <v>0.79759842857142882</v>
      </c>
      <c r="N8">
        <f t="shared" si="6"/>
        <v>1.4302056779426873</v>
      </c>
      <c r="O8">
        <f t="shared" si="7"/>
        <v>0.27310415222566481</v>
      </c>
      <c r="P8">
        <f t="shared" si="8"/>
        <v>3.274264859428309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5.0331211428571425</v>
      </c>
      <c r="D9">
        <f t="shared" si="2"/>
        <v>4.4693014285714279</v>
      </c>
      <c r="E9">
        <f t="shared" si="0"/>
        <v>12.209599271485649</v>
      </c>
      <c r="F9">
        <f t="shared" si="3"/>
        <v>59.912210697022545</v>
      </c>
      <c r="G9">
        <f t="shared" si="4"/>
        <v>21286.918955497611</v>
      </c>
      <c r="L9">
        <f>Input!J10</f>
        <v>1.1276391428571424</v>
      </c>
      <c r="M9">
        <f t="shared" si="5"/>
        <v>1.0176255714285709</v>
      </c>
      <c r="N9">
        <f t="shared" si="6"/>
        <v>1.5927451242901451</v>
      </c>
      <c r="O9">
        <f t="shared" si="7"/>
        <v>0.21632357396475668</v>
      </c>
      <c r="P9">
        <f t="shared" si="8"/>
        <v>2.7124559554438799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6.2707738571428582</v>
      </c>
      <c r="D10">
        <f t="shared" si="2"/>
        <v>5.7069541428571435</v>
      </c>
      <c r="E10">
        <f t="shared" si="0"/>
        <v>13.780868318336777</v>
      </c>
      <c r="F10">
        <f t="shared" si="3"/>
        <v>65.188090113010958</v>
      </c>
      <c r="G10">
        <f t="shared" si="4"/>
        <v>20830.890360650057</v>
      </c>
      <c r="L10">
        <f>Input!J11</f>
        <v>1.2376527142857157</v>
      </c>
      <c r="M10">
        <f t="shared" si="5"/>
        <v>1.1276391428571442</v>
      </c>
      <c r="N10">
        <f t="shared" si="6"/>
        <v>1.7728538826253999</v>
      </c>
      <c r="O10">
        <f t="shared" si="7"/>
        <v>0.28644029059216303</v>
      </c>
      <c r="P10">
        <f t="shared" si="8"/>
        <v>2.1516336068398609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7.205889285714286</v>
      </c>
      <c r="D11">
        <f t="shared" si="2"/>
        <v>6.6420695714285714</v>
      </c>
      <c r="E11">
        <f t="shared" si="0"/>
        <v>15.541551365518046</v>
      </c>
      <c r="F11">
        <f t="shared" si="3"/>
        <v>79.200776203330022</v>
      </c>
      <c r="G11">
        <f t="shared" si="4"/>
        <v>20325.754750977132</v>
      </c>
      <c r="L11">
        <f>Input!J12</f>
        <v>0.93511542857142782</v>
      </c>
      <c r="M11">
        <f t="shared" si="5"/>
        <v>0.82510185714285633</v>
      </c>
      <c r="N11">
        <f t="shared" si="6"/>
        <v>1.9717739534793464</v>
      </c>
      <c r="O11">
        <f t="shared" si="7"/>
        <v>1.0746608972642615</v>
      </c>
      <c r="P11">
        <f t="shared" si="8"/>
        <v>1.6076330665302077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9.1998854285714309</v>
      </c>
      <c r="D12">
        <f t="shared" si="2"/>
        <v>8.6360657142857171</v>
      </c>
      <c r="E12">
        <f t="shared" si="0"/>
        <v>17.511043732442559</v>
      </c>
      <c r="F12">
        <f t="shared" si="3"/>
        <v>78.765234822767141</v>
      </c>
      <c r="G12">
        <f t="shared" si="4"/>
        <v>19768.058816144621</v>
      </c>
      <c r="L12">
        <f>Input!J13</f>
        <v>1.9939961428571449</v>
      </c>
      <c r="M12">
        <f t="shared" si="5"/>
        <v>1.8839825714285734</v>
      </c>
      <c r="N12">
        <f t="shared" si="6"/>
        <v>2.190652802488473</v>
      </c>
      <c r="O12">
        <f t="shared" si="7"/>
        <v>3.8673841777352058E-2</v>
      </c>
      <c r="P12">
        <f t="shared" si="8"/>
        <v>1.1004972154021482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11.702694285714285</v>
      </c>
      <c r="D13">
        <f t="shared" si="2"/>
        <v>11.138874571428572</v>
      </c>
      <c r="E13">
        <f t="shared" si="0"/>
        <v>19.709815559424147</v>
      </c>
      <c r="F13">
        <f t="shared" si="3"/>
        <v>73.461029419702569</v>
      </c>
      <c r="G13">
        <f t="shared" si="4"/>
        <v>19154.603486023461</v>
      </c>
      <c r="L13">
        <f>Input!J14</f>
        <v>2.5028088571428544</v>
      </c>
      <c r="M13">
        <f t="shared" si="5"/>
        <v>2.3927952857142829</v>
      </c>
      <c r="N13">
        <f t="shared" si="6"/>
        <v>2.4304811655633656</v>
      </c>
      <c r="O13">
        <f t="shared" si="7"/>
        <v>5.2312949692176576E-3</v>
      </c>
      <c r="P13">
        <f t="shared" si="8"/>
        <v>0.65483295657301499</v>
      </c>
      <c r="S13" t="s">
        <v>23</v>
      </c>
      <c r="T13">
        <f>_Ac*0.8413</f>
        <v>216.91318842014257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15.250632285714286</v>
      </c>
      <c r="D14">
        <f t="shared" si="2"/>
        <v>14.686812571428572</v>
      </c>
      <c r="E14">
        <f t="shared" si="0"/>
        <v>22.159218535356555</v>
      </c>
      <c r="F14">
        <f t="shared" si="3"/>
        <v>55.836850889746486</v>
      </c>
      <c r="G14">
        <f t="shared" si="4"/>
        <v>18482.607547608743</v>
      </c>
      <c r="L14">
        <f>Input!J15</f>
        <v>3.5479380000000003</v>
      </c>
      <c r="M14">
        <f t="shared" si="5"/>
        <v>3.4379244285714288</v>
      </c>
      <c r="N14">
        <f t="shared" si="6"/>
        <v>2.6920177331102888</v>
      </c>
      <c r="O14">
        <f t="shared" si="7"/>
        <v>0.73259950327255485</v>
      </c>
      <c r="P14">
        <f t="shared" si="8"/>
        <v>0.29995439989240025</v>
      </c>
      <c r="S14" t="s">
        <v>24</v>
      </c>
      <c r="T14">
        <f>_Ac*0.9772</f>
        <v>251.95241617040688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18.798570285714284</v>
      </c>
      <c r="D15">
        <f t="shared" si="2"/>
        <v>18.23475057142857</v>
      </c>
      <c r="E15">
        <f t="shared" si="0"/>
        <v>24.881210620498408</v>
      </c>
      <c r="F15">
        <f t="shared" si="3"/>
        <v>44.175431183881422</v>
      </c>
      <c r="G15">
        <f t="shared" si="4"/>
        <v>17749.903035116622</v>
      </c>
      <c r="L15">
        <f>Input!J16</f>
        <v>3.5479379999999985</v>
      </c>
      <c r="M15">
        <f t="shared" si="5"/>
        <v>3.437924428571427</v>
      </c>
      <c r="N15">
        <f t="shared" si="6"/>
        <v>2.9757004923634951</v>
      </c>
      <c r="O15">
        <f t="shared" si="7"/>
        <v>0.32745576514603725</v>
      </c>
      <c r="P15">
        <f t="shared" si="8"/>
        <v>6.9695033582464899E-2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22.896576142857146</v>
      </c>
      <c r="D16">
        <f t="shared" si="2"/>
        <v>22.332756428571432</v>
      </c>
      <c r="E16">
        <f t="shared" si="0"/>
        <v>27.897985719869006</v>
      </c>
      <c r="F16">
        <f t="shared" si="3"/>
        <v>30.971777064716488</v>
      </c>
      <c r="G16">
        <f t="shared" si="4"/>
        <v>16955.161543423135</v>
      </c>
      <c r="L16">
        <f>Input!J17</f>
        <v>4.0980058571428621</v>
      </c>
      <c r="M16">
        <f t="shared" si="5"/>
        <v>3.9879922857142907</v>
      </c>
      <c r="N16">
        <f t="shared" si="6"/>
        <v>3.2815455245796068</v>
      </c>
      <c r="O16">
        <f t="shared" si="7"/>
        <v>0.66660747464930148</v>
      </c>
      <c r="P16">
        <f t="shared" si="8"/>
        <v>1.7511599060065109E-3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27.283367714285713</v>
      </c>
      <c r="D17">
        <f t="shared" si="2"/>
        <v>26.719548</v>
      </c>
      <c r="E17">
        <f t="shared" si="0"/>
        <v>31.231496735098094</v>
      </c>
      <c r="F17">
        <f t="shared" si="3"/>
        <v>20.357681388153296</v>
      </c>
      <c r="G17">
        <f t="shared" si="4"/>
        <v>16098.147653538734</v>
      </c>
      <c r="L17">
        <f>Input!J18</f>
        <v>4.3867915714285672</v>
      </c>
      <c r="M17">
        <f t="shared" si="5"/>
        <v>4.2767779999999957</v>
      </c>
      <c r="N17">
        <f t="shared" si="6"/>
        <v>3.609035475547592</v>
      </c>
      <c r="O17">
        <f t="shared" si="7"/>
        <v>0.60490454468001675</v>
      </c>
      <c r="P17">
        <f t="shared" si="8"/>
        <v>0.13640968182604349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31.670159285714288</v>
      </c>
      <c r="D18">
        <f t="shared" si="2"/>
        <v>31.106339571428574</v>
      </c>
      <c r="E18">
        <f t="shared" si="0"/>
        <v>34.902863529719397</v>
      </c>
      <c r="F18">
        <f t="shared" si="3"/>
        <v>14.413594165876221</v>
      </c>
      <c r="G18">
        <f t="shared" si="4"/>
        <v>15179.991740738855</v>
      </c>
      <c r="L18">
        <f>Input!J19</f>
        <v>4.3867915714285743</v>
      </c>
      <c r="M18">
        <f t="shared" si="5"/>
        <v>4.2767780000000029</v>
      </c>
      <c r="N18">
        <f t="shared" si="6"/>
        <v>3.9570017653381604</v>
      </c>
      <c r="O18">
        <f t="shared" si="7"/>
        <v>0.18471927741923563</v>
      </c>
      <c r="P18">
        <f t="shared" si="8"/>
        <v>0.51452374202855888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1"/>
        <v>16</v>
      </c>
      <c r="C19" s="4">
        <f>Input!I20</f>
        <v>35.86442685714286</v>
      </c>
      <c r="D19">
        <f t="shared" si="2"/>
        <v>35.300607142857146</v>
      </c>
      <c r="E19">
        <f t="shared" si="0"/>
        <v>38.931662497931384</v>
      </c>
      <c r="F19">
        <f t="shared" si="3"/>
        <v>13.184562991613303</v>
      </c>
      <c r="G19">
        <f t="shared" si="4"/>
        <v>14203.469613567924</v>
      </c>
      <c r="L19">
        <f>Input!J20</f>
        <v>4.194267571428572</v>
      </c>
      <c r="M19">
        <f t="shared" si="5"/>
        <v>4.0842540000000005</v>
      </c>
      <c r="N19">
        <f t="shared" si="6"/>
        <v>4.3235068386843674</v>
      </c>
      <c r="O19">
        <f t="shared" si="7"/>
        <v>1.6702788200814903E-2</v>
      </c>
      <c r="P19">
        <f t="shared" si="8"/>
        <v>1.1746401638025694</v>
      </c>
    </row>
    <row r="20" spans="1:35" ht="14.45" x14ac:dyDescent="0.3">
      <c r="A20">
        <f>Input!G21</f>
        <v>17</v>
      </c>
      <c r="B20">
        <f t="shared" si="1"/>
        <v>17</v>
      </c>
      <c r="C20" s="4">
        <f>Input!I21</f>
        <v>40.017439428571429</v>
      </c>
      <c r="D20">
        <f t="shared" si="2"/>
        <v>39.453619714285715</v>
      </c>
      <c r="E20">
        <f t="shared" si="0"/>
        <v>43.335101962700392</v>
      </c>
      <c r="F20">
        <f t="shared" si="3"/>
        <v>15.065904444758258</v>
      </c>
      <c r="G20">
        <f t="shared" si="4"/>
        <v>13173.270944045744</v>
      </c>
      <c r="L20">
        <f>Input!J21</f>
        <v>4.1530125714285688</v>
      </c>
      <c r="M20">
        <f t="shared" si="5"/>
        <v>4.0429989999999973</v>
      </c>
      <c r="N20">
        <f t="shared" si="6"/>
        <v>4.7057352531508903</v>
      </c>
      <c r="O20">
        <f t="shared" si="7"/>
        <v>0.30550236289031463</v>
      </c>
      <c r="P20">
        <f t="shared" si="8"/>
        <v>2.1492632865320145</v>
      </c>
    </row>
    <row r="21" spans="1:35" ht="14.45" x14ac:dyDescent="0.3">
      <c r="A21">
        <f>Input!G22</f>
        <v>18</v>
      </c>
      <c r="B21">
        <f t="shared" si="1"/>
        <v>18</v>
      </c>
      <c r="C21" s="4">
        <f>Input!I22</f>
        <v>44.04668671428572</v>
      </c>
      <c r="D21">
        <f t="shared" si="2"/>
        <v>43.482867000000006</v>
      </c>
      <c r="E21">
        <f t="shared" si="0"/>
        <v>48.127097693640366</v>
      </c>
      <c r="F21">
        <f t="shared" si="3"/>
        <v>21.568878735751216</v>
      </c>
      <c r="G21">
        <f t="shared" si="4"/>
        <v>12096.232786310427</v>
      </c>
      <c r="L21">
        <f>Input!J22</f>
        <v>4.0292472857142911</v>
      </c>
      <c r="M21">
        <f t="shared" si="5"/>
        <v>3.9192337142857196</v>
      </c>
      <c r="N21">
        <f t="shared" si="6"/>
        <v>5.0999049116402526</v>
      </c>
      <c r="O21">
        <f t="shared" si="7"/>
        <v>1.1463077519534162</v>
      </c>
      <c r="P21">
        <f t="shared" si="8"/>
        <v>3.4603672911228625</v>
      </c>
    </row>
    <row r="22" spans="1:35" ht="14.45" x14ac:dyDescent="0.3">
      <c r="A22">
        <f>Input!G23</f>
        <v>19</v>
      </c>
      <c r="B22">
        <f t="shared" si="1"/>
        <v>19</v>
      </c>
      <c r="C22" s="4">
        <f>Input!I23</f>
        <v>49.052304571428571</v>
      </c>
      <c r="D22">
        <f t="shared" si="2"/>
        <v>48.488484857142858</v>
      </c>
      <c r="E22">
        <f t="shared" si="0"/>
        <v>53.317275261787472</v>
      </c>
      <c r="F22">
        <f t="shared" si="3"/>
        <v>23.317216771987898</v>
      </c>
      <c r="G22">
        <f t="shared" si="4"/>
        <v>10981.509428416892</v>
      </c>
      <c r="L22">
        <f>Input!J23</f>
        <v>5.0056178571428518</v>
      </c>
      <c r="M22">
        <f t="shared" si="5"/>
        <v>4.8956042857142803</v>
      </c>
      <c r="N22">
        <f t="shared" si="6"/>
        <v>5.5012118851015703</v>
      </c>
      <c r="O22">
        <f t="shared" si="7"/>
        <v>0.24561344054834711</v>
      </c>
      <c r="P22">
        <f t="shared" si="8"/>
        <v>5.1144420581686791</v>
      </c>
    </row>
    <row r="23" spans="1:35" ht="14.45" x14ac:dyDescent="0.3">
      <c r="A23">
        <f>Input!G24</f>
        <v>20</v>
      </c>
      <c r="B23">
        <f t="shared" si="1"/>
        <v>20</v>
      </c>
      <c r="C23" s="4">
        <f>Input!I24</f>
        <v>53.947908857142863</v>
      </c>
      <c r="D23">
        <f t="shared" si="2"/>
        <v>53.38408914285715</v>
      </c>
      <c r="E23">
        <f t="shared" si="0"/>
        <v>58.909940119644922</v>
      </c>
      <c r="F23">
        <f t="shared" si="3"/>
        <v>30.535029017666382</v>
      </c>
      <c r="G23">
        <f t="shared" si="4"/>
        <v>9840.6464564084563</v>
      </c>
      <c r="L23">
        <f>Input!J24</f>
        <v>4.8956042857142918</v>
      </c>
      <c r="M23">
        <f t="shared" si="5"/>
        <v>4.7855907142857204</v>
      </c>
      <c r="N23">
        <f t="shared" si="6"/>
        <v>5.9038235262196164</v>
      </c>
      <c r="O23">
        <f t="shared" si="7"/>
        <v>1.0165060369251333</v>
      </c>
      <c r="P23">
        <f t="shared" si="8"/>
        <v>7.097561292041779</v>
      </c>
    </row>
    <row r="24" spans="1:35" ht="14.45" x14ac:dyDescent="0.3">
      <c r="A24">
        <f>Input!G25</f>
        <v>21</v>
      </c>
      <c r="B24">
        <f t="shared" si="1"/>
        <v>21</v>
      </c>
      <c r="C24" s="4">
        <f>Input!I25</f>
        <v>59.489842857142854</v>
      </c>
      <c r="D24">
        <f t="shared" si="2"/>
        <v>58.92602314285714</v>
      </c>
      <c r="E24">
        <f t="shared" si="0"/>
        <v>64.903071030606156</v>
      </c>
      <c r="F24">
        <f t="shared" si="3"/>
        <v>35.725101452444974</v>
      </c>
      <c r="G24">
        <f t="shared" si="4"/>
        <v>8687.5265117282252</v>
      </c>
      <c r="L24">
        <f>Input!J25</f>
        <v>5.5419339999999906</v>
      </c>
      <c r="M24">
        <f t="shared" si="5"/>
        <v>5.4319204285714191</v>
      </c>
      <c r="N24">
        <f t="shared" si="6"/>
        <v>6.3009343462656444</v>
      </c>
      <c r="O24">
        <f t="shared" si="7"/>
        <v>0.57608152563138237</v>
      </c>
      <c r="P24">
        <f t="shared" si="8"/>
        <v>9.3711639144933319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66.008147285714273</v>
      </c>
      <c r="D25">
        <f t="shared" si="2"/>
        <v>65.444327571428559</v>
      </c>
      <c r="E25">
        <f t="shared" si="0"/>
        <v>71.2874059886136</v>
      </c>
      <c r="F25">
        <f t="shared" si="3"/>
        <v>34.141565389373639</v>
      </c>
      <c r="G25">
        <f t="shared" si="4"/>
        <v>7538.1580837582578</v>
      </c>
      <c r="L25">
        <f>Input!J26</f>
        <v>6.5183044285714189</v>
      </c>
      <c r="M25">
        <f t="shared" si="5"/>
        <v>6.4082908571428474</v>
      </c>
      <c r="N25">
        <f t="shared" si="6"/>
        <v>6.684896828268438</v>
      </c>
      <c r="O25">
        <f t="shared" si="7"/>
        <v>2.7753027636811374E-2</v>
      </c>
      <c r="P25">
        <f t="shared" si="8"/>
        <v>11.869390404715334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72.485196857142839</v>
      </c>
      <c r="D26">
        <f t="shared" si="2"/>
        <v>71.921377142857125</v>
      </c>
      <c r="E26">
        <f t="shared" si="0"/>
        <v>78.045699762517557</v>
      </c>
      <c r="F26">
        <f t="shared" si="3"/>
        <v>37.507327549684426</v>
      </c>
      <c r="G26">
        <f t="shared" si="4"/>
        <v>6410.2877949261465</v>
      </c>
      <c r="L26">
        <f>Input!J27</f>
        <v>6.4770495714285659</v>
      </c>
      <c r="M26">
        <f t="shared" si="5"/>
        <v>6.3670359999999944</v>
      </c>
      <c r="N26">
        <f t="shared" si="6"/>
        <v>7.047434554212856</v>
      </c>
      <c r="O26">
        <f t="shared" si="7"/>
        <v>0.32533902858583502</v>
      </c>
      <c r="P26">
        <f t="shared" si="8"/>
        <v>14.498852624686799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79.787348142857141</v>
      </c>
      <c r="D27">
        <f t="shared" si="2"/>
        <v>79.223528428571427</v>
      </c>
      <c r="E27">
        <f t="shared" si="0"/>
        <v>85.152236095730984</v>
      </c>
      <c r="F27">
        <f t="shared" si="3"/>
        <v>35.14957460263652</v>
      </c>
      <c r="G27">
        <f t="shared" si="4"/>
        <v>5322.8313248761579</v>
      </c>
      <c r="L27">
        <f>Input!J28</f>
        <v>7.3021512857143023</v>
      </c>
      <c r="M27">
        <f t="shared" si="5"/>
        <v>7.1921377142857308</v>
      </c>
      <c r="N27">
        <f t="shared" si="6"/>
        <v>7.3799376489509614</v>
      </c>
      <c r="O27">
        <f t="shared" si="7"/>
        <v>6.0507183055854711E-3</v>
      </c>
      <c r="P27">
        <f t="shared" si="8"/>
        <v>17.141578868895586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87.103251142857147</v>
      </c>
      <c r="D28">
        <f t="shared" si="2"/>
        <v>86.539431428571433</v>
      </c>
      <c r="E28">
        <f t="shared" si="0"/>
        <v>92.572672978130313</v>
      </c>
      <c r="F28">
        <f t="shared" si="3"/>
        <v>36.400003595323639</v>
      </c>
      <c r="G28">
        <f t="shared" si="4"/>
        <v>4295.1376498560867</v>
      </c>
      <c r="L28">
        <f>Input!J29</f>
        <v>7.3159030000000058</v>
      </c>
      <c r="M28">
        <f t="shared" si="5"/>
        <v>7.2058894285714343</v>
      </c>
      <c r="N28">
        <f t="shared" si="6"/>
        <v>7.6738310208721243</v>
      </c>
      <c r="O28">
        <f t="shared" si="7"/>
        <v>0.1281124681254317</v>
      </c>
      <c r="P28">
        <f t="shared" si="8"/>
        <v>19.661529775811445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94.212878714285708</v>
      </c>
      <c r="D29">
        <f t="shared" si="2"/>
        <v>93.649058999999994</v>
      </c>
      <c r="E29">
        <f t="shared" si="0"/>
        <v>100.2642846069991</v>
      </c>
      <c r="F29">
        <f t="shared" si="3"/>
        <v>43.761209831496664</v>
      </c>
      <c r="G29">
        <f t="shared" si="4"/>
        <v>3346.1236265588927</v>
      </c>
      <c r="L29">
        <f>Input!J30</f>
        <v>7.1096275714285611</v>
      </c>
      <c r="M29">
        <f t="shared" si="5"/>
        <v>6.9996139999999896</v>
      </c>
      <c r="N29">
        <f t="shared" si="6"/>
        <v>7.9209952548513041</v>
      </c>
      <c r="O29">
        <f t="shared" si="7"/>
        <v>0.65831751770278857</v>
      </c>
      <c r="P29">
        <f t="shared" si="8"/>
        <v>21.914537790045458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102.06509785714285</v>
      </c>
      <c r="D30">
        <f t="shared" si="2"/>
        <v>101.50127814285713</v>
      </c>
      <c r="E30">
        <f t="shared" si="0"/>
        <v>108.17663833234613</v>
      </c>
      <c r="F30">
        <f t="shared" si="3"/>
        <v>44.560433659414592</v>
      </c>
      <c r="G30">
        <f t="shared" si="4"/>
        <v>2493.3378772790779</v>
      </c>
      <c r="L30">
        <f>Input!J31</f>
        <v>7.8522191428571375</v>
      </c>
      <c r="M30">
        <f t="shared" si="5"/>
        <v>7.742205571428566</v>
      </c>
      <c r="N30">
        <f t="shared" si="6"/>
        <v>8.1142099025620684</v>
      </c>
      <c r="O30">
        <f t="shared" si="7"/>
        <v>6.8639158170766851E-2</v>
      </c>
      <c r="P30">
        <f t="shared" si="8"/>
        <v>23.760859834162105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110.23360599999999</v>
      </c>
      <c r="D31">
        <f t="shared" si="2"/>
        <v>109.66978628571428</v>
      </c>
      <c r="E31">
        <f t="shared" si="0"/>
        <v>116.25271051734398</v>
      </c>
      <c r="F31">
        <f t="shared" si="3"/>
        <v>43.334891439377529</v>
      </c>
      <c r="G31">
        <f t="shared" si="4"/>
        <v>1752.0303942482037</v>
      </c>
      <c r="L31">
        <f>Input!J32</f>
        <v>8.1685081428571493</v>
      </c>
      <c r="M31">
        <f t="shared" si="5"/>
        <v>8.0584945714285769</v>
      </c>
      <c r="N31">
        <f t="shared" si="6"/>
        <v>8.2475812742498285</v>
      </c>
      <c r="O31">
        <f t="shared" si="7"/>
        <v>6.2525601082438981E-3</v>
      </c>
      <c r="P31">
        <f t="shared" si="8"/>
        <v>25.078888257864737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119.19971271428571</v>
      </c>
      <c r="D32">
        <f t="shared" si="2"/>
        <v>118.635893</v>
      </c>
      <c r="E32">
        <f t="shared" si="0"/>
        <v>124.43040527575111</v>
      </c>
      <c r="F32">
        <f t="shared" si="3"/>
        <v>33.576372513830393</v>
      </c>
      <c r="G32">
        <f t="shared" si="4"/>
        <v>1134.3132593262881</v>
      </c>
      <c r="L32">
        <f>Input!J33</f>
        <v>8.9661067142857149</v>
      </c>
      <c r="M32">
        <f t="shared" si="5"/>
        <v>8.8560931428571426</v>
      </c>
      <c r="N32">
        <f t="shared" si="6"/>
        <v>8.3169135508604075</v>
      </c>
      <c r="O32">
        <f t="shared" si="7"/>
        <v>0.42145176343815788</v>
      </c>
      <c r="P32">
        <f t="shared" si="8"/>
        <v>25.778111027453473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128.09706085714285</v>
      </c>
      <c r="D33">
        <f t="shared" si="2"/>
        <v>127.53324114285714</v>
      </c>
      <c r="E33">
        <f t="shared" si="0"/>
        <v>132.64439955688027</v>
      </c>
      <c r="F33">
        <f t="shared" si="3"/>
        <v>26.12394033323951</v>
      </c>
      <c r="G33">
        <f t="shared" si="4"/>
        <v>648.495413573262</v>
      </c>
      <c r="L33">
        <f>Input!J34</f>
        <v>8.8973481428571404</v>
      </c>
      <c r="M33">
        <f t="shared" si="5"/>
        <v>8.787334571428568</v>
      </c>
      <c r="N33">
        <f t="shared" si="6"/>
        <v>8.3199844214340146</v>
      </c>
      <c r="O33">
        <f t="shared" si="7"/>
        <v>0.33334886681556075</v>
      </c>
      <c r="P33">
        <f t="shared" si="8"/>
        <v>25.809303397295587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136.51309971428572</v>
      </c>
      <c r="D34">
        <f t="shared" si="2"/>
        <v>135.94927999999999</v>
      </c>
      <c r="E34">
        <f t="shared" si="0"/>
        <v>140.82820295337612</v>
      </c>
      <c r="F34">
        <f t="shared" si="3"/>
        <v>23.803889184980488</v>
      </c>
      <c r="G34">
        <f t="shared" si="4"/>
        <v>298.65956426263256</v>
      </c>
      <c r="L34">
        <f>Input!J35</f>
        <v>8.4160388571428655</v>
      </c>
      <c r="M34">
        <f t="shared" si="5"/>
        <v>8.3060252857142931</v>
      </c>
      <c r="N34">
        <f t="shared" si="6"/>
        <v>8.2566948044444946</v>
      </c>
      <c r="O34">
        <f t="shared" si="7"/>
        <v>2.5390527130341213E-2</v>
      </c>
      <c r="P34">
        <f t="shared" si="8"/>
        <v>25.17025029309313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144.47533257142854</v>
      </c>
      <c r="D35">
        <f t="shared" si="2"/>
        <v>143.91151285714281</v>
      </c>
      <c r="E35">
        <f t="shared" ref="E35:E66" si="9">(_Ac/(1+EXP(-1*(B35-_Muc)/_sc)))</f>
        <v>148.91629650513957</v>
      </c>
      <c r="F35">
        <f t="shared" si="3"/>
        <v>25.047859363255757</v>
      </c>
      <c r="G35">
        <f t="shared" si="4"/>
        <v>84.523681277608404</v>
      </c>
      <c r="L35">
        <f>Input!J36</f>
        <v>7.9622328571428227</v>
      </c>
      <c r="M35">
        <f t="shared" si="5"/>
        <v>7.8522192857142512</v>
      </c>
      <c r="N35">
        <f t="shared" ref="N35:N66" si="10">_Ac*EXP(-1*(B35-_Muc)/_sc)*(1/_sc)*(1/(1+EXP(-1*(B35-_Muc)/_sc))^2)+$L$3</f>
        <v>8.1290755822865535</v>
      </c>
      <c r="O35">
        <f t="shared" si="7"/>
        <v>2.7836494933386493E-2</v>
      </c>
      <c r="P35">
        <f t="shared" si="8"/>
        <v>23.90600666842635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151.94250414285713</v>
      </c>
      <c r="D36">
        <f t="shared" si="2"/>
        <v>151.3786844285714</v>
      </c>
      <c r="E36">
        <f t="shared" si="9"/>
        <v>156.8462057157528</v>
      </c>
      <c r="F36">
        <f t="shared" si="3"/>
        <v>29.893789025781736</v>
      </c>
      <c r="G36">
        <f t="shared" si="4"/>
        <v>1.5971068944798139</v>
      </c>
      <c r="L36">
        <f>Input!J37</f>
        <v>7.4671715714285938</v>
      </c>
      <c r="M36">
        <f t="shared" si="5"/>
        <v>7.3571580000000223</v>
      </c>
      <c r="N36">
        <f t="shared" si="10"/>
        <v>7.9411505725571638</v>
      </c>
      <c r="O36">
        <f t="shared" si="7"/>
        <v>0.22465609351083701</v>
      </c>
      <c r="P36">
        <f t="shared" si="8"/>
        <v>22.103650067085002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159.06588342857142</v>
      </c>
      <c r="D37">
        <f t="shared" si="2"/>
        <v>158.5020637142857</v>
      </c>
      <c r="E37">
        <f t="shared" si="9"/>
        <v>164.56037054732238</v>
      </c>
      <c r="F37">
        <f t="shared" si="3"/>
        <v>36.703081683218947</v>
      </c>
      <c r="G37">
        <f t="shared" si="4"/>
        <v>41.607632878701679</v>
      </c>
      <c r="L37">
        <f>Input!J38</f>
        <v>7.123379285714293</v>
      </c>
      <c r="M37">
        <f t="shared" si="5"/>
        <v>7.0133657142857215</v>
      </c>
      <c r="N37">
        <f t="shared" si="10"/>
        <v>7.6986713889526497</v>
      </c>
      <c r="O37">
        <f t="shared" si="7"/>
        <v>0.330961004048412</v>
      </c>
      <c r="P37">
        <f t="shared" si="8"/>
        <v>19.882437779521084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165.51542957142857</v>
      </c>
      <c r="D38">
        <f t="shared" si="2"/>
        <v>164.95160985714284</v>
      </c>
      <c r="E38">
        <f t="shared" si="9"/>
        <v>172.00769801264508</v>
      </c>
      <c r="F38">
        <f t="shared" si="3"/>
        <v>49.788380058218969</v>
      </c>
      <c r="G38">
        <f t="shared" si="4"/>
        <v>193.14676992138175</v>
      </c>
      <c r="L38">
        <f>Input!J39</f>
        <v>6.4495461428571446</v>
      </c>
      <c r="M38">
        <f t="shared" si="5"/>
        <v>6.3395325714285731</v>
      </c>
      <c r="N38">
        <f t="shared" si="10"/>
        <v>7.4087535867436092</v>
      </c>
      <c r="O38">
        <f t="shared" si="7"/>
        <v>0.92007892040720518</v>
      </c>
      <c r="P38">
        <f t="shared" si="8"/>
        <v>17.381018965354592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171.16737728571431</v>
      </c>
      <c r="D39">
        <f t="shared" si="2"/>
        <v>170.60355757142858</v>
      </c>
      <c r="E39">
        <f t="shared" si="9"/>
        <v>179.14471728528997</v>
      </c>
      <c r="F39">
        <f t="shared" si="3"/>
        <v>72.95140925768878</v>
      </c>
      <c r="G39">
        <f t="shared" si="4"/>
        <v>442.46048136614672</v>
      </c>
      <c r="L39">
        <f>Input!J40</f>
        <v>5.6519477142857397</v>
      </c>
      <c r="M39">
        <f t="shared" si="5"/>
        <v>5.5419341428571682</v>
      </c>
      <c r="N39">
        <f t="shared" si="10"/>
        <v>7.0794523627247674</v>
      </c>
      <c r="O39">
        <f t="shared" si="7"/>
        <v>2.037769521315032</v>
      </c>
      <c r="P39">
        <f t="shared" si="8"/>
        <v>14.743708482068973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176.64055285714286</v>
      </c>
      <c r="D40">
        <f t="shared" si="2"/>
        <v>176.07673314285714</v>
      </c>
      <c r="E40">
        <f t="shared" si="9"/>
        <v>185.936297494119</v>
      </c>
      <c r="F40">
        <f t="shared" si="3"/>
        <v>97.211009196673828</v>
      </c>
      <c r="G40">
        <f t="shared" si="4"/>
        <v>774.30435366143911</v>
      </c>
      <c r="L40">
        <f>Input!J41</f>
        <v>5.4731755714285555</v>
      </c>
      <c r="M40">
        <f t="shared" si="5"/>
        <v>5.363161999999984</v>
      </c>
      <c r="N40">
        <f t="shared" si="10"/>
        <v>6.7193190211288867</v>
      </c>
      <c r="O40">
        <f t="shared" si="7"/>
        <v>1.5528734972310418</v>
      </c>
      <c r="P40">
        <f t="shared" si="8"/>
        <v>12.107757843518728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182.25124542857142</v>
      </c>
      <c r="D41">
        <f t="shared" si="2"/>
        <v>181.68742571428569</v>
      </c>
      <c r="E41">
        <f t="shared" si="9"/>
        <v>192.35592861825481</v>
      </c>
      <c r="F41">
        <f t="shared" si="3"/>
        <v>113.8169542119974</v>
      </c>
      <c r="G41">
        <f t="shared" si="4"/>
        <v>1172.7854993563121</v>
      </c>
      <c r="L41">
        <f>Input!J42</f>
        <v>5.610692571428558</v>
      </c>
      <c r="M41">
        <f t="shared" si="5"/>
        <v>5.5006789999999866</v>
      </c>
      <c r="N41">
        <f t="shared" si="10"/>
        <v>6.3369766119041451</v>
      </c>
      <c r="O41">
        <f t="shared" si="7"/>
        <v>0.52748850744954412</v>
      </c>
      <c r="P41">
        <f t="shared" si="8"/>
        <v>9.5931306988328995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187.46313871428569</v>
      </c>
      <c r="D42">
        <f t="shared" si="2"/>
        <v>186.89931899999996</v>
      </c>
      <c r="E42">
        <f t="shared" si="9"/>
        <v>198.38560095201655</v>
      </c>
      <c r="F42">
        <f t="shared" si="3"/>
        <v>131.93467308122189</v>
      </c>
      <c r="G42">
        <f t="shared" si="4"/>
        <v>1622.126234153897</v>
      </c>
      <c r="L42">
        <f>Input!J43</f>
        <v>5.2118932857142681</v>
      </c>
      <c r="M42">
        <f t="shared" si="5"/>
        <v>5.1018797142856966</v>
      </c>
      <c r="N42">
        <f t="shared" si="10"/>
        <v>5.9407458340961981</v>
      </c>
      <c r="O42">
        <f t="shared" si="7"/>
        <v>0.53122603728283346</v>
      </c>
      <c r="P42">
        <f t="shared" si="8"/>
        <v>7.2956558257759143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192.82630071428571</v>
      </c>
      <c r="D43">
        <f t="shared" si="2"/>
        <v>192.26248099999998</v>
      </c>
      <c r="E43">
        <f t="shared" si="9"/>
        <v>204.01534485570227</v>
      </c>
      <c r="F43">
        <f t="shared" si="3"/>
        <v>138.12980881067324</v>
      </c>
      <c r="G43">
        <f t="shared" si="4"/>
        <v>2107.3031962404139</v>
      </c>
      <c r="L43">
        <f>Input!J44</f>
        <v>5.3631620000000169</v>
      </c>
      <c r="M43">
        <f t="shared" si="5"/>
        <v>5.2531484285714454</v>
      </c>
      <c r="N43">
        <f t="shared" si="10"/>
        <v>5.5383423299877261</v>
      </c>
      <c r="O43">
        <f t="shared" si="7"/>
        <v>3.0688148014602713E-2</v>
      </c>
      <c r="P43">
        <f t="shared" si="8"/>
        <v>5.2837627122839415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197.47437442857139</v>
      </c>
      <c r="D44">
        <f t="shared" si="2"/>
        <v>196.91055471428567</v>
      </c>
      <c r="E44">
        <f t="shared" si="9"/>
        <v>209.24250828835113</v>
      </c>
      <c r="F44">
        <f t="shared" si="3"/>
        <v>152.07707895290602</v>
      </c>
      <c r="G44">
        <f t="shared" si="4"/>
        <v>2614.5361995779294</v>
      </c>
      <c r="L44">
        <f>Input!J45</f>
        <v>4.6480737142856867</v>
      </c>
      <c r="M44">
        <f t="shared" si="5"/>
        <v>4.5380601428571152</v>
      </c>
      <c r="N44">
        <f t="shared" si="10"/>
        <v>5.1366558434624823</v>
      </c>
      <c r="O44">
        <f t="shared" si="7"/>
        <v>0.23871249695093094</v>
      </c>
      <c r="P44">
        <f t="shared" si="8"/>
        <v>3.5984465482227566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201.70989714285716</v>
      </c>
      <c r="D45">
        <f t="shared" si="2"/>
        <v>201.14607742857143</v>
      </c>
      <c r="E45">
        <f t="shared" si="9"/>
        <v>214.07085511667992</v>
      </c>
      <c r="F45">
        <f t="shared" si="3"/>
        <v>167.0498782870271</v>
      </c>
      <c r="G45">
        <f t="shared" si="4"/>
        <v>3131.6203651041633</v>
      </c>
      <c r="L45">
        <f>Input!J46</f>
        <v>4.2355227142857643</v>
      </c>
      <c r="M45">
        <f t="shared" si="5"/>
        <v>4.1255091428571928</v>
      </c>
      <c r="N45">
        <f t="shared" si="10"/>
        <v>4.7416120386626037</v>
      </c>
      <c r="O45">
        <f t="shared" si="7"/>
        <v>0.25612640424820576</v>
      </c>
      <c r="P45">
        <f t="shared" si="8"/>
        <v>2.2557437909352558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205.17532485714284</v>
      </c>
      <c r="D46">
        <f t="shared" si="2"/>
        <v>204.61150514285711</v>
      </c>
      <c r="E46">
        <f t="shared" si="9"/>
        <v>218.50956398802259</v>
      </c>
      <c r="F46">
        <f t="shared" si="3"/>
        <v>193.15603966368244</v>
      </c>
      <c r="G46">
        <f t="shared" si="4"/>
        <v>3648.1106323480176</v>
      </c>
      <c r="L46">
        <f>Input!J47</f>
        <v>3.4654277142856813</v>
      </c>
      <c r="M46">
        <f t="shared" si="5"/>
        <v>3.3554141428571098</v>
      </c>
      <c r="N46">
        <f t="shared" si="10"/>
        <v>4.3581101751238629</v>
      </c>
      <c r="O46">
        <f t="shared" si="7"/>
        <v>0.7968819758881116</v>
      </c>
      <c r="P46">
        <f t="shared" si="8"/>
        <v>1.2508443126412379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208.10443642857143</v>
      </c>
      <c r="D47">
        <f t="shared" si="2"/>
        <v>207.5406167142857</v>
      </c>
      <c r="E47">
        <f t="shared" si="9"/>
        <v>222.57219801433541</v>
      </c>
      <c r="F47">
        <f t="shared" si="3"/>
        <v>225.9484363800041</v>
      </c>
      <c r="G47">
        <f t="shared" si="4"/>
        <v>4155.3784973725787</v>
      </c>
      <c r="L47">
        <f>Input!J48</f>
        <v>2.9291115714285922</v>
      </c>
      <c r="M47">
        <f t="shared" si="5"/>
        <v>2.8190980000000208</v>
      </c>
      <c r="N47">
        <f t="shared" si="10"/>
        <v>3.9900247992616715</v>
      </c>
      <c r="O47">
        <f t="shared" si="7"/>
        <v>1.1255368769912033</v>
      </c>
      <c r="P47">
        <f t="shared" si="8"/>
        <v>0.56298931222664306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210.22219771428573</v>
      </c>
      <c r="D48">
        <f t="shared" si="2"/>
        <v>209.658378</v>
      </c>
      <c r="E48">
        <f t="shared" si="9"/>
        <v>226.2757022192861</v>
      </c>
      <c r="F48">
        <f t="shared" si="3"/>
        <v>276.13546420887252</v>
      </c>
      <c r="G48">
        <f t="shared" si="4"/>
        <v>4646.5666860742176</v>
      </c>
      <c r="L48">
        <f>Input!J49</f>
        <v>2.1177612857142947</v>
      </c>
      <c r="M48">
        <f t="shared" si="5"/>
        <v>2.0077477142857232</v>
      </c>
      <c r="N48">
        <f t="shared" si="10"/>
        <v>3.6402570970548989</v>
      </c>
      <c r="O48">
        <f t="shared" si="7"/>
        <v>2.3179934955496848</v>
      </c>
      <c r="P48">
        <f t="shared" si="8"/>
        <v>0.16044705987687877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211.88615300000001</v>
      </c>
      <c r="D49">
        <f t="shared" si="2"/>
        <v>211.32233328571428</v>
      </c>
      <c r="E49">
        <f t="shared" si="9"/>
        <v>229.6394709934423</v>
      </c>
      <c r="F49">
        <f t="shared" si="3"/>
        <v>335.5175338038718</v>
      </c>
      <c r="G49">
        <f t="shared" si="4"/>
        <v>5116.4691315448163</v>
      </c>
      <c r="L49">
        <f>Input!J50</f>
        <v>1.6639552857142803</v>
      </c>
      <c r="M49">
        <f t="shared" si="5"/>
        <v>1.5539417142857088</v>
      </c>
      <c r="N49">
        <f t="shared" si="10"/>
        <v>3.3108211567690757</v>
      </c>
      <c r="O49">
        <f t="shared" si="7"/>
        <v>2.71216719724507</v>
      </c>
      <c r="P49">
        <f t="shared" si="8"/>
        <v>5.0584092592029489E-3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213.26132271428568</v>
      </c>
      <c r="D50">
        <f t="shared" si="2"/>
        <v>212.69750299999995</v>
      </c>
      <c r="E50">
        <f t="shared" si="9"/>
        <v>232.68451352078611</v>
      </c>
      <c r="F50">
        <f t="shared" si="3"/>
        <v>399.4805895580165</v>
      </c>
      <c r="G50">
        <f t="shared" si="4"/>
        <v>5561.362144295641</v>
      </c>
      <c r="L50">
        <f>Input!J51</f>
        <v>1.3751697142856756</v>
      </c>
      <c r="M50">
        <f t="shared" si="5"/>
        <v>1.2651561428571041</v>
      </c>
      <c r="N50">
        <f t="shared" si="10"/>
        <v>3.0029515345506264</v>
      </c>
      <c r="O50">
        <f t="shared" si="7"/>
        <v>2.6496736543850763</v>
      </c>
      <c r="P50">
        <f t="shared" si="8"/>
        <v>5.6049202365430442E-2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216.43796485714282</v>
      </c>
      <c r="D51">
        <f t="shared" si="2"/>
        <v>215.87414514285709</v>
      </c>
      <c r="E51">
        <f t="shared" si="9"/>
        <v>235.43273251867114</v>
      </c>
      <c r="F51">
        <f t="shared" si="3"/>
        <v>382.53834013735298</v>
      </c>
      <c r="G51">
        <f t="shared" si="4"/>
        <v>5978.8091918492009</v>
      </c>
      <c r="L51">
        <f>Input!J52</f>
        <v>3.1766421428571334</v>
      </c>
      <c r="M51">
        <f t="shared" si="5"/>
        <v>3.0666285714285619</v>
      </c>
      <c r="N51">
        <f t="shared" si="10"/>
        <v>2.7172205968440815</v>
      </c>
      <c r="O51">
        <f t="shared" si="7"/>
        <v>0.21106815694102282</v>
      </c>
      <c r="P51">
        <f t="shared" si="8"/>
        <v>0.27298332859092167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219.40833157142856</v>
      </c>
      <c r="D52">
        <f t="shared" si="2"/>
        <v>218.84451185714283</v>
      </c>
      <c r="E52">
        <f t="shared" si="9"/>
        <v>237.90632133832597</v>
      </c>
      <c r="F52">
        <f t="shared" si="3"/>
        <v>363.35258069692316</v>
      </c>
      <c r="G52">
        <f t="shared" si="4"/>
        <v>6367.4572620704521</v>
      </c>
      <c r="L52">
        <f>Input!J53</f>
        <v>2.9703667142857455</v>
      </c>
      <c r="M52">
        <f t="shared" si="5"/>
        <v>2.860353142857174</v>
      </c>
      <c r="N52">
        <f t="shared" si="10"/>
        <v>2.453656607062308</v>
      </c>
      <c r="O52">
        <f t="shared" si="7"/>
        <v>0.26698933490685622</v>
      </c>
      <c r="P52">
        <f t="shared" si="8"/>
        <v>0.61786211216354092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222.928766</v>
      </c>
      <c r="D53">
        <f t="shared" si="2"/>
        <v>222.36494628571427</v>
      </c>
      <c r="E53">
        <f t="shared" si="9"/>
        <v>240.12727670660445</v>
      </c>
      <c r="F53">
        <f t="shared" si="3"/>
        <v>315.50038198088072</v>
      </c>
      <c r="G53">
        <f t="shared" si="4"/>
        <v>6726.8381627416593</v>
      </c>
      <c r="L53">
        <f>Input!J54</f>
        <v>3.5204344285714342</v>
      </c>
      <c r="M53">
        <f t="shared" si="5"/>
        <v>3.4104208571428627</v>
      </c>
      <c r="N53">
        <f t="shared" si="10"/>
        <v>2.2118560332827149</v>
      </c>
      <c r="O53">
        <f t="shared" si="7"/>
        <v>1.7123774166163999</v>
      </c>
      <c r="P53">
        <f t="shared" si="8"/>
        <v>1.0564604694514421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226.5867174285714</v>
      </c>
      <c r="D54">
        <f t="shared" si="2"/>
        <v>226.02289771428568</v>
      </c>
      <c r="E54">
        <f t="shared" si="9"/>
        <v>242.11701902729104</v>
      </c>
      <c r="F54">
        <f t="shared" si="3"/>
        <v>259.02074083773334</v>
      </c>
      <c r="G54">
        <f t="shared" si="4"/>
        <v>7057.1838390166449</v>
      </c>
      <c r="L54">
        <f>Input!J55</f>
        <v>3.6579514285714083</v>
      </c>
      <c r="M54">
        <f t="shared" si="5"/>
        <v>3.5479378571428368</v>
      </c>
      <c r="N54">
        <f t="shared" si="10"/>
        <v>1.991085820145388</v>
      </c>
      <c r="O54">
        <f t="shared" si="7"/>
        <v>2.7784409565534469</v>
      </c>
      <c r="P54">
        <f t="shared" si="8"/>
        <v>1.5590340288964657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230.31342742857143</v>
      </c>
      <c r="D55">
        <f t="shared" si="2"/>
        <v>229.7496077142857</v>
      </c>
      <c r="E55">
        <f t="shared" si="9"/>
        <v>243.89610888115647</v>
      </c>
      <c r="F55">
        <f t="shared" si="3"/>
        <v>200.12349526427587</v>
      </c>
      <c r="G55">
        <f t="shared" si="4"/>
        <v>7359.2611674080817</v>
      </c>
      <c r="L55">
        <f>Input!J56</f>
        <v>3.7267100000000255</v>
      </c>
      <c r="M55">
        <f t="shared" si="5"/>
        <v>3.616696428571454</v>
      </c>
      <c r="N55">
        <f t="shared" si="10"/>
        <v>1.7903732540625015</v>
      </c>
      <c r="O55">
        <f t="shared" si="7"/>
        <v>3.7493999936679194</v>
      </c>
      <c r="P55">
        <f t="shared" si="8"/>
        <v>2.1005441381538055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234.19140614285715</v>
      </c>
      <c r="D56">
        <f t="shared" si="2"/>
        <v>233.62758642857142</v>
      </c>
      <c r="E56">
        <f t="shared" si="9"/>
        <v>245.48404675886482</v>
      </c>
      <c r="F56">
        <f t="shared" si="3"/>
        <v>140.57565156382111</v>
      </c>
      <c r="G56">
        <f t="shared" si="4"/>
        <v>7634.2288242807708</v>
      </c>
      <c r="L56">
        <f>Input!J57</f>
        <v>3.8779787142857174</v>
      </c>
      <c r="M56">
        <f t="shared" si="5"/>
        <v>3.7679651428571459</v>
      </c>
      <c r="N56">
        <f t="shared" si="10"/>
        <v>1.6085825115600705</v>
      </c>
      <c r="O56">
        <f t="shared" si="7"/>
        <v>5.1501591249455858</v>
      </c>
      <c r="P56">
        <f t="shared" si="8"/>
        <v>2.660539896294186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238.16564671428571</v>
      </c>
      <c r="D57">
        <f t="shared" si="2"/>
        <v>237.60182699999999</v>
      </c>
      <c r="E57">
        <f t="shared" si="9"/>
        <v>246.89914270926457</v>
      </c>
      <c r="F57">
        <f t="shared" si="3"/>
        <v>86.440079397737946</v>
      </c>
      <c r="G57">
        <f t="shared" si="4"/>
        <v>7883.5167176783507</v>
      </c>
      <c r="L57">
        <f>Input!J58</f>
        <v>3.9742405714285667</v>
      </c>
      <c r="M57">
        <f t="shared" si="5"/>
        <v>3.8642269999999952</v>
      </c>
      <c r="N57">
        <f t="shared" si="10"/>
        <v>1.4444780335231937</v>
      </c>
      <c r="O57">
        <f t="shared" si="7"/>
        <v>6.3996984981894336</v>
      </c>
      <c r="P57">
        <f t="shared" si="8"/>
        <v>3.2228171049837333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240.4346767142857</v>
      </c>
      <c r="D58">
        <f t="shared" si="2"/>
        <v>239.87085699999997</v>
      </c>
      <c r="E58">
        <f t="shared" si="9"/>
        <v>248.15844310427519</v>
      </c>
      <c r="F58">
        <f t="shared" si="3"/>
        <v>68.684083435775733</v>
      </c>
      <c r="G58">
        <f t="shared" si="4"/>
        <v>8108.7270289895432</v>
      </c>
      <c r="L58">
        <f>Input!J59</f>
        <v>2.2690299999999866</v>
      </c>
      <c r="M58">
        <f t="shared" si="5"/>
        <v>2.1590164285714151</v>
      </c>
      <c r="N58">
        <f t="shared" si="10"/>
        <v>1.2967755662534157</v>
      </c>
      <c r="O58">
        <f t="shared" si="7"/>
        <v>0.94527868393986514</v>
      </c>
      <c r="P58">
        <f t="shared" si="8"/>
        <v>3.7749501560667413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242.74496185714287</v>
      </c>
      <c r="D59">
        <f t="shared" si="2"/>
        <v>242.18114214285714</v>
      </c>
      <c r="E59">
        <f t="shared" si="9"/>
        <v>249.27770278913516</v>
      </c>
      <c r="F59">
        <f t="shared" si="3"/>
        <v>50.361173006301932</v>
      </c>
      <c r="G59">
        <f t="shared" si="4"/>
        <v>8311.5550165303357</v>
      </c>
      <c r="L59">
        <f>Input!J60</f>
        <v>2.3102851428571682</v>
      </c>
      <c r="M59">
        <f t="shared" si="5"/>
        <v>2.2002715714285968</v>
      </c>
      <c r="N59">
        <f t="shared" si="10"/>
        <v>1.1641821216508583</v>
      </c>
      <c r="O59">
        <f t="shared" si="7"/>
        <v>1.3135521352182313</v>
      </c>
      <c r="P59">
        <f t="shared" si="8"/>
        <v>4.3077689093496669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244.50517914285714</v>
      </c>
      <c r="D60">
        <f t="shared" si="2"/>
        <v>243.94135942857142</v>
      </c>
      <c r="E60">
        <f t="shared" si="9"/>
        <v>250.27139225150847</v>
      </c>
      <c r="F60">
        <f t="shared" si="3"/>
        <v>40.069315539460476</v>
      </c>
      <c r="G60">
        <f t="shared" si="4"/>
        <v>8493.7272607495815</v>
      </c>
      <c r="L60">
        <f>Input!J61</f>
        <v>1.7602172857142762</v>
      </c>
      <c r="M60">
        <f t="shared" si="5"/>
        <v>1.6502037142857047</v>
      </c>
      <c r="N60">
        <f t="shared" si="10"/>
        <v>1.0454263029838287</v>
      </c>
      <c r="O60">
        <f t="shared" si="7"/>
        <v>0.5109261489927589</v>
      </c>
      <c r="P60">
        <f t="shared" si="8"/>
        <v>4.814831185634155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246.18288628571426</v>
      </c>
      <c r="D61">
        <f t="shared" si="2"/>
        <v>245.61906657142853</v>
      </c>
      <c r="E61">
        <f t="shared" si="9"/>
        <v>251.15273091978239</v>
      </c>
      <c r="F61">
        <f t="shared" si="3"/>
        <v>30.621441120242466</v>
      </c>
      <c r="G61">
        <f t="shared" si="4"/>
        <v>8656.9548642122409</v>
      </c>
      <c r="L61">
        <f>Input!J62</f>
        <v>1.6777071428571162</v>
      </c>
      <c r="M61">
        <f t="shared" si="5"/>
        <v>1.5676935714285447</v>
      </c>
      <c r="N61">
        <f t="shared" si="10"/>
        <v>0.9392804824216674</v>
      </c>
      <c r="O61">
        <f t="shared" si="7"/>
        <v>0.54527393284184966</v>
      </c>
      <c r="P61">
        <f t="shared" si="8"/>
        <v>5.2919238010306895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247.75057985714287</v>
      </c>
      <c r="D62">
        <f t="shared" si="2"/>
        <v>247.18676014285714</v>
      </c>
      <c r="E62">
        <f t="shared" si="9"/>
        <v>251.93373916250434</v>
      </c>
      <c r="F62">
        <f t="shared" si="3"/>
        <v>22.533809812970684</v>
      </c>
      <c r="G62">
        <f t="shared" si="4"/>
        <v>8802.899160337236</v>
      </c>
      <c r="L62">
        <f>Input!J63</f>
        <v>1.567693571428606</v>
      </c>
      <c r="M62">
        <f t="shared" si="5"/>
        <v>1.4576800000000345</v>
      </c>
      <c r="N62">
        <f t="shared" si="10"/>
        <v>0.84457625412812232</v>
      </c>
      <c r="O62">
        <f t="shared" si="7"/>
        <v>0.52289865457984841</v>
      </c>
      <c r="P62">
        <f t="shared" si="8"/>
        <v>5.7366113487901416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249.24951485714288</v>
      </c>
      <c r="D63">
        <f t="shared" si="2"/>
        <v>248.68569514285716</v>
      </c>
      <c r="E63">
        <f t="shared" si="9"/>
        <v>252.62530292661262</v>
      </c>
      <c r="F63">
        <f t="shared" si="3"/>
        <v>15.52050948982663</v>
      </c>
      <c r="G63">
        <f t="shared" si="4"/>
        <v>8933.1476550248462</v>
      </c>
      <c r="L63">
        <f>Input!J64</f>
        <v>1.4989350000000172</v>
      </c>
      <c r="M63">
        <f t="shared" si="5"/>
        <v>1.3889214285714457</v>
      </c>
      <c r="N63">
        <f t="shared" si="10"/>
        <v>0.76021446315731001</v>
      </c>
      <c r="O63">
        <f t="shared" si="7"/>
        <v>0.5457080315531776</v>
      </c>
      <c r="P63">
        <f t="shared" si="8"/>
        <v>6.1478418924142666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250.59718114285718</v>
      </c>
      <c r="D64">
        <f t="shared" si="2"/>
        <v>250.03336142857145</v>
      </c>
      <c r="E64">
        <f t="shared" si="9"/>
        <v>253.23724617667332</v>
      </c>
      <c r="F64">
        <f t="shared" si="3"/>
        <v>10.264877479119788</v>
      </c>
      <c r="G64">
        <f t="shared" si="4"/>
        <v>9049.1981663314909</v>
      </c>
      <c r="L64">
        <f>Input!J65</f>
        <v>1.3476662857142969</v>
      </c>
      <c r="M64">
        <f t="shared" si="5"/>
        <v>1.2376527142857254</v>
      </c>
      <c r="N64">
        <f t="shared" si="10"/>
        <v>0.68517095587657395</v>
      </c>
      <c r="O64">
        <f t="shared" si="7"/>
        <v>0.43890006205679333</v>
      </c>
      <c r="P64">
        <f t="shared" si="8"/>
        <v>6.5256118014590392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251.64231014285718</v>
      </c>
      <c r="D65">
        <f t="shared" si="2"/>
        <v>251.07849042857146</v>
      </c>
      <c r="E65">
        <f t="shared" si="9"/>
        <v>253.77840736101382</v>
      </c>
      <c r="F65">
        <f t="shared" si="3"/>
        <v>7.2895514420889809</v>
      </c>
      <c r="G65">
        <f t="shared" si="4"/>
        <v>9152.4493977554703</v>
      </c>
      <c r="L65">
        <f>Input!J66</f>
        <v>1.0451290000000029</v>
      </c>
      <c r="M65">
        <f t="shared" si="5"/>
        <v>0.93511542857143137</v>
      </c>
      <c r="N65">
        <f t="shared" si="10"/>
        <v>0.61849903324020872</v>
      </c>
      <c r="O65">
        <f t="shared" si="7"/>
        <v>0.18201312853746304</v>
      </c>
      <c r="P65">
        <f t="shared" si="8"/>
        <v>6.8706874939200828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252.83870785714288</v>
      </c>
      <c r="D66">
        <f t="shared" si="2"/>
        <v>252.27488814285715</v>
      </c>
      <c r="E66">
        <f t="shared" si="9"/>
        <v>254.25671703097547</v>
      </c>
      <c r="F66">
        <f t="shared" si="3"/>
        <v>3.9276457417802768</v>
      </c>
      <c r="G66">
        <f t="shared" si="4"/>
        <v>9244.1964527490945</v>
      </c>
      <c r="L66">
        <f>Input!J67</f>
        <v>1.1963977142856947</v>
      </c>
      <c r="M66">
        <f t="shared" si="5"/>
        <v>1.0863841428571233</v>
      </c>
      <c r="N66">
        <f t="shared" si="10"/>
        <v>0.55932942773899441</v>
      </c>
      <c r="O66">
        <f t="shared" si="7"/>
        <v>0.40585600172354869</v>
      </c>
      <c r="P66">
        <f t="shared" si="8"/>
        <v>7.1843792320850195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254.0351055714286</v>
      </c>
      <c r="D67">
        <f t="shared" si="2"/>
        <v>253.47128585714287</v>
      </c>
      <c r="E67">
        <f t="shared" ref="E67:E83" si="11">(_Ac/(1+EXP(-1*(B67-_Muc)/_sc)))</f>
        <v>254.67927448492372</v>
      </c>
      <c r="F67">
        <f t="shared" si="3"/>
        <v>1.4592365248478605</v>
      </c>
      <c r="G67">
        <f t="shared" si="4"/>
        <v>9325.6300545629019</v>
      </c>
      <c r="L67">
        <f>Input!J68</f>
        <v>1.1963977142857232</v>
      </c>
      <c r="M67">
        <f t="shared" si="5"/>
        <v>1.0863841428571517</v>
      </c>
      <c r="N67">
        <f t="shared" ref="N67:N83" si="12">_Ac*EXP(-1*(B67-_Muc)/_sc)*(1/_sc)*(1/(1+EXP(-1*(B67-_Muc)/_sc))^2)+$L$3</f>
        <v>0.50686847651772449</v>
      </c>
      <c r="O67">
        <f t="shared" si="7"/>
        <v>0.47545056973691724</v>
      </c>
      <c r="P67">
        <f t="shared" si="8"/>
        <v>7.468360822797373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255.12148957142858</v>
      </c>
      <c r="D68">
        <f t="shared" ref="D68:D83" si="14">C68-$C$3</f>
        <v>254.55766985714286</v>
      </c>
      <c r="E68">
        <f t="shared" si="11"/>
        <v>255.05242191373938</v>
      </c>
      <c r="F68">
        <f t="shared" ref="F68:F83" si="15">(D68-E68)^2</f>
        <v>0.24477959750649095</v>
      </c>
      <c r="G68">
        <f t="shared" ref="G68:G83" si="16">(E68-$H$4)^2</f>
        <v>9397.8384669220104</v>
      </c>
      <c r="L68">
        <f>Input!J69</f>
        <v>1.0863839999999811</v>
      </c>
      <c r="M68">
        <f t="shared" ref="M68:M83" si="17">L68-$L$3</f>
        <v>0.97637042857140965</v>
      </c>
      <c r="N68">
        <f t="shared" si="12"/>
        <v>0.46039503127932679</v>
      </c>
      <c r="O68">
        <f t="shared" ref="O68:O83" si="18">(L68-N68)^2</f>
        <v>0.39186218895994834</v>
      </c>
      <c r="P68">
        <f t="shared" ref="P68:P83" si="19">(N68-$Q$4)^2</f>
        <v>7.724528671853343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256.35914228571431</v>
      </c>
      <c r="D69">
        <f t="shared" si="14"/>
        <v>255.79532257142858</v>
      </c>
      <c r="E69">
        <f t="shared" si="11"/>
        <v>255.38181500669725</v>
      </c>
      <c r="F69">
        <f t="shared" si="15"/>
        <v>0.17098850609003746</v>
      </c>
      <c r="G69">
        <f t="shared" si="16"/>
        <v>9461.8113131275695</v>
      </c>
      <c r="L69">
        <f>Input!J70</f>
        <v>1.2376527142857299</v>
      </c>
      <c r="M69">
        <f t="shared" si="17"/>
        <v>1.1276391428571584</v>
      </c>
      <c r="N69">
        <f t="shared" si="12"/>
        <v>0.41925653175560812</v>
      </c>
      <c r="O69">
        <f t="shared" si="18"/>
        <v>0.66977231157987649</v>
      </c>
      <c r="P69">
        <f t="shared" si="19"/>
        <v>7.95489381017547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257.59679499999999</v>
      </c>
      <c r="D70">
        <f t="shared" si="14"/>
        <v>257.03297528571426</v>
      </c>
      <c r="E70">
        <f t="shared" si="11"/>
        <v>255.67248935398027</v>
      </c>
      <c r="F70">
        <f t="shared" si="15"/>
        <v>1.8509219704461033</v>
      </c>
      <c r="G70">
        <f t="shared" si="16"/>
        <v>9518.4446632688487</v>
      </c>
      <c r="L70">
        <f>Input!J71</f>
        <v>1.237652714285673</v>
      </c>
      <c r="M70">
        <f t="shared" si="17"/>
        <v>1.1276391428571015</v>
      </c>
      <c r="N70">
        <f t="shared" si="12"/>
        <v>0.38286457354553899</v>
      </c>
      <c r="O70">
        <f t="shared" si="18"/>
        <v>0.73066276554997533</v>
      </c>
      <c r="P70">
        <f t="shared" si="19"/>
        <v>8.1615010090749003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258.88945457142864</v>
      </c>
      <c r="D71">
        <f t="shared" si="14"/>
        <v>258.32563485714292</v>
      </c>
      <c r="E71">
        <f t="shared" si="11"/>
        <v>255.92892227188975</v>
      </c>
      <c r="F71">
        <f t="shared" si="15"/>
        <v>5.744231216310931</v>
      </c>
      <c r="G71">
        <f t="shared" si="16"/>
        <v>9568.5469027780582</v>
      </c>
      <c r="L71">
        <f>Input!J72</f>
        <v>1.2926595714286577</v>
      </c>
      <c r="M71">
        <f t="shared" si="17"/>
        <v>1.1826460000000862</v>
      </c>
      <c r="N71">
        <f t="shared" si="12"/>
        <v>0.3506902217833886</v>
      </c>
      <c r="O71">
        <f t="shared" si="18"/>
        <v>0.88730625567113131</v>
      </c>
      <c r="P71">
        <f t="shared" si="19"/>
        <v>8.3463697677636315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260.29212771428575</v>
      </c>
      <c r="D72">
        <f t="shared" si="14"/>
        <v>259.72830800000003</v>
      </c>
      <c r="E72">
        <f t="shared" si="11"/>
        <v>256.15508989488609</v>
      </c>
      <c r="F72">
        <f t="shared" si="15"/>
        <v>12.767887626714041</v>
      </c>
      <c r="G72">
        <f t="shared" si="16"/>
        <v>9612.8450132062771</v>
      </c>
      <c r="L72">
        <f>Input!J73</f>
        <v>1.4026731428571111</v>
      </c>
      <c r="M72">
        <f t="shared" si="17"/>
        <v>1.2926595714285396</v>
      </c>
      <c r="N72">
        <f t="shared" si="12"/>
        <v>0.32225925763707208</v>
      </c>
      <c r="O72">
        <f t="shared" si="18"/>
        <v>1.1672941633762599</v>
      </c>
      <c r="P72">
        <f t="shared" si="19"/>
        <v>8.5114526782515192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261.62604228571428</v>
      </c>
      <c r="D73">
        <f t="shared" si="14"/>
        <v>261.06222257142855</v>
      </c>
      <c r="E73">
        <f t="shared" si="11"/>
        <v>256.35451953882125</v>
      </c>
      <c r="F73">
        <f t="shared" si="15"/>
        <v>22.162467843219957</v>
      </c>
      <c r="G73">
        <f t="shared" si="16"/>
        <v>9651.9909910278202</v>
      </c>
      <c r="L73">
        <f>Input!J74</f>
        <v>1.3339145714285223</v>
      </c>
      <c r="M73">
        <f t="shared" si="17"/>
        <v>1.2239009999999508</v>
      </c>
      <c r="N73">
        <f t="shared" si="12"/>
        <v>0.29714749307672161</v>
      </c>
      <c r="O73">
        <f t="shared" si="18"/>
        <v>1.0748859747541291</v>
      </c>
      <c r="P73">
        <f t="shared" si="19"/>
        <v>8.6586073818548073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262.89119842857144</v>
      </c>
      <c r="D74">
        <f t="shared" si="14"/>
        <v>262.32737871428571</v>
      </c>
      <c r="E74">
        <f t="shared" si="11"/>
        <v>256.53033745401837</v>
      </c>
      <c r="F74">
        <f t="shared" si="15"/>
        <v>33.605687373242056</v>
      </c>
      <c r="G74">
        <f t="shared" si="16"/>
        <v>9686.5682057898521</v>
      </c>
      <c r="L74">
        <f>Input!J75</f>
        <v>1.2651561428571654</v>
      </c>
      <c r="M74">
        <f t="shared" si="17"/>
        <v>1.1551425714285939</v>
      </c>
      <c r="N74">
        <f t="shared" si="12"/>
        <v>0.27497624872086562</v>
      </c>
      <c r="O74">
        <f t="shared" si="18"/>
        <v>0.98045622275177391</v>
      </c>
      <c r="P74">
        <f t="shared" si="19"/>
        <v>8.789578987923635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264.52765042857146</v>
      </c>
      <c r="D75">
        <f t="shared" si="14"/>
        <v>263.96383071428573</v>
      </c>
      <c r="E75">
        <f t="shared" si="11"/>
        <v>256.68531216519892</v>
      </c>
      <c r="F75">
        <f t="shared" si="15"/>
        <v>52.976832269400788</v>
      </c>
      <c r="G75">
        <f t="shared" si="16"/>
        <v>9717.0975581668081</v>
      </c>
      <c r="L75">
        <f>Input!J76</f>
        <v>1.6364520000000198</v>
      </c>
      <c r="M75">
        <f t="shared" si="17"/>
        <v>1.5264384285714483</v>
      </c>
      <c r="N75">
        <f t="shared" si="12"/>
        <v>0.25540805801492816</v>
      </c>
      <c r="O75">
        <f t="shared" si="18"/>
        <v>1.9072823696937213</v>
      </c>
      <c r="P75">
        <f t="shared" si="19"/>
        <v>8.9059904091583846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266.02658542857142</v>
      </c>
      <c r="D76">
        <f t="shared" si="14"/>
        <v>265.46276571428569</v>
      </c>
      <c r="E76">
        <f t="shared" si="11"/>
        <v>256.82189364589544</v>
      </c>
      <c r="F76">
        <f t="shared" si="15"/>
        <v>74.66467010228682</v>
      </c>
      <c r="G76">
        <f t="shared" si="16"/>
        <v>9744.0433443266902</v>
      </c>
      <c r="L76">
        <f>Input!J77</f>
        <v>1.4989349999999604</v>
      </c>
      <c r="M76">
        <f t="shared" si="17"/>
        <v>1.3889214285713889</v>
      </c>
      <c r="N76">
        <f t="shared" si="12"/>
        <v>0.2381426368674199</v>
      </c>
      <c r="O76">
        <f t="shared" si="18"/>
        <v>1.5895973829333356</v>
      </c>
      <c r="P76">
        <f t="shared" si="19"/>
        <v>9.0093385721352153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267.64928571428572</v>
      </c>
      <c r="D77">
        <f t="shared" si="14"/>
        <v>267.085466</v>
      </c>
      <c r="E77">
        <f t="shared" si="11"/>
        <v>256.9422486045915</v>
      </c>
      <c r="F77">
        <f t="shared" si="15"/>
        <v>102.88485913051757</v>
      </c>
      <c r="G77">
        <f t="shared" si="16"/>
        <v>9767.8187679884177</v>
      </c>
      <c r="L77">
        <f>Input!J78</f>
        <v>1.622700285714302</v>
      </c>
      <c r="M77">
        <f t="shared" si="17"/>
        <v>1.5126867142857305</v>
      </c>
      <c r="N77">
        <f t="shared" si="12"/>
        <v>0.22291313972319041</v>
      </c>
      <c r="O77">
        <f t="shared" si="18"/>
        <v>1.9594040540819413</v>
      </c>
      <c r="P77">
        <f t="shared" si="19"/>
        <v>9.1009948875451201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269.16197242857146</v>
      </c>
      <c r="D78">
        <f t="shared" si="14"/>
        <v>268.59815271428573</v>
      </c>
      <c r="E78">
        <f t="shared" si="11"/>
        <v>257.04829217377062</v>
      </c>
      <c r="F78">
        <f t="shared" si="15"/>
        <v>133.39927850534804</v>
      </c>
      <c r="G78">
        <f t="shared" si="16"/>
        <v>9788.7910678090739</v>
      </c>
      <c r="L78">
        <f>Input!J79</f>
        <v>1.512686714285735</v>
      </c>
      <c r="M78">
        <f t="shared" si="17"/>
        <v>1.4026731428571635</v>
      </c>
      <c r="N78">
        <f t="shared" si="12"/>
        <v>0.20948270966793894</v>
      </c>
      <c r="O78">
        <f t="shared" si="18"/>
        <v>1.6983406776518604</v>
      </c>
      <c r="P78">
        <f t="shared" si="19"/>
        <v>9.1822087178944187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270.48213542857144</v>
      </c>
      <c r="D79">
        <f t="shared" si="14"/>
        <v>269.91831571428571</v>
      </c>
      <c r="E79">
        <f t="shared" si="11"/>
        <v>257.14171629555074</v>
      </c>
      <c r="F79">
        <f t="shared" si="15"/>
        <v>163.24149270681889</v>
      </c>
      <c r="G79">
        <f t="shared" si="16"/>
        <v>9807.2862470971759</v>
      </c>
      <c r="L79">
        <f>Input!J80</f>
        <v>1.3201629999999795</v>
      </c>
      <c r="M79">
        <f t="shared" si="17"/>
        <v>1.2101494285714081</v>
      </c>
      <c r="N79">
        <f t="shared" si="12"/>
        <v>0.19764132051515831</v>
      </c>
      <c r="O79">
        <f t="shared" si="18"/>
        <v>1.2600549209134235</v>
      </c>
      <c r="P79">
        <f t="shared" si="19"/>
        <v>9.2541128690090382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271.71978828571429</v>
      </c>
      <c r="D80">
        <f t="shared" si="14"/>
        <v>271.15596857142856</v>
      </c>
      <c r="E80">
        <f t="shared" si="11"/>
        <v>257.2240150919535</v>
      </c>
      <c r="F80">
        <f t="shared" si="15"/>
        <v>194.0993277542571</v>
      </c>
      <c r="G80">
        <f t="shared" si="16"/>
        <v>9823.5934068024781</v>
      </c>
      <c r="L80">
        <f>Input!J81</f>
        <v>1.237652857142848</v>
      </c>
      <c r="M80">
        <f t="shared" si="17"/>
        <v>1.1276392857142765</v>
      </c>
      <c r="N80">
        <f t="shared" si="12"/>
        <v>0.1872029020900276</v>
      </c>
      <c r="O80">
        <f t="shared" si="18"/>
        <v>1.1034451080704724</v>
      </c>
      <c r="P80">
        <f t="shared" si="19"/>
        <v>9.3177303643960112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272.86117914285717</v>
      </c>
      <c r="D81">
        <f t="shared" si="14"/>
        <v>272.29735942857144</v>
      </c>
      <c r="E81">
        <f t="shared" si="11"/>
        <v>257.29650749665723</v>
      </c>
      <c r="F81">
        <f t="shared" si="15"/>
        <v>225.02555868321437</v>
      </c>
      <c r="G81">
        <f t="shared" si="16"/>
        <v>9837.9686925025235</v>
      </c>
      <c r="L81">
        <f>Input!J82</f>
        <v>1.1413908571428806</v>
      </c>
      <c r="M81">
        <f t="shared" si="17"/>
        <v>1.0313772857143091</v>
      </c>
      <c r="N81">
        <f t="shared" si="12"/>
        <v>0.1780027354177558</v>
      </c>
      <c r="O81">
        <f t="shared" si="18"/>
        <v>0.92811667308106383</v>
      </c>
      <c r="P81">
        <f t="shared" si="19"/>
        <v>9.3739819469783434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273.74128785714282</v>
      </c>
      <c r="D82">
        <f t="shared" si="14"/>
        <v>273.17746814285709</v>
      </c>
      <c r="E82">
        <f t="shared" si="11"/>
        <v>257.36035741025881</v>
      </c>
      <c r="F82">
        <f t="shared" si="15"/>
        <v>250.1809919272757</v>
      </c>
      <c r="G82">
        <f t="shared" si="16"/>
        <v>9850.6388726732548</v>
      </c>
      <c r="L82">
        <f>Input!J83</f>
        <v>0.88010871428565451</v>
      </c>
      <c r="M82">
        <f t="shared" si="17"/>
        <v>0.77009514285708303</v>
      </c>
      <c r="N82">
        <f t="shared" si="12"/>
        <v>0.16989510170489383</v>
      </c>
      <c r="O82">
        <f t="shared" si="18"/>
        <v>0.50440337549501479</v>
      </c>
      <c r="P82">
        <f t="shared" si="19"/>
        <v>9.4236938989288852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274.52513457142857</v>
      </c>
      <c r="D83">
        <f t="shared" si="14"/>
        <v>273.96131485714284</v>
      </c>
      <c r="E83">
        <f t="shared" si="11"/>
        <v>257.41659162408826</v>
      </c>
      <c r="F83">
        <f t="shared" si="15"/>
        <v>273.7278668583761</v>
      </c>
      <c r="G83">
        <f t="shared" si="16"/>
        <v>9861.8045696772333</v>
      </c>
      <c r="L83">
        <f>Input!J84</f>
        <v>0.78384671428574393</v>
      </c>
      <c r="M83">
        <f t="shared" si="17"/>
        <v>0.67383314285717244</v>
      </c>
      <c r="N83">
        <f t="shared" si="12"/>
        <v>0.16275116744230664</v>
      </c>
      <c r="O83">
        <f t="shared" si="18"/>
        <v>0.38575967830874835</v>
      </c>
      <c r="P83">
        <f t="shared" si="19"/>
        <v>9.4676058843935404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275.13020928571433</v>
      </c>
      <c r="D84">
        <f t="shared" ref="D84" si="20">C84-$C$3</f>
        <v>274.5663895714286</v>
      </c>
      <c r="E84">
        <f t="shared" ref="E84" si="21">(_Ac/(1+EXP(-1*(B84-_Muc)/_sc)))</f>
        <v>257.46611573956659</v>
      </c>
      <c r="F84">
        <f t="shared" ref="F84" si="22">(D84-E84)^2</f>
        <v>292.41936512466469</v>
      </c>
      <c r="G84">
        <f t="shared" ref="G84" si="23">(E84-$H$4)^2</f>
        <v>9871.6431672457293</v>
      </c>
      <c r="L84">
        <f>Input!J85</f>
        <v>0.60507471428576309</v>
      </c>
      <c r="M84">
        <f t="shared" ref="M84" si="24">L84-$L$3</f>
        <v>0.49506114285719155</v>
      </c>
      <c r="N84">
        <f t="shared" ref="N84" si="25">_Ac*EXP(-1*(B84-_Muc)/_sc)*(1/_sc)*(1/(1+EXP(-1*(B84-_Muc)/_sc))^2)+$L$3</f>
        <v>0.15645708732162267</v>
      </c>
      <c r="O84">
        <f t="shared" ref="O84" si="26">(L84-N84)^2</f>
        <v>0.20125777522293664</v>
      </c>
      <c r="P84">
        <f t="shared" ref="P84" si="27">(N84-$Q$4)^2</f>
        <v>9.5063786079541366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opLeftCell="H1" zoomScale="89" zoomScaleNormal="89" workbookViewId="0">
      <selection activeCell="O29" sqref="O29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0.56381971428571442</v>
      </c>
      <c r="F3" s="3"/>
      <c r="G3" s="3"/>
      <c r="H3" s="3"/>
      <c r="I3" s="3"/>
      <c r="J3" s="2" t="s">
        <v>11</v>
      </c>
      <c r="K3" s="23">
        <f>SUM(H4:H161)</f>
        <v>14273.565748096698</v>
      </c>
      <c r="L3">
        <f>1-(K3/K5)</f>
        <v>0.98024926556041403</v>
      </c>
      <c r="N3" s="15">
        <f>Input!J4</f>
        <v>0.11001357142857154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61.31410421216583</v>
      </c>
      <c r="U3">
        <f>1-(T3/T5)</f>
        <v>0.94939535855104862</v>
      </c>
      <c r="W3">
        <f>COUNT(B4:B500)</f>
        <v>81</v>
      </c>
      <c r="Y3">
        <v>1069.777406627574</v>
      </c>
      <c r="Z3">
        <v>3.484554265187747</v>
      </c>
      <c r="AA3">
        <v>0.49394665622303113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-7.0545153434835086</v>
      </c>
      <c r="E4" s="4">
        <f>Input!I5</f>
        <v>0.94886714285714291</v>
      </c>
      <c r="F4">
        <f>E4-$E$4</f>
        <v>0</v>
      </c>
      <c r="G4">
        <f>P4</f>
        <v>3.2907386776757826E-9</v>
      </c>
      <c r="H4">
        <f>(F4-G4)^2</f>
        <v>1.0828961044751359E-17</v>
      </c>
      <c r="I4">
        <f>(G4-$J$4)^2</f>
        <v>25496.712457894264</v>
      </c>
      <c r="J4">
        <f>AVERAGE(F3:F161)</f>
        <v>159.67690020458556</v>
      </c>
      <c r="K4" t="s">
        <v>5</v>
      </c>
      <c r="L4" t="s">
        <v>6</v>
      </c>
      <c r="N4" s="4">
        <f>Input!J5</f>
        <v>0.38504742857142849</v>
      </c>
      <c r="O4">
        <f>N4-$N$4</f>
        <v>0</v>
      </c>
      <c r="P4">
        <f>$Y$3*((1/B4*$AA$3)*(1/SQRT(2*PI()))*EXP(-1*D4*D4/2))</f>
        <v>3.2907386776757826E-9</v>
      </c>
      <c r="Q4">
        <f>(O4-P4)^2</f>
        <v>1.0828961044751359E-17</v>
      </c>
      <c r="R4">
        <f>(O4-S4)^2</f>
        <v>9.0279882336466954</v>
      </c>
      <c r="S4">
        <f>AVERAGE(O3:O167)</f>
        <v>3.0046610846560875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-5.6512318677735944</v>
      </c>
      <c r="E5" s="4">
        <f>Input!I6</f>
        <v>1.5126867142857143</v>
      </c>
      <c r="F5">
        <f t="shared" ref="F5:F68" si="3">E5-$E$4</f>
        <v>0.56381957142857142</v>
      </c>
      <c r="G5">
        <f>G4+P5</f>
        <v>1.2247978076045983E-5</v>
      </c>
      <c r="H5">
        <f t="shared" ref="H5:H68" si="4">(F5-G5)^2</f>
        <v>0.31787869797641144</v>
      </c>
      <c r="I5">
        <f t="shared" ref="I5:I68" si="5">(G5-$J$4)^2</f>
        <v>25496.70854750698</v>
      </c>
      <c r="K5">
        <f>SUM(I4:I161)</f>
        <v>722685.31541229482</v>
      </c>
      <c r="L5">
        <f>1-((1-L3)*(W3-1)/(W3-1-1))</f>
        <v>0.97999925626371043</v>
      </c>
      <c r="N5" s="4">
        <f>Input!J6</f>
        <v>0.56381957142857142</v>
      </c>
      <c r="O5">
        <f t="shared" ref="O5:O68" si="6">N5-$N$4</f>
        <v>0.17877214285714293</v>
      </c>
      <c r="P5">
        <f t="shared" ref="P5:P68" si="7">$Y$3*((1/B5*$AA$3)*(1/SQRT(2*PI()))*EXP(-1*D5*D5/2))</f>
        <v>1.2244687337368308E-5</v>
      </c>
      <c r="Q5">
        <f t="shared" ref="Q5:Q68" si="8">(O5-P5)^2</f>
        <v>3.1955101193679253E-2</v>
      </c>
      <c r="R5">
        <f t="shared" ref="R5:R68" si="9">(O5-S5)^2</f>
        <v>3.195947906173472E-2</v>
      </c>
      <c r="T5">
        <f>SUM(R4:R167)</f>
        <v>1211.6300492716248</v>
      </c>
      <c r="U5">
        <f>1-((1-U3)*(Y3-1)/(Y3-1-1))</f>
        <v>0.94934796605038807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-4.830363656601647</v>
      </c>
      <c r="E6" s="4">
        <f>Input!I7</f>
        <v>2.0902579999999999</v>
      </c>
      <c r="F6">
        <f t="shared" si="3"/>
        <v>1.141390857142857</v>
      </c>
      <c r="G6">
        <f t="shared" ref="G6:G69" si="10">G5+P6</f>
        <v>6.1507562641926073E-4</v>
      </c>
      <c r="H6">
        <f t="shared" si="4"/>
        <v>1.3013693836944396</v>
      </c>
      <c r="I6">
        <f t="shared" si="5"/>
        <v>25496.516032584655</v>
      </c>
      <c r="N6" s="4">
        <f>Input!J7</f>
        <v>0.57757128571428562</v>
      </c>
      <c r="O6">
        <f t="shared" si="6"/>
        <v>0.19252385714285714</v>
      </c>
      <c r="P6">
        <f t="shared" si="7"/>
        <v>6.0282764834321473E-4</v>
      </c>
      <c r="Q6">
        <f t="shared" si="8"/>
        <v>3.6833681562234086E-2</v>
      </c>
      <c r="R6">
        <f t="shared" si="9"/>
        <v>3.7065435569163266E-2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-4.2479483920636802</v>
      </c>
      <c r="E7" s="4">
        <f>Input!I8</f>
        <v>2.9978699999999998</v>
      </c>
      <c r="F7">
        <f t="shared" si="3"/>
        <v>2.0490028571428569</v>
      </c>
      <c r="G7">
        <f t="shared" si="10"/>
        <v>6.9740540389249539E-3</v>
      </c>
      <c r="H7">
        <f t="shared" si="4"/>
        <v>4.169881632706077</v>
      </c>
      <c r="I7">
        <f t="shared" si="5"/>
        <v>25494.485316921018</v>
      </c>
      <c r="N7" s="4">
        <f>Input!J8</f>
        <v>0.90761199999999986</v>
      </c>
      <c r="O7">
        <f t="shared" si="6"/>
        <v>0.52256457142857138</v>
      </c>
      <c r="P7">
        <f t="shared" si="7"/>
        <v>6.3589784125056932E-3</v>
      </c>
      <c r="Q7">
        <f t="shared" si="8"/>
        <v>0.26646821426106809</v>
      </c>
      <c r="R7">
        <f t="shared" si="9"/>
        <v>0.27307373131232648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-3.7961920161414713</v>
      </c>
      <c r="E8" s="4">
        <f>Input!I9</f>
        <v>3.9054820000000001</v>
      </c>
      <c r="F8">
        <f t="shared" si="3"/>
        <v>2.9566148571428572</v>
      </c>
      <c r="G8">
        <f t="shared" si="10"/>
        <v>3.8277245165703876E-2</v>
      </c>
      <c r="H8">
        <f t="shared" si="4"/>
        <v>8.5166944174805135</v>
      </c>
      <c r="I8">
        <f t="shared" si="5"/>
        <v>25484.489940379808</v>
      </c>
      <c r="N8" s="4">
        <f>Input!J9</f>
        <v>0.90761200000000031</v>
      </c>
      <c r="O8">
        <f t="shared" si="6"/>
        <v>0.52256457142857182</v>
      </c>
      <c r="P8">
        <f t="shared" si="7"/>
        <v>3.1303191126778922E-2</v>
      </c>
      <c r="Q8">
        <f t="shared" si="8"/>
        <v>0.2413377437760228</v>
      </c>
      <c r="R8">
        <f t="shared" si="9"/>
        <v>0.27307373131232693</v>
      </c>
      <c r="T8" s="19" t="s">
        <v>28</v>
      </c>
      <c r="U8" s="24">
        <f>SQRT((U5-L5)^2)</f>
        <v>3.0651290213322357E-2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-3.4270801808917328</v>
      </c>
      <c r="E9" s="4">
        <f>Input!I10</f>
        <v>5.0331211428571425</v>
      </c>
      <c r="F9">
        <f t="shared" si="3"/>
        <v>4.0842539999999996</v>
      </c>
      <c r="G9">
        <f t="shared" si="10"/>
        <v>0.13721551484545744</v>
      </c>
      <c r="H9">
        <f t="shared" si="4"/>
        <v>15.579112803291064</v>
      </c>
      <c r="I9">
        <f t="shared" si="5"/>
        <v>25452.910990901695</v>
      </c>
      <c r="N9" s="4">
        <f>Input!J10</f>
        <v>1.1276391428571424</v>
      </c>
      <c r="O9">
        <f t="shared" si="6"/>
        <v>0.74259171428571391</v>
      </c>
      <c r="P9">
        <f t="shared" si="7"/>
        <v>9.8938269679753568E-2</v>
      </c>
      <c r="Q9">
        <f t="shared" si="8"/>
        <v>0.41428975675311802</v>
      </c>
      <c r="R9">
        <f t="shared" si="9"/>
        <v>0.5514424541257954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-3.1150005709071786</v>
      </c>
      <c r="E10" s="4">
        <f>Input!I11</f>
        <v>6.2707738571428582</v>
      </c>
      <c r="F10">
        <f t="shared" si="3"/>
        <v>5.3219067142857153</v>
      </c>
      <c r="G10">
        <f t="shared" si="10"/>
        <v>0.37258826820535051</v>
      </c>
      <c r="H10">
        <f t="shared" si="4"/>
        <v>24.495753080711353</v>
      </c>
      <c r="I10">
        <f t="shared" si="5"/>
        <v>25377.863801523526</v>
      </c>
      <c r="N10" s="4">
        <f>Input!J11</f>
        <v>1.2376527142857157</v>
      </c>
      <c r="O10">
        <f t="shared" si="6"/>
        <v>0.85260528571428718</v>
      </c>
      <c r="P10">
        <f t="shared" si="7"/>
        <v>0.23537275335989305</v>
      </c>
      <c r="Q10">
        <f t="shared" si="8"/>
        <v>0.38097599899661821</v>
      </c>
      <c r="R10">
        <f t="shared" si="9"/>
        <v>0.72693577322794123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-2.8446649163537661</v>
      </c>
      <c r="E11" s="4">
        <f>Input!I12</f>
        <v>7.205889285714286</v>
      </c>
      <c r="F11">
        <f t="shared" si="3"/>
        <v>6.2570221428571431</v>
      </c>
      <c r="G11">
        <f t="shared" si="10"/>
        <v>0.83349425296176982</v>
      </c>
      <c r="H11">
        <f t="shared" si="4"/>
        <v>29.414654772472961</v>
      </c>
      <c r="I11">
        <f t="shared" si="5"/>
        <v>25231.227614312353</v>
      </c>
      <c r="N11" s="4">
        <f>Input!J12</f>
        <v>0.93511542857142782</v>
      </c>
      <c r="O11">
        <f t="shared" si="6"/>
        <v>0.55006799999999934</v>
      </c>
      <c r="P11">
        <f t="shared" si="7"/>
        <v>0.46090598475641931</v>
      </c>
      <c r="Q11">
        <f t="shared" si="8"/>
        <v>7.949864962296398E-3</v>
      </c>
      <c r="R11">
        <f t="shared" si="9"/>
        <v>0.30257480462399927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-2.606211969719785</v>
      </c>
      <c r="E12" s="4">
        <f>Input!I13</f>
        <v>9.1998854285714309</v>
      </c>
      <c r="F12">
        <f t="shared" si="3"/>
        <v>8.251018285714288</v>
      </c>
      <c r="G12">
        <f t="shared" si="10"/>
        <v>1.6181929954015621</v>
      </c>
      <c r="H12">
        <f t="shared" si="4"/>
        <v>43.99437133181209</v>
      </c>
      <c r="I12">
        <f t="shared" si="5"/>
        <v>24982.554924638556</v>
      </c>
      <c r="N12" s="4">
        <f>Input!J13</f>
        <v>1.9939961428571449</v>
      </c>
      <c r="O12">
        <f t="shared" si="6"/>
        <v>1.6089487142857164</v>
      </c>
      <c r="P12">
        <f t="shared" si="7"/>
        <v>0.78469874243979243</v>
      </c>
      <c r="Q12">
        <f t="shared" si="8"/>
        <v>0.67938801608800647</v>
      </c>
      <c r="R12">
        <f t="shared" si="9"/>
        <v>2.58871596520166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-2.3929085404315562</v>
      </c>
      <c r="E13" s="4">
        <f>Input!I14</f>
        <v>11.702694285714285</v>
      </c>
      <c r="F13">
        <f t="shared" si="3"/>
        <v>10.753827142857142</v>
      </c>
      <c r="G13">
        <f t="shared" si="10"/>
        <v>2.8218312587409899</v>
      </c>
      <c r="H13">
        <f t="shared" si="4"/>
        <v>62.91655870563558</v>
      </c>
      <c r="I13">
        <f t="shared" si="5"/>
        <v>24603.512654005655</v>
      </c>
      <c r="N13" s="4">
        <f>Input!J14</f>
        <v>2.5028088571428544</v>
      </c>
      <c r="O13">
        <f t="shared" si="6"/>
        <v>2.1177614285714261</v>
      </c>
      <c r="P13">
        <f t="shared" si="7"/>
        <v>1.2036382633394278</v>
      </c>
      <c r="Q13">
        <f t="shared" si="8"/>
        <v>0.83562116121376728</v>
      </c>
      <c r="R13">
        <f t="shared" si="9"/>
        <v>4.4849134683448879</v>
      </c>
      <c r="Z13">
        <f>Z3+AA3</f>
        <v>3.9785009214107783</v>
      </c>
      <c r="AA13">
        <f>EXP(Z13)</f>
        <v>53.436868090004914</v>
      </c>
      <c r="AD13">
        <v>219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-2.199952117701387</v>
      </c>
      <c r="E14" s="4">
        <f>Input!I15</f>
        <v>15.250632285714286</v>
      </c>
      <c r="F14">
        <f t="shared" si="3"/>
        <v>14.301765142857143</v>
      </c>
      <c r="G14">
        <f t="shared" si="10"/>
        <v>4.526123058188503</v>
      </c>
      <c r="H14">
        <f t="shared" si="4"/>
        <v>95.563178167544621</v>
      </c>
      <c r="I14">
        <f t="shared" si="5"/>
        <v>24071.76364913096</v>
      </c>
      <c r="N14" s="4">
        <f>Input!J15</f>
        <v>3.5479380000000003</v>
      </c>
      <c r="O14">
        <f t="shared" si="6"/>
        <v>3.162890571428572</v>
      </c>
      <c r="P14">
        <f t="shared" si="7"/>
        <v>1.7042917994475131</v>
      </c>
      <c r="Q14">
        <f t="shared" si="8"/>
        <v>2.1275103776246529</v>
      </c>
      <c r="R14">
        <f t="shared" si="9"/>
        <v>10.003876766831759</v>
      </c>
      <c r="Z14">
        <f>Z3+AA3*2</f>
        <v>4.4724475776338091</v>
      </c>
      <c r="AA14">
        <f>EXP(Z14)</f>
        <v>87.570797249637735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-2.0237967051818182</v>
      </c>
      <c r="E15" s="4">
        <f>Input!I16</f>
        <v>18.798570285714284</v>
      </c>
      <c r="F15">
        <f t="shared" si="3"/>
        <v>17.849703142857141</v>
      </c>
      <c r="G15">
        <f t="shared" si="10"/>
        <v>6.7924408328002492</v>
      </c>
      <c r="H15">
        <f t="shared" si="4"/>
        <v>122.26304979340468</v>
      </c>
      <c r="I15">
        <f t="shared" si="5"/>
        <v>23373.657917403074</v>
      </c>
      <c r="N15" s="4">
        <f>Input!J16</f>
        <v>3.5479379999999985</v>
      </c>
      <c r="O15">
        <f t="shared" si="6"/>
        <v>3.1628905714285702</v>
      </c>
      <c r="P15">
        <f t="shared" si="7"/>
        <v>2.2663177746117467</v>
      </c>
      <c r="Q15">
        <f t="shared" si="8"/>
        <v>0.8038427799919412</v>
      </c>
      <c r="R15">
        <f t="shared" si="9"/>
        <v>10.003876766831748</v>
      </c>
    </row>
    <row r="16" spans="1:30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-1.861749434155461</v>
      </c>
      <c r="E16" s="4">
        <f>Input!I17</f>
        <v>22.896576142857146</v>
      </c>
      <c r="F16">
        <f t="shared" si="3"/>
        <v>21.947709000000003</v>
      </c>
      <c r="G16">
        <f t="shared" si="10"/>
        <v>9.6584907755351352</v>
      </c>
      <c r="H16">
        <f t="shared" si="4"/>
        <v>151.02488456851944</v>
      </c>
      <c r="I16">
        <f t="shared" si="5"/>
        <v>22505.523167622203</v>
      </c>
      <c r="N16" s="4">
        <f>Input!J17</f>
        <v>4.0980058571428621</v>
      </c>
      <c r="O16">
        <f t="shared" si="6"/>
        <v>3.7129584285714339</v>
      </c>
      <c r="P16">
        <f t="shared" si="7"/>
        <v>2.8660499427348851</v>
      </c>
      <c r="Q16">
        <f t="shared" si="8"/>
        <v>0.71725398338195567</v>
      </c>
      <c r="R16">
        <f t="shared" si="9"/>
        <v>13.786060292299652</v>
      </c>
    </row>
    <row r="17" spans="1:26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-1.7117170951972644</v>
      </c>
      <c r="E17" s="4">
        <f>Input!I18</f>
        <v>27.283367714285713</v>
      </c>
      <c r="F17">
        <f t="shared" si="3"/>
        <v>26.33450057142857</v>
      </c>
      <c r="G17">
        <f t="shared" si="10"/>
        <v>13.13801147350083</v>
      </c>
      <c r="H17">
        <f t="shared" si="4"/>
        <v>174.14732451172571</v>
      </c>
      <c r="I17">
        <f t="shared" si="5"/>
        <v>21473.645910541232</v>
      </c>
      <c r="N17" s="4">
        <f>Input!J18</f>
        <v>4.3867915714285672</v>
      </c>
      <c r="O17">
        <f t="shared" si="6"/>
        <v>4.001744142857139</v>
      </c>
      <c r="P17">
        <f t="shared" si="7"/>
        <v>3.4795206979656945</v>
      </c>
      <c r="Q17">
        <f t="shared" si="8"/>
        <v>0.27271732639428753</v>
      </c>
      <c r="R17">
        <f t="shared" si="9"/>
        <v>16.013956184891416</v>
      </c>
    </row>
    <row r="18" spans="1:26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-1.5720403292596095</v>
      </c>
      <c r="E18" s="4">
        <f>Input!I19</f>
        <v>31.670159285714288</v>
      </c>
      <c r="F18">
        <f t="shared" si="3"/>
        <v>30.721292142857145</v>
      </c>
      <c r="G18">
        <f t="shared" si="10"/>
        <v>17.222653082018063</v>
      </c>
      <c r="H18">
        <f t="shared" si="4"/>
        <v>182.21325649481062</v>
      </c>
      <c r="I18">
        <f t="shared" si="5"/>
        <v>20293.212523257531</v>
      </c>
      <c r="N18" s="4">
        <f>Input!J19</f>
        <v>4.3867915714285743</v>
      </c>
      <c r="O18">
        <f t="shared" si="6"/>
        <v>4.0017441428571461</v>
      </c>
      <c r="P18">
        <f t="shared" si="7"/>
        <v>4.0846416085172326</v>
      </c>
      <c r="Q18">
        <f t="shared" si="8"/>
        <v>6.8719898128652189E-3</v>
      </c>
      <c r="R18">
        <f t="shared" si="9"/>
        <v>16.013956184891473</v>
      </c>
    </row>
    <row r="19" spans="1:26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-1.4413814406438514</v>
      </c>
      <c r="E19" s="4">
        <f>Input!I20</f>
        <v>35.86442685714286</v>
      </c>
      <c r="F19">
        <f t="shared" si="3"/>
        <v>34.91555971428572</v>
      </c>
      <c r="G19">
        <f t="shared" si="10"/>
        <v>21.8851943663798</v>
      </c>
      <c r="H19">
        <f t="shared" si="4"/>
        <v>169.79042109990738</v>
      </c>
      <c r="I19">
        <f t="shared" si="5"/>
        <v>18986.554197802627</v>
      </c>
      <c r="N19" s="4">
        <f>Input!J20</f>
        <v>4.194267571428572</v>
      </c>
      <c r="O19">
        <f t="shared" si="6"/>
        <v>3.8092201428571437</v>
      </c>
      <c r="P19">
        <f t="shared" si="7"/>
        <v>4.6625412843617369</v>
      </c>
      <c r="Q19">
        <f t="shared" si="8"/>
        <v>0.72815697053870188</v>
      </c>
      <c r="R19">
        <f t="shared" si="9"/>
        <v>14.510158096748599</v>
      </c>
    </row>
    <row r="20" spans="1:26" x14ac:dyDescent="0.25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-1.3186462807786103</v>
      </c>
      <c r="E20" s="4">
        <f>Input!I21</f>
        <v>40.017439428571429</v>
      </c>
      <c r="F20">
        <f t="shared" si="3"/>
        <v>39.068572285714282</v>
      </c>
      <c r="G20">
        <f t="shared" si="10"/>
        <v>27.083393470540695</v>
      </c>
      <c r="H20">
        <f t="shared" si="4"/>
        <v>143.64451123168575</v>
      </c>
      <c r="I20">
        <f t="shared" si="5"/>
        <v>17581.038028031202</v>
      </c>
      <c r="N20" s="4">
        <f>Input!J21</f>
        <v>4.1530125714285688</v>
      </c>
      <c r="O20">
        <f t="shared" si="6"/>
        <v>3.7679651428571406</v>
      </c>
      <c r="P20">
        <f t="shared" si="7"/>
        <v>5.1981991041608948</v>
      </c>
      <c r="Q20">
        <f t="shared" si="8"/>
        <v>2.0455691840666286</v>
      </c>
      <c r="R20">
        <f t="shared" si="9"/>
        <v>14.197561317786432</v>
      </c>
      <c r="Y20" t="s">
        <v>466</v>
      </c>
      <c r="Z20">
        <f>EXP($Z$3-$AA$3*$AA$3)</f>
        <v>25.548304796981814</v>
      </c>
    </row>
    <row r="21" spans="1:26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-1.2029284940098715</v>
      </c>
      <c r="E21" s="4">
        <f>Input!I22</f>
        <v>44.04668671428572</v>
      </c>
      <c r="F21">
        <f t="shared" si="3"/>
        <v>43.097819571428573</v>
      </c>
      <c r="G21">
        <f t="shared" si="10"/>
        <v>32.763950813586966</v>
      </c>
      <c r="H21">
        <f t="shared" si="4"/>
        <v>106.78884350429485</v>
      </c>
      <c r="I21">
        <f t="shared" si="5"/>
        <v>16106.89672312217</v>
      </c>
      <c r="N21" s="4">
        <f>Input!J22</f>
        <v>4.0292472857142911</v>
      </c>
      <c r="O21">
        <f t="shared" si="6"/>
        <v>3.6441998571428629</v>
      </c>
      <c r="P21">
        <f t="shared" si="7"/>
        <v>5.6805573430462681</v>
      </c>
      <c r="Q21">
        <f t="shared" si="8"/>
        <v>4.1467518103948375</v>
      </c>
      <c r="R21">
        <f t="shared" si="9"/>
        <v>13.280192598800062</v>
      </c>
    </row>
    <row r="22" spans="1:26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-1.0934688578546206</v>
      </c>
      <c r="E22" s="4">
        <f>Input!I23</f>
        <v>49.052304571428571</v>
      </c>
      <c r="F22">
        <f t="shared" si="3"/>
        <v>48.103437428571425</v>
      </c>
      <c r="G22">
        <f t="shared" si="10"/>
        <v>38.866237330153737</v>
      </c>
      <c r="H22">
        <f t="shared" si="4"/>
        <v>85.325865658207746</v>
      </c>
      <c r="I22">
        <f t="shared" si="5"/>
        <v>14595.216264159621</v>
      </c>
      <c r="N22" s="4">
        <f>Input!J23</f>
        <v>5.0056178571428518</v>
      </c>
      <c r="O22">
        <f t="shared" si="6"/>
        <v>4.6205704285714235</v>
      </c>
      <c r="P22">
        <f t="shared" si="7"/>
        <v>6.1022865165667675</v>
      </c>
      <c r="Q22">
        <f t="shared" si="8"/>
        <v>2.1954825654242258</v>
      </c>
      <c r="R22">
        <f t="shared" si="9"/>
        <v>21.34967108538871</v>
      </c>
    </row>
    <row r="23" spans="1:26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-0.98962506472164269</v>
      </c>
      <c r="E23" s="4">
        <f>Input!I24</f>
        <v>53.947908857142863</v>
      </c>
      <c r="F23">
        <f t="shared" si="3"/>
        <v>52.999041714285724</v>
      </c>
      <c r="G23">
        <f t="shared" si="10"/>
        <v>45.32558564418558</v>
      </c>
      <c r="H23">
        <f t="shared" si="4"/>
        <v>58.881928059756746</v>
      </c>
      <c r="I23">
        <f t="shared" si="5"/>
        <v>13076.223141691546</v>
      </c>
      <c r="N23" s="4">
        <f>Input!J24</f>
        <v>4.8956042857142918</v>
      </c>
      <c r="O23">
        <f t="shared" si="6"/>
        <v>4.5105568571428636</v>
      </c>
      <c r="P23">
        <f t="shared" si="7"/>
        <v>6.4593483140318426</v>
      </c>
      <c r="Q23">
        <f t="shared" si="8"/>
        <v>3.7977881424434696</v>
      </c>
      <c r="R23">
        <f t="shared" si="9"/>
        <v>20.345123161518508</v>
      </c>
    </row>
    <row r="24" spans="1:26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-0.89084888402531659</v>
      </c>
      <c r="E24" s="4">
        <f>Input!I25</f>
        <v>59.489842857142854</v>
      </c>
      <c r="F24">
        <f t="shared" si="3"/>
        <v>58.540975714285707</v>
      </c>
      <c r="G24">
        <f t="shared" si="10"/>
        <v>52.076049930209095</v>
      </c>
      <c r="H24">
        <f t="shared" si="4"/>
        <v>41.795265393618607</v>
      </c>
      <c r="I24">
        <f t="shared" si="5"/>
        <v>11577.942979768783</v>
      </c>
      <c r="N24" s="4">
        <f>Input!J25</f>
        <v>5.5419339999999906</v>
      </c>
      <c r="O24">
        <f t="shared" si="6"/>
        <v>5.1568865714285623</v>
      </c>
      <c r="P24">
        <f t="shared" si="7"/>
        <v>6.7504642860235133</v>
      </c>
      <c r="Q24">
        <f t="shared" si="8"/>
        <v>2.5394899324536673</v>
      </c>
      <c r="R24">
        <f t="shared" si="9"/>
        <v>26.593479110580233</v>
      </c>
    </row>
    <row r="25" spans="1:26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-0.79666864199147258</v>
      </c>
      <c r="E25" s="4">
        <f>Input!I26</f>
        <v>66.008147285714273</v>
      </c>
      <c r="F25">
        <f t="shared" si="3"/>
        <v>65.059280142857133</v>
      </c>
      <c r="G25">
        <f t="shared" si="10"/>
        <v>59.052614924750038</v>
      </c>
      <c r="H25">
        <f t="shared" si="4"/>
        <v>36.080027042417555</v>
      </c>
      <c r="I25">
        <f t="shared" si="5"/>
        <v>10125.246788077726</v>
      </c>
      <c r="N25" s="4">
        <f>Input!J26</f>
        <v>6.5183044285714189</v>
      </c>
      <c r="O25">
        <f t="shared" si="6"/>
        <v>6.1332569999999906</v>
      </c>
      <c r="P25">
        <f t="shared" si="7"/>
        <v>6.9765649945409418</v>
      </c>
      <c r="Q25">
        <f t="shared" si="8"/>
        <v>0.71116837365668095</v>
      </c>
      <c r="R25">
        <f t="shared" si="9"/>
        <v>37.616841428048886</v>
      </c>
    </row>
    <row r="26" spans="1:26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-0.70667559919868495</v>
      </c>
      <c r="E26" s="4">
        <f>Input!I27</f>
        <v>72.485196857142839</v>
      </c>
      <c r="F26">
        <f t="shared" si="3"/>
        <v>71.536329714285699</v>
      </c>
      <c r="G26">
        <f t="shared" si="10"/>
        <v>66.19288194367688</v>
      </c>
      <c r="H26">
        <f t="shared" si="4"/>
        <v>28.552434077224355</v>
      </c>
      <c r="I26">
        <f t="shared" si="5"/>
        <v>8739.2616702059076</v>
      </c>
      <c r="N26" s="4">
        <f>Input!J27</f>
        <v>6.4770495714285659</v>
      </c>
      <c r="O26">
        <f t="shared" si="6"/>
        <v>6.0920021428571376</v>
      </c>
      <c r="P26">
        <f t="shared" si="7"/>
        <v>7.1402670189268482</v>
      </c>
      <c r="Q26">
        <f t="shared" si="8"/>
        <v>1.0988592504014458</v>
      </c>
      <c r="R26">
        <f t="shared" si="9"/>
        <v>37.112490108575955</v>
      </c>
    </row>
    <row r="27" spans="1:26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-0.62051322947190379</v>
      </c>
      <c r="E27" s="4">
        <f>Input!I28</f>
        <v>79.787348142857141</v>
      </c>
      <c r="F27">
        <f t="shared" si="3"/>
        <v>78.838481000000002</v>
      </c>
      <c r="G27">
        <f t="shared" si="10"/>
        <v>73.438286590734577</v>
      </c>
      <c r="H27">
        <f t="shared" si="4"/>
        <v>29.162099657861543</v>
      </c>
      <c r="I27">
        <f t="shared" si="5"/>
        <v>7437.0984780390845</v>
      </c>
      <c r="N27" s="4">
        <f>Input!J28</f>
        <v>7.3021512857143023</v>
      </c>
      <c r="O27">
        <f t="shared" si="6"/>
        <v>6.917103857142874</v>
      </c>
      <c r="P27">
        <f t="shared" si="7"/>
        <v>7.2454046470576978</v>
      </c>
      <c r="Q27">
        <f t="shared" si="8"/>
        <v>0.10778140865869727</v>
      </c>
      <c r="R27">
        <f t="shared" si="9"/>
        <v>47.846325770500826</v>
      </c>
    </row>
    <row r="28" spans="1:26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-0.53786868879943384</v>
      </c>
      <c r="E28" s="4">
        <f>Input!I29</f>
        <v>87.103251142857147</v>
      </c>
      <c r="F28">
        <f t="shared" si="3"/>
        <v>86.154384000000007</v>
      </c>
      <c r="G28">
        <f t="shared" si="10"/>
        <v>80.734915165334854</v>
      </c>
      <c r="H28">
        <f t="shared" si="4"/>
        <v>29.370642449906875</v>
      </c>
      <c r="I28">
        <f t="shared" si="5"/>
        <v>6231.8370019372833</v>
      </c>
      <c r="N28" s="4">
        <f>Input!J29</f>
        <v>7.3159030000000058</v>
      </c>
      <c r="O28">
        <f t="shared" si="6"/>
        <v>6.9308555714285776</v>
      </c>
      <c r="P28">
        <f t="shared" si="7"/>
        <v>7.2966285746002759</v>
      </c>
      <c r="Q28">
        <f t="shared" si="8"/>
        <v>0.13378988984924325</v>
      </c>
      <c r="R28">
        <f t="shared" si="9"/>
        <v>48.036758952002558</v>
      </c>
    </row>
    <row r="29" spans="1:26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-0.45846595844554661</v>
      </c>
      <c r="E29" s="4">
        <f>Input!I30</f>
        <v>94.212878714285708</v>
      </c>
      <c r="F29">
        <f t="shared" si="3"/>
        <v>93.264011571428568</v>
      </c>
      <c r="G29">
        <f t="shared" si="10"/>
        <v>88.033989487225341</v>
      </c>
      <c r="H29">
        <f t="shared" si="4"/>
        <v>27.35313100125347</v>
      </c>
      <c r="I29">
        <f t="shared" si="5"/>
        <v>5132.7066560556486</v>
      </c>
      <c r="N29" s="4">
        <f>Input!J30</f>
        <v>7.1096275714285611</v>
      </c>
      <c r="O29">
        <f t="shared" si="6"/>
        <v>6.7245801428571328</v>
      </c>
      <c r="P29">
        <f t="shared" si="7"/>
        <v>7.299074321890493</v>
      </c>
      <c r="Q29">
        <f t="shared" si="8"/>
        <v>0.33004356174321453</v>
      </c>
      <c r="R29">
        <f t="shared" si="9"/>
        <v>45.219978097708456</v>
      </c>
    </row>
    <row r="30" spans="1:26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-0.38206028283792359</v>
      </c>
      <c r="E30" s="4">
        <f>Input!I31</f>
        <v>102.06509785714285</v>
      </c>
      <c r="F30">
        <f t="shared" si="3"/>
        <v>101.11623071428571</v>
      </c>
      <c r="G30">
        <f t="shared" si="10"/>
        <v>95.292086641905129</v>
      </c>
      <c r="H30">
        <f t="shared" si="4"/>
        <v>33.920654175845804</v>
      </c>
      <c r="I30">
        <f t="shared" si="5"/>
        <v>4145.4042175011182</v>
      </c>
      <c r="N30" s="4">
        <f>Input!J31</f>
        <v>7.8522191428571375</v>
      </c>
      <c r="O30">
        <f t="shared" si="6"/>
        <v>7.4671717142857092</v>
      </c>
      <c r="P30">
        <f t="shared" si="7"/>
        <v>7.2580971546797874</v>
      </c>
      <c r="Q30">
        <f t="shared" si="8"/>
        <v>4.3712171474410151E-2</v>
      </c>
      <c r="R30">
        <f t="shared" si="9"/>
        <v>55.758653410628575</v>
      </c>
    </row>
    <row r="31" spans="1:26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-0.30843361948734993</v>
      </c>
      <c r="E31" s="4">
        <f>Input!I32</f>
        <v>110.23360599999999</v>
      </c>
      <c r="F31">
        <f t="shared" si="3"/>
        <v>109.28473885714286</v>
      </c>
      <c r="G31">
        <f t="shared" si="10"/>
        <v>102.47115364997724</v>
      </c>
      <c r="H31">
        <f t="shared" si="4"/>
        <v>46.424943375306107</v>
      </c>
      <c r="I31">
        <f t="shared" si="5"/>
        <v>3272.4974388700821</v>
      </c>
      <c r="N31" s="4">
        <f>Input!J32</f>
        <v>8.1685081428571493</v>
      </c>
      <c r="O31">
        <f t="shared" si="6"/>
        <v>7.7834607142857211</v>
      </c>
      <c r="P31">
        <f t="shared" si="7"/>
        <v>7.1790670080721135</v>
      </c>
      <c r="Q31">
        <f t="shared" si="8"/>
        <v>0.36529175211062054</v>
      </c>
      <c r="R31">
        <f t="shared" si="9"/>
        <v>60.582260690829187</v>
      </c>
    </row>
    <row r="32" spans="1:26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-0.23739088770818062</v>
      </c>
      <c r="E32" s="4">
        <f>Input!I33</f>
        <v>119.19971271428571</v>
      </c>
      <c r="F32">
        <f t="shared" si="3"/>
        <v>118.25084557142857</v>
      </c>
      <c r="G32">
        <f t="shared" si="10"/>
        <v>109.5383690692926</v>
      </c>
      <c r="H32">
        <f t="shared" si="4"/>
        <v>75.907246800271437</v>
      </c>
      <c r="I32">
        <f t="shared" si="5"/>
        <v>2513.872304404742</v>
      </c>
      <c r="N32" s="4">
        <f>Input!J33</f>
        <v>8.9661067142857149</v>
      </c>
      <c r="O32">
        <f t="shared" si="6"/>
        <v>8.5810592857142858</v>
      </c>
      <c r="P32">
        <f t="shared" si="7"/>
        <v>7.0672154193153647</v>
      </c>
      <c r="Q32">
        <f t="shared" si="8"/>
        <v>2.2917232518336346</v>
      </c>
      <c r="R32">
        <f t="shared" si="9"/>
        <v>73.634578464943374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-0.16875685354969491</v>
      </c>
      <c r="E33" s="4">
        <f>Input!I34</f>
        <v>128.09706085714285</v>
      </c>
      <c r="F33">
        <f t="shared" si="3"/>
        <v>127.14819371428571</v>
      </c>
      <c r="G33">
        <f t="shared" si="10"/>
        <v>116.46589520828491</v>
      </c>
      <c r="H33">
        <f t="shared" si="4"/>
        <v>114.11150137130703</v>
      </c>
      <c r="I33">
        <f t="shared" si="5"/>
        <v>1867.1909527903206</v>
      </c>
      <c r="N33" s="4">
        <f>Input!J34</f>
        <v>8.8973481428571404</v>
      </c>
      <c r="O33">
        <f t="shared" si="6"/>
        <v>8.5123007142857112</v>
      </c>
      <c r="P33">
        <f t="shared" si="7"/>
        <v>6.9275261389923033</v>
      </c>
      <c r="Q33">
        <f t="shared" si="8"/>
        <v>2.5115104544964013</v>
      </c>
      <c r="R33">
        <f t="shared" si="9"/>
        <v>72.459263450429034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-0.10237352569458082</v>
      </c>
      <c r="E34" s="4">
        <f>Input!I35</f>
        <v>136.51309971428572</v>
      </c>
      <c r="F34">
        <f t="shared" si="3"/>
        <v>135.56423257142856</v>
      </c>
      <c r="G34">
        <f t="shared" si="10"/>
        <v>123.23055666200732</v>
      </c>
      <c r="H34">
        <f t="shared" si="4"/>
        <v>152.11956143863799</v>
      </c>
      <c r="I34">
        <f t="shared" si="5"/>
        <v>1328.3359576236351</v>
      </c>
      <c r="N34" s="4">
        <f>Input!J35</f>
        <v>8.4160388571428655</v>
      </c>
      <c r="O34">
        <f t="shared" si="6"/>
        <v>8.0309914285714363</v>
      </c>
      <c r="P34">
        <f t="shared" si="7"/>
        <v>6.764661453722411</v>
      </c>
      <c r="Q34">
        <f t="shared" si="8"/>
        <v>1.6035916052011332</v>
      </c>
      <c r="R34">
        <f t="shared" si="9"/>
        <v>64.496823325787886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-3.8097964933937016E-2</v>
      </c>
      <c r="E35" s="4">
        <f>Input!I36</f>
        <v>144.47533257142854</v>
      </c>
      <c r="F35">
        <f t="shared" si="3"/>
        <v>143.52646542857138</v>
      </c>
      <c r="G35">
        <f t="shared" si="10"/>
        <v>129.81347366202624</v>
      </c>
      <c r="H35">
        <f t="shared" si="4"/>
        <v>188.04614318933491</v>
      </c>
      <c r="I35">
        <f t="shared" si="5"/>
        <v>891.82424486283674</v>
      </c>
      <c r="N35" s="4">
        <f>Input!J36</f>
        <v>7.9622328571428227</v>
      </c>
      <c r="O35">
        <f t="shared" si="6"/>
        <v>7.5771854285713944</v>
      </c>
      <c r="P35">
        <f t="shared" si="7"/>
        <v>6.5829170000189254</v>
      </c>
      <c r="Q35">
        <f t="shared" si="8"/>
        <v>0.98856970801619615</v>
      </c>
      <c r="R35">
        <f t="shared" si="9"/>
        <v>57.413739018954665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2.4199569180474313E-2</v>
      </c>
      <c r="E36" s="4">
        <f>Input!I37</f>
        <v>151.94250414285713</v>
      </c>
      <c r="F36">
        <f t="shared" si="3"/>
        <v>150.99363699999998</v>
      </c>
      <c r="G36">
        <f t="shared" si="10"/>
        <v>136.19967243006084</v>
      </c>
      <c r="H36">
        <f t="shared" si="4"/>
        <v>218.8613876966144</v>
      </c>
      <c r="I36">
        <f t="shared" si="5"/>
        <v>551.18022397691493</v>
      </c>
      <c r="N36" s="4">
        <f>Input!J37</f>
        <v>7.4671715714285938</v>
      </c>
      <c r="O36">
        <f t="shared" si="6"/>
        <v>7.0821241428571655</v>
      </c>
      <c r="P36">
        <f t="shared" si="7"/>
        <v>6.3861987680346157</v>
      </c>
      <c r="Q36">
        <f t="shared" si="8"/>
        <v>0.48431212732190643</v>
      </c>
      <c r="R36">
        <f t="shared" si="9"/>
        <v>50.156482374840344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8.4637194931304102E-2</v>
      </c>
      <c r="E37" s="4">
        <f>Input!I38</f>
        <v>159.06588342857142</v>
      </c>
      <c r="F37">
        <f t="shared" si="3"/>
        <v>158.11701628571427</v>
      </c>
      <c r="G37">
        <f t="shared" si="10"/>
        <v>142.37768938218318</v>
      </c>
      <c r="H37">
        <f t="shared" si="4"/>
        <v>247.7264113762177</v>
      </c>
      <c r="I37">
        <f t="shared" si="5"/>
        <v>299.26269507792387</v>
      </c>
      <c r="N37" s="4">
        <f>Input!J38</f>
        <v>7.123379285714293</v>
      </c>
      <c r="O37">
        <f t="shared" si="6"/>
        <v>6.7383318571428648</v>
      </c>
      <c r="P37">
        <f t="shared" si="7"/>
        <v>6.1780169521223307</v>
      </c>
      <c r="Q37">
        <f t="shared" si="8"/>
        <v>0.31395279278817007</v>
      </c>
      <c r="R37">
        <f t="shared" si="9"/>
        <v>45.405116216986407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0.14332275643485892</v>
      </c>
      <c r="E38" s="4">
        <f>Input!I39</f>
        <v>165.51542957142857</v>
      </c>
      <c r="F38">
        <f t="shared" si="3"/>
        <v>164.56656242857142</v>
      </c>
      <c r="G38">
        <f t="shared" si="10"/>
        <v>148.33918160500656</v>
      </c>
      <c r="H38">
        <f t="shared" si="4"/>
        <v>263.32788839300048</v>
      </c>
      <c r="I38">
        <f t="shared" si="5"/>
        <v>128.54386304323972</v>
      </c>
      <c r="N38" s="4">
        <f>Input!J39</f>
        <v>6.4495461428571446</v>
      </c>
      <c r="O38">
        <f t="shared" si="6"/>
        <v>6.0644987142857163</v>
      </c>
      <c r="P38">
        <f t="shared" si="7"/>
        <v>5.9614922228233933</v>
      </c>
      <c r="Q38">
        <f t="shared" si="8"/>
        <v>1.0610337283377619E-2</v>
      </c>
      <c r="R38">
        <f t="shared" si="9"/>
        <v>36.778144655573108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0.20035498170004312</v>
      </c>
      <c r="E39" s="4">
        <f>Input!I40</f>
        <v>171.16737728571431</v>
      </c>
      <c r="F39">
        <f t="shared" si="3"/>
        <v>170.21851014285716</v>
      </c>
      <c r="G39">
        <f t="shared" si="10"/>
        <v>154.07855243393917</v>
      </c>
      <c r="H39">
        <f t="shared" si="4"/>
        <v>260.49823484566127</v>
      </c>
      <c r="I39">
        <f t="shared" si="5"/>
        <v>31.3414977611015</v>
      </c>
      <c r="N39" s="4">
        <f>Input!J40</f>
        <v>5.6519477142857397</v>
      </c>
      <c r="O39">
        <f t="shared" si="6"/>
        <v>5.2669002857143115</v>
      </c>
      <c r="P39">
        <f t="shared" si="7"/>
        <v>5.7393708289326026</v>
      </c>
      <c r="Q39">
        <f t="shared" si="8"/>
        <v>0.22322841420898715</v>
      </c>
      <c r="R39">
        <f t="shared" si="9"/>
        <v>27.740238619657497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0.25582448198499497</v>
      </c>
      <c r="E40" s="4">
        <f>Input!I41</f>
        <v>176.64055285714286</v>
      </c>
      <c r="F40">
        <f t="shared" si="3"/>
        <v>175.69168571428571</v>
      </c>
      <c r="G40">
        <f t="shared" si="10"/>
        <v>159.59259810330565</v>
      </c>
      <c r="H40">
        <f t="shared" si="4"/>
        <v>259.18062190601177</v>
      </c>
      <c r="I40">
        <f t="shared" si="5"/>
        <v>7.1068442802093828E-3</v>
      </c>
      <c r="N40" s="4">
        <f>Input!J41</f>
        <v>5.4731755714285555</v>
      </c>
      <c r="O40">
        <f t="shared" si="6"/>
        <v>5.0881281428571272</v>
      </c>
      <c r="P40">
        <f t="shared" si="7"/>
        <v>5.5140456693664754</v>
      </c>
      <c r="Q40">
        <f t="shared" si="8"/>
        <v>0.18140573938784135</v>
      </c>
      <c r="R40">
        <f t="shared" si="9"/>
        <v>25.889047998134718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0.30981461785529391</v>
      </c>
      <c r="E41" s="4">
        <f>Input!I42</f>
        <v>182.25124542857142</v>
      </c>
      <c r="F41">
        <f t="shared" si="3"/>
        <v>181.30237828571427</v>
      </c>
      <c r="G41">
        <f t="shared" si="10"/>
        <v>164.88017920161653</v>
      </c>
      <c r="H41">
        <f t="shared" si="4"/>
        <v>269.68862275774069</v>
      </c>
      <c r="I41">
        <f t="shared" si="5"/>
        <v>27.074112320943552</v>
      </c>
      <c r="N41" s="4">
        <f>Input!J42</f>
        <v>5.610692571428558</v>
      </c>
      <c r="O41">
        <f t="shared" si="6"/>
        <v>5.2256451428571298</v>
      </c>
      <c r="P41">
        <f t="shared" si="7"/>
        <v>5.2875810983108824</v>
      </c>
      <c r="Q41">
        <f t="shared" si="8"/>
        <v>3.8360625779692305E-3</v>
      </c>
      <c r="R41">
        <f t="shared" si="9"/>
        <v>27.307367159066313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0.36240225272640025</v>
      </c>
      <c r="E42" s="4">
        <f>Input!I43</f>
        <v>187.46313871428569</v>
      </c>
      <c r="F42">
        <f t="shared" si="3"/>
        <v>186.51427157142854</v>
      </c>
      <c r="G42">
        <f t="shared" si="10"/>
        <v>169.9419189496185</v>
      </c>
      <c r="H42">
        <f t="shared" si="4"/>
        <v>274.64287142161413</v>
      </c>
      <c r="I42">
        <f t="shared" si="5"/>
        <v>105.37060983587749</v>
      </c>
      <c r="N42" s="4">
        <f>Input!J43</f>
        <v>5.2118932857142681</v>
      </c>
      <c r="O42">
        <f t="shared" si="6"/>
        <v>4.8268458571428399</v>
      </c>
      <c r="P42">
        <f t="shared" si="7"/>
        <v>5.0617397480019752</v>
      </c>
      <c r="Q42">
        <f t="shared" si="8"/>
        <v>5.5175139962943397E-2</v>
      </c>
      <c r="R42">
        <f t="shared" si="9"/>
        <v>23.298440928616998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0.41365841098827183</v>
      </c>
      <c r="E43" s="4">
        <f>Input!I44</f>
        <v>192.82630071428571</v>
      </c>
      <c r="F43">
        <f t="shared" si="3"/>
        <v>191.87743357142855</v>
      </c>
      <c r="G43">
        <f t="shared" si="10"/>
        <v>174.77992903032353</v>
      </c>
      <c r="H43">
        <f t="shared" si="4"/>
        <v>292.32466153310696</v>
      </c>
      <c r="I43">
        <f t="shared" si="5"/>
        <v>228.1014797110719</v>
      </c>
      <c r="N43" s="4">
        <f>Input!J44</f>
        <v>5.3631620000000169</v>
      </c>
      <c r="O43">
        <f t="shared" si="6"/>
        <v>4.9781145714285886</v>
      </c>
      <c r="P43">
        <f t="shared" si="7"/>
        <v>4.8380100807050388</v>
      </c>
      <c r="Q43">
        <f t="shared" si="8"/>
        <v>1.9629268320905252E-2</v>
      </c>
      <c r="R43">
        <f t="shared" si="9"/>
        <v>24.781624686269641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0.4636488548535751</v>
      </c>
      <c r="E44" s="4">
        <f>Input!I45</f>
        <v>197.47437442857139</v>
      </c>
      <c r="F44">
        <f t="shared" si="3"/>
        <v>196.52550728571424</v>
      </c>
      <c r="G44">
        <f t="shared" si="10"/>
        <v>179.39756275664141</v>
      </c>
      <c r="H44">
        <f t="shared" si="4"/>
        <v>293.36648379099603</v>
      </c>
      <c r="I44">
        <f t="shared" si="5"/>
        <v>388.90453149205763</v>
      </c>
      <c r="N44" s="4">
        <f>Input!J45</f>
        <v>4.6480737142856867</v>
      </c>
      <c r="O44">
        <f t="shared" si="6"/>
        <v>4.2630262857142585</v>
      </c>
      <c r="P44">
        <f t="shared" si="7"/>
        <v>4.6176337263178659</v>
      </c>
      <c r="Q44">
        <f t="shared" si="8"/>
        <v>0.12574643693144102</v>
      </c>
      <c r="R44">
        <f t="shared" si="9"/>
        <v>18.173393112690707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0.51243459168459782</v>
      </c>
      <c r="E45" s="4">
        <f>Input!I46</f>
        <v>201.70989714285716</v>
      </c>
      <c r="F45">
        <f t="shared" si="3"/>
        <v>200.76103000000001</v>
      </c>
      <c r="G45">
        <f t="shared" si="10"/>
        <v>183.79919469297349</v>
      </c>
      <c r="H45">
        <f t="shared" si="4"/>
        <v>287.70385698269138</v>
      </c>
      <c r="I45">
        <f t="shared" si="5"/>
        <v>581.88509138451036</v>
      </c>
      <c r="N45" s="4">
        <f>Input!J46</f>
        <v>4.2355227142857643</v>
      </c>
      <c r="O45">
        <f t="shared" si="6"/>
        <v>3.8504752857143361</v>
      </c>
      <c r="P45">
        <f t="shared" si="7"/>
        <v>4.4016319363320724</v>
      </c>
      <c r="Q45">
        <f t="shared" si="8"/>
        <v>0.3037736535201615</v>
      </c>
      <c r="R45">
        <f t="shared" si="9"/>
        <v>14.826159925896897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0.560072321617057</v>
      </c>
      <c r="E46" s="4">
        <f>Input!I47</f>
        <v>205.17532485714284</v>
      </c>
      <c r="F46">
        <f t="shared" si="3"/>
        <v>204.22645771428569</v>
      </c>
      <c r="G46">
        <f t="shared" si="10"/>
        <v>187.99002539291951</v>
      </c>
      <c r="H46">
        <f t="shared" si="4"/>
        <v>263.62173452630435</v>
      </c>
      <c r="I46">
        <f t="shared" si="5"/>
        <v>801.63305793026984</v>
      </c>
      <c r="N46" s="4">
        <f>Input!J47</f>
        <v>3.4654277142856813</v>
      </c>
      <c r="O46">
        <f t="shared" si="6"/>
        <v>3.080380285714253</v>
      </c>
      <c r="P46">
        <f t="shared" si="7"/>
        <v>4.1908306999460292</v>
      </c>
      <c r="Q46">
        <f t="shared" si="8"/>
        <v>1.2331001224675233</v>
      </c>
      <c r="R46">
        <f t="shared" si="9"/>
        <v>9.4887427046170227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0.60661483371844105</v>
      </c>
      <c r="E47" s="4">
        <f>Input!I48</f>
        <v>208.10443642857143</v>
      </c>
      <c r="F47">
        <f t="shared" si="3"/>
        <v>207.15556928571428</v>
      </c>
      <c r="G47">
        <f t="shared" si="10"/>
        <v>191.97590962716615</v>
      </c>
      <c r="H47">
        <f t="shared" si="4"/>
        <v>230.4220673493536</v>
      </c>
      <c r="I47">
        <f t="shared" si="5"/>
        <v>1043.2260096799491</v>
      </c>
      <c r="N47" s="4">
        <f>Input!J48</f>
        <v>2.9291115714285922</v>
      </c>
      <c r="O47">
        <f t="shared" si="6"/>
        <v>2.544064142857164</v>
      </c>
      <c r="P47">
        <f t="shared" si="7"/>
        <v>3.9858842342466509</v>
      </c>
      <c r="Q47">
        <f t="shared" si="8"/>
        <v>2.0788451759343887</v>
      </c>
      <c r="R47">
        <f t="shared" si="9"/>
        <v>6.4722623629715565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0.65211135762225192</v>
      </c>
      <c r="E48" s="4">
        <f>Input!I49</f>
        <v>210.22219771428573</v>
      </c>
      <c r="F48">
        <f t="shared" si="3"/>
        <v>209.27333057142857</v>
      </c>
      <c r="G48">
        <f t="shared" si="10"/>
        <v>195.76320631381253</v>
      </c>
      <c r="H48">
        <f t="shared" si="4"/>
        <v>182.5234574562254</v>
      </c>
      <c r="I48">
        <f t="shared" si="5"/>
        <v>1302.2214886088316</v>
      </c>
      <c r="N48" s="4">
        <f>Input!J49</f>
        <v>2.1177612857142947</v>
      </c>
      <c r="O48">
        <f t="shared" si="6"/>
        <v>1.7327138571428662</v>
      </c>
      <c r="P48">
        <f t="shared" si="7"/>
        <v>3.7872966866463775</v>
      </c>
      <c r="Q48">
        <f t="shared" si="8"/>
        <v>4.2213106032906538</v>
      </c>
      <c r="R48">
        <f t="shared" si="9"/>
        <v>3.0022973107349089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0.69660787651122957</v>
      </c>
      <c r="E49" s="4">
        <f>Input!I50</f>
        <v>211.88615300000001</v>
      </c>
      <c r="F49">
        <f t="shared" si="3"/>
        <v>210.93728585714285</v>
      </c>
      <c r="G49">
        <f t="shared" si="10"/>
        <v>199.3586482957945</v>
      </c>
      <c r="H49">
        <f t="shared" si="4"/>
        <v>134.06484777706706</v>
      </c>
      <c r="I49">
        <f t="shared" si="5"/>
        <v>1574.6411315741636</v>
      </c>
      <c r="N49" s="4">
        <f>Input!J50</f>
        <v>1.6639552857142803</v>
      </c>
      <c r="O49">
        <f t="shared" si="6"/>
        <v>1.2789078571428518</v>
      </c>
      <c r="P49">
        <f t="shared" si="7"/>
        <v>3.5954419819819772</v>
      </c>
      <c r="Q49">
        <f t="shared" si="8"/>
        <v>5.3663303515441738</v>
      </c>
      <c r="R49">
        <f t="shared" si="9"/>
        <v>1.6356053070617211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0.74014740643822785</v>
      </c>
      <c r="E50" s="4">
        <f>Input!I51</f>
        <v>213.26132271428568</v>
      </c>
      <c r="F50">
        <f t="shared" si="3"/>
        <v>212.31245557142853</v>
      </c>
      <c r="G50">
        <f t="shared" si="10"/>
        <v>202.76923011122713</v>
      </c>
      <c r="H50">
        <f t="shared" si="4"/>
        <v>91.073152184236193</v>
      </c>
      <c r="I50">
        <f t="shared" si="5"/>
        <v>1856.9488967828352</v>
      </c>
      <c r="N50" s="4">
        <f>Input!J51</f>
        <v>1.3751697142856756</v>
      </c>
      <c r="O50">
        <f t="shared" si="6"/>
        <v>0.9901222857142471</v>
      </c>
      <c r="P50">
        <f t="shared" si="7"/>
        <v>3.4105818154326433</v>
      </c>
      <c r="Q50">
        <f t="shared" si="8"/>
        <v>5.8586243350046008</v>
      </c>
      <c r="R50">
        <f t="shared" si="9"/>
        <v>0.98034214066800518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0.78277024623801073</v>
      </c>
      <c r="E51" s="4">
        <f>Input!I52</f>
        <v>216.43796485714282</v>
      </c>
      <c r="F51">
        <f t="shared" si="3"/>
        <v>215.48909771428566</v>
      </c>
      <c r="G51">
        <f t="shared" si="10"/>
        <v>206.00211195238541</v>
      </c>
      <c r="H51">
        <f t="shared" si="4"/>
        <v>90.002898846498212</v>
      </c>
      <c r="I51">
        <f t="shared" si="5"/>
        <v>2146.0252434784925</v>
      </c>
      <c r="N51" s="4">
        <f>Input!J52</f>
        <v>3.1766421428571334</v>
      </c>
      <c r="O51">
        <f t="shared" si="6"/>
        <v>2.7915947142857052</v>
      </c>
      <c r="P51">
        <f t="shared" si="7"/>
        <v>3.2328818411582669</v>
      </c>
      <c r="Q51">
        <f t="shared" si="8"/>
        <v>0.19473432834344043</v>
      </c>
      <c r="R51">
        <f t="shared" si="9"/>
        <v>7.7930010488278878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0.82451420166915168</v>
      </c>
      <c r="E52" s="4">
        <f>Input!I53</f>
        <v>219.40833157142856</v>
      </c>
      <c r="F52">
        <f t="shared" si="3"/>
        <v>218.45946442857141</v>
      </c>
      <c r="G52">
        <f t="shared" si="10"/>
        <v>209.06453809215543</v>
      </c>
      <c r="H52">
        <f t="shared" si="4"/>
        <v>88.264640866682541</v>
      </c>
      <c r="I52">
        <f t="shared" si="5"/>
        <v>2439.1387761137266</v>
      </c>
      <c r="N52" s="4">
        <f>Input!J53</f>
        <v>2.9703667142857455</v>
      </c>
      <c r="O52">
        <f t="shared" si="6"/>
        <v>2.5853192857143172</v>
      </c>
      <c r="P52">
        <f t="shared" si="7"/>
        <v>3.0624261397700239</v>
      </c>
      <c r="Q52">
        <f t="shared" si="8"/>
        <v>0.22763095018693336</v>
      </c>
      <c r="R52">
        <f t="shared" si="9"/>
        <v>6.6838758090863877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0.86541478691048068</v>
      </c>
      <c r="E53" s="4">
        <f>Input!I54</f>
        <v>222.928766</v>
      </c>
      <c r="F53">
        <f t="shared" si="3"/>
        <v>221.97989885714284</v>
      </c>
      <c r="G53">
        <f t="shared" si="10"/>
        <v>211.96376816120545</v>
      </c>
      <c r="H53">
        <f t="shared" si="4"/>
        <v>100.32287411809926</v>
      </c>
      <c r="I53">
        <f t="shared" si="5"/>
        <v>2733.9165607130035</v>
      </c>
      <c r="N53" s="4">
        <f>Input!J54</f>
        <v>3.5204344285714342</v>
      </c>
      <c r="O53">
        <f t="shared" si="6"/>
        <v>3.1353870000000059</v>
      </c>
      <c r="P53">
        <f t="shared" si="7"/>
        <v>2.899230069050017</v>
      </c>
      <c r="Q53">
        <f t="shared" si="8"/>
        <v>5.577009603571783E-2</v>
      </c>
      <c r="R53">
        <f t="shared" si="9"/>
        <v>9.8306516397690373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0.90550540610325092</v>
      </c>
      <c r="E54" s="4">
        <f>Input!I55</f>
        <v>226.5867174285714</v>
      </c>
      <c r="F54">
        <f t="shared" si="3"/>
        <v>225.63785028571425</v>
      </c>
      <c r="G54">
        <f t="shared" si="10"/>
        <v>214.70701977584824</v>
      </c>
      <c r="H54">
        <f t="shared" si="4"/>
        <v>119.48305563541767</v>
      </c>
      <c r="I54">
        <f t="shared" si="5"/>
        <v>3028.3140600274673</v>
      </c>
      <c r="N54" s="4">
        <f>Input!J55</f>
        <v>3.6579514285714083</v>
      </c>
      <c r="O54">
        <f t="shared" si="6"/>
        <v>3.2729039999999801</v>
      </c>
      <c r="P54">
        <f t="shared" si="7"/>
        <v>2.7432516146428005</v>
      </c>
      <c r="Q54">
        <f t="shared" si="8"/>
        <v>0.28053164931455016</v>
      </c>
      <c r="R54">
        <f t="shared" si="9"/>
        <v>10.711900593215869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0.94481751726436791</v>
      </c>
      <c r="E55" s="4">
        <f>Input!I56</f>
        <v>230.31342742857143</v>
      </c>
      <c r="F55">
        <f t="shared" si="3"/>
        <v>229.36456028571428</v>
      </c>
      <c r="G55">
        <f t="shared" si="10"/>
        <v>217.30142113890582</v>
      </c>
      <c r="H55">
        <f t="shared" si="4"/>
        <v>145.51932607526257</v>
      </c>
      <c r="I55">
        <f t="shared" si="5"/>
        <v>3320.5854129099139</v>
      </c>
      <c r="N55" s="4">
        <f>Input!J56</f>
        <v>3.7267100000000255</v>
      </c>
      <c r="O55">
        <f t="shared" si="6"/>
        <v>3.3416625714285972</v>
      </c>
      <c r="P55">
        <f t="shared" si="7"/>
        <v>2.5944013630575977</v>
      </c>
      <c r="Q55">
        <f t="shared" si="8"/>
        <v>0.55839931353608641</v>
      </c>
      <c r="R55">
        <f t="shared" si="9"/>
        <v>11.166708741286785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0.98338078058585021</v>
      </c>
      <c r="E56" s="4">
        <f>Input!I57</f>
        <v>234.19140614285715</v>
      </c>
      <c r="F56">
        <f t="shared" si="3"/>
        <v>233.24253899999999</v>
      </c>
      <c r="G56">
        <f t="shared" si="10"/>
        <v>219.75397235896941</v>
      </c>
      <c r="H56">
        <f t="shared" si="4"/>
        <v>181.94143002952319</v>
      </c>
      <c r="I56">
        <f t="shared" si="5"/>
        <v>3609.2545986430423</v>
      </c>
      <c r="N56" s="4">
        <f>Input!J57</f>
        <v>3.8779787142857174</v>
      </c>
      <c r="O56">
        <f t="shared" si="6"/>
        <v>3.4929312857142891</v>
      </c>
      <c r="P56">
        <f t="shared" si="7"/>
        <v>2.4525512200635911</v>
      </c>
      <c r="Q56">
        <f t="shared" si="8"/>
        <v>1.0823906810033508</v>
      </c>
      <c r="R56">
        <f t="shared" si="9"/>
        <v>12.200568966721677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1.0212231928719908</v>
      </c>
      <c r="E57" s="4">
        <f>Input!I58</f>
        <v>238.16564671428571</v>
      </c>
      <c r="F57">
        <f t="shared" si="3"/>
        <v>237.21677957142856</v>
      </c>
      <c r="G57">
        <f t="shared" si="10"/>
        <v>222.0715143538163</v>
      </c>
      <c r="H57">
        <f t="shared" si="4"/>
        <v>229.37905851181583</v>
      </c>
      <c r="I57">
        <f t="shared" si="5"/>
        <v>3893.0878748313839</v>
      </c>
      <c r="N57" s="4">
        <f>Input!J58</f>
        <v>3.9742405714285667</v>
      </c>
      <c r="O57">
        <f t="shared" si="6"/>
        <v>3.5891931428571384</v>
      </c>
      <c r="P57">
        <f t="shared" si="7"/>
        <v>2.3175419948468892</v>
      </c>
      <c r="Q57">
        <f t="shared" si="8"/>
        <v>1.6170966422357849</v>
      </c>
      <c r="R57">
        <f t="shared" si="9"/>
        <v>12.882307416732703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1.0583712096406508</v>
      </c>
      <c r="E58" s="4">
        <f>Input!I59</f>
        <v>240.4346767142857</v>
      </c>
      <c r="F58">
        <f t="shared" si="3"/>
        <v>239.48580957142855</v>
      </c>
      <c r="G58">
        <f t="shared" si="10"/>
        <v>224.26070431903551</v>
      </c>
      <c r="H58">
        <f t="shared" si="4"/>
        <v>231.803829946446</v>
      </c>
      <c r="I58">
        <f t="shared" si="5"/>
        <v>4171.0677538936416</v>
      </c>
      <c r="N58" s="4">
        <f>Input!J59</f>
        <v>2.2690299999999866</v>
      </c>
      <c r="O58">
        <f t="shared" si="6"/>
        <v>1.8839825714285581</v>
      </c>
      <c r="P58">
        <f t="shared" si="7"/>
        <v>2.1891899652192173</v>
      </c>
      <c r="Q58">
        <f t="shared" si="8"/>
        <v>9.3151553224486511E-2</v>
      </c>
      <c r="R58">
        <f t="shared" si="9"/>
        <v>3.5493903294465619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1.0948498562225655</v>
      </c>
      <c r="E59" s="4">
        <f>Input!I60</f>
        <v>242.74496185714287</v>
      </c>
      <c r="F59">
        <f t="shared" si="3"/>
        <v>241.79609471428572</v>
      </c>
      <c r="G59">
        <f t="shared" si="10"/>
        <v>226.32799685159344</v>
      </c>
      <c r="H59">
        <f t="shared" si="4"/>
        <v>239.26205148982532</v>
      </c>
      <c r="I59">
        <f t="shared" si="5"/>
        <v>4442.3686842487841</v>
      </c>
      <c r="N59" s="4">
        <f>Input!J60</f>
        <v>2.3102851428571682</v>
      </c>
      <c r="O59">
        <f t="shared" si="6"/>
        <v>1.9252377142857398</v>
      </c>
      <c r="P59">
        <f t="shared" si="7"/>
        <v>2.0672925325579312</v>
      </c>
      <c r="Q59">
        <f t="shared" si="8"/>
        <v>2.0179571394345341E-2</v>
      </c>
      <c r="R59">
        <f t="shared" si="9"/>
        <v>3.7065402565081795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1.1306828290272417</v>
      </c>
      <c r="E60" s="4">
        <f>Input!I61</f>
        <v>244.50517914285714</v>
      </c>
      <c r="F60">
        <f t="shared" si="3"/>
        <v>243.55631199999999</v>
      </c>
      <c r="G60">
        <f t="shared" si="10"/>
        <v>228.2796299192355</v>
      </c>
      <c r="H60">
        <f t="shared" si="4"/>
        <v>233.37701539675081</v>
      </c>
      <c r="I60">
        <f t="shared" si="5"/>
        <v>4706.3345243013136</v>
      </c>
      <c r="N60" s="4">
        <f>Input!J61</f>
        <v>1.7602172857142762</v>
      </c>
      <c r="O60">
        <f t="shared" si="6"/>
        <v>1.3751698571428477</v>
      </c>
      <c r="P60">
        <f t="shared" si="7"/>
        <v>1.9516330676420723</v>
      </c>
      <c r="Q60">
        <f t="shared" si="8"/>
        <v>0.33230983305907341</v>
      </c>
      <c r="R60">
        <f t="shared" si="9"/>
        <v>1.8910921359942801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1.165892588001733</v>
      </c>
      <c r="E61" s="4">
        <f>Input!I62</f>
        <v>246.18288628571426</v>
      </c>
      <c r="F61">
        <f t="shared" si="3"/>
        <v>245.23401914285711</v>
      </c>
      <c r="G61">
        <f t="shared" si="10"/>
        <v>230.12161495983099</v>
      </c>
      <c r="H61">
        <f t="shared" si="4"/>
        <v>228.3847601911452</v>
      </c>
      <c r="I61">
        <f t="shared" si="5"/>
        <v>4962.4578369478932</v>
      </c>
      <c r="N61" s="4">
        <f>Input!J62</f>
        <v>1.6777071428571162</v>
      </c>
      <c r="O61">
        <f t="shared" si="6"/>
        <v>1.2926597142856877</v>
      </c>
      <c r="P61">
        <f t="shared" si="7"/>
        <v>1.841985040595491</v>
      </c>
      <c r="Q61">
        <f t="shared" si="8"/>
        <v>0.3017583141253718</v>
      </c>
      <c r="R61">
        <f t="shared" si="9"/>
        <v>1.6709691369371558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1.2005004411857456</v>
      </c>
      <c r="E62" s="4">
        <f>Input!I63</f>
        <v>247.75057985714287</v>
      </c>
      <c r="F62">
        <f t="shared" si="3"/>
        <v>246.80171271428571</v>
      </c>
      <c r="G62">
        <f t="shared" si="10"/>
        <v>231.85973047992528</v>
      </c>
      <c r="H62">
        <f t="shared" si="4"/>
        <v>223.26283309194295</v>
      </c>
      <c r="I62">
        <f t="shared" si="5"/>
        <v>5210.3609865584995</v>
      </c>
      <c r="N62" s="4">
        <f>Input!J63</f>
        <v>1.567693571428606</v>
      </c>
      <c r="O62">
        <f t="shared" si="6"/>
        <v>1.1826461428571775</v>
      </c>
      <c r="P62">
        <f t="shared" si="7"/>
        <v>1.7381155200942784</v>
      </c>
      <c r="Q62">
        <f t="shared" si="8"/>
        <v>0.30854622904817269</v>
      </c>
      <c r="R62">
        <f t="shared" si="9"/>
        <v>1.3986518992149595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1.2345266221602187</v>
      </c>
      <c r="E63" s="4">
        <f>Input!I64</f>
        <v>249.24951485714288</v>
      </c>
      <c r="F63">
        <f t="shared" si="3"/>
        <v>248.30064771428573</v>
      </c>
      <c r="G63">
        <f t="shared" si="10"/>
        <v>233.49951859900793</v>
      </c>
      <c r="H63">
        <f t="shared" si="4"/>
        <v>219.07342308712427</v>
      </c>
      <c r="I63">
        <f t="shared" si="5"/>
        <v>5449.7789866085068</v>
      </c>
      <c r="N63" s="4">
        <f>Input!J64</f>
        <v>1.4989350000000172</v>
      </c>
      <c r="O63">
        <f t="shared" si="6"/>
        <v>1.1138875714285887</v>
      </c>
      <c r="P63">
        <f t="shared" si="7"/>
        <v>1.6397881190826609</v>
      </c>
      <c r="Q63">
        <f t="shared" si="8"/>
        <v>0.27657138602285297</v>
      </c>
      <c r="R63">
        <f t="shared" si="9"/>
        <v>1.2407455217830794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1.267990361094302</v>
      </c>
      <c r="E64" s="4">
        <f>Input!I65</f>
        <v>250.59718114285718</v>
      </c>
      <c r="F64">
        <f t="shared" si="3"/>
        <v>249.64831400000003</v>
      </c>
      <c r="G64">
        <f t="shared" si="10"/>
        <v>235.04628405564233</v>
      </c>
      <c r="H64">
        <f t="shared" si="4"/>
        <v>213.21927849591881</v>
      </c>
      <c r="I64">
        <f t="shared" si="5"/>
        <v>5680.5440220879364</v>
      </c>
      <c r="N64" s="4">
        <f>Input!J65</f>
        <v>1.3476662857142969</v>
      </c>
      <c r="O64">
        <f t="shared" si="6"/>
        <v>0.96261885714286843</v>
      </c>
      <c r="P64">
        <f t="shared" si="7"/>
        <v>1.5467654566344062</v>
      </c>
      <c r="Q64">
        <f t="shared" si="8"/>
        <v>0.34122724969752705</v>
      </c>
      <c r="R64">
        <f t="shared" si="9"/>
        <v>0.92663506412704211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1.3009099500153336</v>
      </c>
      <c r="E65" s="4">
        <f>Input!I66</f>
        <v>251.64231014285718</v>
      </c>
      <c r="F65">
        <f t="shared" si="3"/>
        <v>250.69344300000003</v>
      </c>
      <c r="G65">
        <f t="shared" si="10"/>
        <v>236.5050952540463</v>
      </c>
      <c r="H65">
        <f t="shared" si="4"/>
        <v>201.30921176011043</v>
      </c>
      <c r="I65">
        <f t="shared" si="5"/>
        <v>5902.5715545579824</v>
      </c>
      <c r="N65" s="4">
        <f>Input!J66</f>
        <v>1.0451290000000029</v>
      </c>
      <c r="O65">
        <f t="shared" si="6"/>
        <v>0.66008157142857438</v>
      </c>
      <c r="P65">
        <f t="shared" si="7"/>
        <v>1.4588111984039724</v>
      </c>
      <c r="Q65">
        <f t="shared" si="8"/>
        <v>0.63796901700825859</v>
      </c>
      <c r="R65">
        <f t="shared" si="9"/>
        <v>0.43570768093961615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1.3333028028565448</v>
      </c>
      <c r="E66" s="4">
        <f>Input!I67</f>
        <v>252.83870785714288</v>
      </c>
      <c r="F66">
        <f t="shared" si="3"/>
        <v>251.88984071428573</v>
      </c>
      <c r="G66">
        <f t="shared" si="10"/>
        <v>237.88078698544373</v>
      </c>
      <c r="H66">
        <f t="shared" si="4"/>
        <v>196.25358637758168</v>
      </c>
      <c r="I66">
        <f t="shared" si="5"/>
        <v>6115.8479076332833</v>
      </c>
      <c r="N66" s="4">
        <f>Input!J67</f>
        <v>1.1963977142856947</v>
      </c>
      <c r="O66">
        <f t="shared" si="6"/>
        <v>0.81135028571426626</v>
      </c>
      <c r="P66">
        <f t="shared" si="7"/>
        <v>1.3756917313974393</v>
      </c>
      <c r="Q66">
        <f t="shared" si="8"/>
        <v>0.3184812673157737</v>
      </c>
      <c r="R66">
        <f t="shared" si="9"/>
        <v>0.65828928612862148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1.3651855107759765</v>
      </c>
      <c r="E67" s="4">
        <f>Input!I68</f>
        <v>254.0351055714286</v>
      </c>
      <c r="F67">
        <f t="shared" si="3"/>
        <v>253.08623842857145</v>
      </c>
      <c r="G67">
        <f t="shared" si="10"/>
        <v>239.17796450803519</v>
      </c>
      <c r="H67">
        <f t="shared" si="4"/>
        <v>193.44008344866907</v>
      </c>
      <c r="I67">
        <f t="shared" si="5"/>
        <v>6320.4192253812316</v>
      </c>
      <c r="N67" s="4">
        <f>Input!J68</f>
        <v>1.1963977142857232</v>
      </c>
      <c r="O67">
        <f t="shared" si="6"/>
        <v>0.81135028571429468</v>
      </c>
      <c r="P67">
        <f t="shared" si="7"/>
        <v>1.2971775225914599</v>
      </c>
      <c r="Q67">
        <f t="shared" si="8"/>
        <v>0.23602810409170122</v>
      </c>
      <c r="R67">
        <f t="shared" si="9"/>
        <v>0.65828928612866766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1.3965738931865759</v>
      </c>
      <c r="E68" s="4">
        <f>Input!I69</f>
        <v>255.12148957142858</v>
      </c>
      <c r="F68">
        <f t="shared" si="3"/>
        <v>254.17262242857143</v>
      </c>
      <c r="G68">
        <f t="shared" si="10"/>
        <v>240.40100871328332</v>
      </c>
      <c r="H68">
        <f t="shared" si="4"/>
        <v>189.65734432311163</v>
      </c>
      <c r="I68">
        <f t="shared" si="5"/>
        <v>6516.3816945240087</v>
      </c>
      <c r="N68" s="4">
        <f>Input!J69</f>
        <v>1.0863839999999811</v>
      </c>
      <c r="O68">
        <f t="shared" si="6"/>
        <v>0.70133657142855266</v>
      </c>
      <c r="P68">
        <f t="shared" si="7"/>
        <v>1.2230442052481267</v>
      </c>
      <c r="Q68">
        <f t="shared" si="8"/>
        <v>0.2721788551856188</v>
      </c>
      <c r="R68">
        <f t="shared" si="9"/>
        <v>0.49187298642315735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1.4274830448903879</v>
      </c>
      <c r="E69" s="4">
        <f>Input!I70</f>
        <v>256.35914228571431</v>
      </c>
      <c r="F69">
        <f t="shared" ref="F69:F84" si="14">E69-$E$4</f>
        <v>255.41027514285716</v>
      </c>
      <c r="G69">
        <f t="shared" si="10"/>
        <v>241.55408214489177</v>
      </c>
      <c r="H69">
        <f t="shared" ref="H69:H84" si="15">(F69-G69)^2</f>
        <v>191.99408439686522</v>
      </c>
      <c r="I69">
        <f t="shared" ref="I69:I84" si="16">(G69-$J$4)^2</f>
        <v>6703.8729224860035</v>
      </c>
      <c r="N69" s="4">
        <f>Input!J70</f>
        <v>1.2376527142857299</v>
      </c>
      <c r="O69">
        <f t="shared" ref="O69:O84" si="17">N69-$N$4</f>
        <v>0.85260528571430139</v>
      </c>
      <c r="P69">
        <f t="shared" ref="P69:P84" si="18">$Y$3*((1/B69*$AA$3)*(1/SQRT(2*PI()))*EXP(-1*D69*D69/2))</f>
        <v>1.1530734316084346</v>
      </c>
      <c r="Q69">
        <f t="shared" ref="Q69:Q84" si="19">(O69-P69)^2</f>
        <v>9.0281106697058106E-2</v>
      </c>
      <c r="R69">
        <f t="shared" ref="R69:R84" si="20">(O69-S69)^2</f>
        <v>0.72693577322796554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1.457927379668414</v>
      </c>
      <c r="E70" s="4">
        <f>Input!I71</f>
        <v>257.59679499999999</v>
      </c>
      <c r="F70">
        <f t="shared" si="14"/>
        <v>256.64792785714286</v>
      </c>
      <c r="G70">
        <f t="shared" ref="G70:G84" si="21">G69+P70</f>
        <v>242.6411356708702</v>
      </c>
      <c r="H70">
        <f t="shared" si="15"/>
        <v>196.19022734942891</v>
      </c>
      <c r="I70">
        <f t="shared" si="16"/>
        <v>6883.0643665051211</v>
      </c>
      <c r="N70" s="4">
        <f>Input!J71</f>
        <v>1.237652714285673</v>
      </c>
      <c r="O70">
        <f t="shared" si="17"/>
        <v>0.85260528571424454</v>
      </c>
      <c r="P70">
        <f t="shared" si="18"/>
        <v>1.0870535259784357</v>
      </c>
      <c r="Q70">
        <f t="shared" si="19"/>
        <v>5.4965977362975926E-2</v>
      </c>
      <c r="R70">
        <f t="shared" si="20"/>
        <v>0.72693577322786862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1.4879206706412187</v>
      </c>
      <c r="E71" s="4">
        <f>Input!I72</f>
        <v>258.88945457142864</v>
      </c>
      <c r="F71">
        <f t="shared" si="14"/>
        <v>257.94058742857152</v>
      </c>
      <c r="G71">
        <f t="shared" si="21"/>
        <v>243.66591563889494</v>
      </c>
      <c r="H71">
        <f t="shared" si="15"/>
        <v>203.76625470298822</v>
      </c>
      <c r="I71">
        <f t="shared" si="16"/>
        <v>7054.1547136246591</v>
      </c>
      <c r="N71" s="4">
        <f>Input!J72</f>
        <v>1.2926595714286577</v>
      </c>
      <c r="O71">
        <f t="shared" si="17"/>
        <v>0.90761214285722924</v>
      </c>
      <c r="P71">
        <f t="shared" si="18"/>
        <v>1.0247799680247567</v>
      </c>
      <c r="Q71">
        <f t="shared" si="19"/>
        <v>1.3728299254488277E-2</v>
      </c>
      <c r="R71">
        <f t="shared" si="20"/>
        <v>0.82375980186189146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1.5174760876831774</v>
      </c>
      <c r="E72" s="4">
        <f>Input!I73</f>
        <v>260.29212771428575</v>
      </c>
      <c r="F72">
        <f t="shared" si="14"/>
        <v>259.34326057142863</v>
      </c>
      <c r="G72">
        <f t="shared" si="21"/>
        <v>244.63197137123427</v>
      </c>
      <c r="H72">
        <f t="shared" si="15"/>
        <v>216.42202993175516</v>
      </c>
      <c r="I72">
        <f t="shared" si="16"/>
        <v>7217.3641169303464</v>
      </c>
      <c r="N72" s="4">
        <f>Input!J73</f>
        <v>1.4026731428571111</v>
      </c>
      <c r="O72">
        <f t="shared" si="17"/>
        <v>1.0176257142856826</v>
      </c>
      <c r="P72">
        <f t="shared" si="18"/>
        <v>0.96605573233932773</v>
      </c>
      <c r="Q72">
        <f t="shared" si="19"/>
        <v>2.6594630379473674E-3</v>
      </c>
      <c r="R72">
        <f t="shared" si="20"/>
        <v>1.0355620943754458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1.5466062321447744</v>
      </c>
      <c r="E73" s="4">
        <f>Input!I74</f>
        <v>261.62604228571428</v>
      </c>
      <c r="F73">
        <f t="shared" si="14"/>
        <v>260.67717514285715</v>
      </c>
      <c r="G73">
        <f t="shared" si="21"/>
        <v>245.54266287821869</v>
      </c>
      <c r="H73">
        <f t="shared" si="15"/>
        <v>229.05346148849196</v>
      </c>
      <c r="I73">
        <f t="shared" si="16"/>
        <v>7372.9291995246886</v>
      </c>
      <c r="N73" s="4">
        <f>Input!J74</f>
        <v>1.3339145714285223</v>
      </c>
      <c r="O73">
        <f t="shared" si="17"/>
        <v>0.94886714285709384</v>
      </c>
      <c r="P73">
        <f t="shared" si="18"/>
        <v>0.9106915069844187</v>
      </c>
      <c r="Q73">
        <f t="shared" si="19"/>
        <v>1.457379174283081E-3</v>
      </c>
      <c r="R73">
        <f t="shared" si="20"/>
        <v>0.90034885479378457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1.5753231691120555</v>
      </c>
      <c r="E74" s="4">
        <f>Input!I75</f>
        <v>262.89119842857144</v>
      </c>
      <c r="F74">
        <f t="shared" si="14"/>
        <v>261.94233128571432</v>
      </c>
      <c r="G74">
        <f t="shared" si="21"/>
        <v>246.40116868897351</v>
      </c>
      <c r="H74">
        <f t="shared" si="15"/>
        <v>241.52773485833538</v>
      </c>
      <c r="I74">
        <f t="shared" si="16"/>
        <v>7521.0987441522047</v>
      </c>
      <c r="N74" s="4">
        <f>Input!J75</f>
        <v>1.2651561428571654</v>
      </c>
      <c r="O74">
        <f t="shared" si="17"/>
        <v>0.88010871428573689</v>
      </c>
      <c r="P74">
        <f t="shared" si="18"/>
        <v>0.85850581075480736</v>
      </c>
      <c r="Q74">
        <f t="shared" si="19"/>
        <v>4.6668544096664752E-4</v>
      </c>
      <c r="R74">
        <f t="shared" si="20"/>
        <v>0.7745913489616929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1.6036384574099576</v>
      </c>
      <c r="E75" s="4">
        <f>Input!I76</f>
        <v>264.52765042857146</v>
      </c>
      <c r="F75">
        <f t="shared" si="14"/>
        <v>263.57878328571434</v>
      </c>
      <c r="G75">
        <f t="shared" si="21"/>
        <v>247.21049371523421</v>
      </c>
      <c r="H75">
        <f t="shared" si="15"/>
        <v>267.92090346308856</v>
      </c>
      <c r="I75">
        <f t="shared" si="16"/>
        <v>7662.1299928874705</v>
      </c>
      <c r="N75" s="4">
        <f>Input!J76</f>
        <v>1.6364520000000198</v>
      </c>
      <c r="O75">
        <f t="shared" si="17"/>
        <v>1.2514045714285913</v>
      </c>
      <c r="P75">
        <f t="shared" si="18"/>
        <v>0.80932502626070513</v>
      </c>
      <c r="Q75">
        <f t="shared" si="19"/>
        <v>0.19543432425584512</v>
      </c>
      <c r="R75">
        <f t="shared" si="20"/>
        <v>1.5660134013923763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1.6315631775362289</v>
      </c>
      <c r="E76" s="4">
        <f>Input!I77</f>
        <v>266.02658542857142</v>
      </c>
      <c r="F76">
        <f t="shared" si="14"/>
        <v>265.0777182857143</v>
      </c>
      <c r="G76">
        <f t="shared" si="21"/>
        <v>247.97347707884518</v>
      </c>
      <c r="H76">
        <f t="shared" si="15"/>
        <v>292.55506726275956</v>
      </c>
      <c r="I76">
        <f t="shared" si="16"/>
        <v>7796.285487712038</v>
      </c>
      <c r="N76" s="4">
        <f>Input!J77</f>
        <v>1.4989349999999604</v>
      </c>
      <c r="O76">
        <f t="shared" si="17"/>
        <v>1.1138875714285319</v>
      </c>
      <c r="P76">
        <f t="shared" si="18"/>
        <v>0.76298336361096408</v>
      </c>
      <c r="Q76">
        <f t="shared" si="19"/>
        <v>0.12313376306407482</v>
      </c>
      <c r="R76">
        <f t="shared" si="20"/>
        <v>1.2407455217829528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1.6591079576949104</v>
      </c>
      <c r="E77" s="4">
        <f>Input!I78</f>
        <v>267.64928571428572</v>
      </c>
      <c r="F77">
        <f t="shared" si="14"/>
        <v>266.7004185714286</v>
      </c>
      <c r="G77">
        <f t="shared" si="21"/>
        <v>248.69279984627542</v>
      </c>
      <c r="H77">
        <f t="shared" si="15"/>
        <v>324.2743321504874</v>
      </c>
      <c r="I77">
        <f t="shared" si="16"/>
        <v>7923.8303890194002</v>
      </c>
      <c r="N77" s="4">
        <f>Input!J78</f>
        <v>1.622700285714302</v>
      </c>
      <c r="O77">
        <f t="shared" si="17"/>
        <v>1.2376528571428735</v>
      </c>
      <c r="P77">
        <f t="shared" si="18"/>
        <v>0.71932276743024437</v>
      </c>
      <c r="Q77">
        <f t="shared" si="19"/>
        <v>0.26866608190150221</v>
      </c>
      <c r="R77">
        <f t="shared" si="20"/>
        <v>1.5317845947939182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1.6862829980824274</v>
      </c>
      <c r="E78" s="4">
        <f>Input!I79</f>
        <v>269.16197242857146</v>
      </c>
      <c r="F78">
        <f t="shared" si="14"/>
        <v>268.21310528571433</v>
      </c>
      <c r="G78">
        <f t="shared" si="21"/>
        <v>249.37099262442314</v>
      </c>
      <c r="H78">
        <f t="shared" si="15"/>
        <v>355.02520954079</v>
      </c>
      <c r="I78">
        <f t="shared" si="16"/>
        <v>8045.0302150183643</v>
      </c>
      <c r="N78" s="4">
        <f>Input!J79</f>
        <v>1.512686714285735</v>
      </c>
      <c r="O78">
        <f t="shared" si="17"/>
        <v>1.1276392857143065</v>
      </c>
      <c r="P78">
        <f t="shared" si="18"/>
        <v>0.67819277814771806</v>
      </c>
      <c r="Q78">
        <f t="shared" si="19"/>
        <v>0.20200216316380343</v>
      </c>
      <c r="R78">
        <f t="shared" si="20"/>
        <v>1.2715703586862714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1.7130980935652085</v>
      </c>
      <c r="E79" s="4">
        <f>Input!I80</f>
        <v>270.48213542857144</v>
      </c>
      <c r="F79">
        <f t="shared" si="14"/>
        <v>269.53326828571431</v>
      </c>
      <c r="G79">
        <f t="shared" si="21"/>
        <v>250.01044298134485</v>
      </c>
      <c r="H79">
        <f t="shared" si="15"/>
        <v>381.14070786492857</v>
      </c>
      <c r="I79">
        <f t="shared" si="16"/>
        <v>8160.1489506006001</v>
      </c>
      <c r="N79" s="4">
        <f>Input!J80</f>
        <v>1.3201629999999795</v>
      </c>
      <c r="O79">
        <f t="shared" si="17"/>
        <v>0.93511557142855106</v>
      </c>
      <c r="P79">
        <f t="shared" si="18"/>
        <v>0.63945035692170349</v>
      </c>
      <c r="Q79">
        <f t="shared" si="19"/>
        <v>8.7417919069380193E-2</v>
      </c>
      <c r="R79">
        <f t="shared" si="20"/>
        <v>0.87444113192814554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1.7395626548749437</v>
      </c>
      <c r="E80" s="4">
        <f>Input!I81</f>
        <v>271.71978828571429</v>
      </c>
      <c r="F80">
        <f t="shared" si="14"/>
        <v>270.77092114285716</v>
      </c>
      <c r="G80">
        <f t="shared" si="21"/>
        <v>250.613402663535</v>
      </c>
      <c r="H80">
        <f t="shared" si="15"/>
        <v>406.32555124421452</v>
      </c>
      <c r="I80">
        <f t="shared" si="16"/>
        <v>8269.4474794665166</v>
      </c>
      <c r="N80" s="4">
        <f>Input!J81</f>
        <v>1.237652857142848</v>
      </c>
      <c r="O80">
        <f t="shared" si="17"/>
        <v>0.85260542857141952</v>
      </c>
      <c r="P80">
        <f t="shared" si="18"/>
        <v>0.60295968219014195</v>
      </c>
      <c r="Q80">
        <f t="shared" si="19"/>
        <v>6.232299868626516E-2</v>
      </c>
      <c r="R80">
        <f t="shared" si="20"/>
        <v>0.72693601682945397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1.7656857284363148</v>
      </c>
      <c r="E81" s="4">
        <f>Input!I82</f>
        <v>272.86117914285717</v>
      </c>
      <c r="F81">
        <f t="shared" si="14"/>
        <v>271.91231200000004</v>
      </c>
      <c r="G81">
        <f t="shared" si="21"/>
        <v>251.18199458817332</v>
      </c>
      <c r="H81">
        <f t="shared" si="15"/>
        <v>429.746059995086</v>
      </c>
      <c r="I81">
        <f t="shared" si="16"/>
        <v>8373.1822981493042</v>
      </c>
      <c r="N81" s="4">
        <f>Input!J82</f>
        <v>1.1413908571428806</v>
      </c>
      <c r="O81">
        <f t="shared" si="17"/>
        <v>0.75634342857145209</v>
      </c>
      <c r="P81">
        <f t="shared" si="18"/>
        <v>0.56859192463831421</v>
      </c>
      <c r="Q81">
        <f t="shared" si="19"/>
        <v>3.525062722915509E-2</v>
      </c>
      <c r="R81">
        <f t="shared" si="20"/>
        <v>0.57205538194321925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1.7914760149317006</v>
      </c>
      <c r="E82" s="4">
        <f>Input!I83</f>
        <v>273.74128785714282</v>
      </c>
      <c r="F82">
        <f t="shared" si="14"/>
        <v>272.7924207142857</v>
      </c>
      <c r="G82">
        <f t="shared" si="21"/>
        <v>251.71821959450617</v>
      </c>
      <c r="H82">
        <f t="shared" si="15"/>
        <v>444.12195283691682</v>
      </c>
      <c r="I82">
        <f t="shared" si="16"/>
        <v>8471.6044750373749</v>
      </c>
      <c r="N82" s="4">
        <f>Input!J83</f>
        <v>0.88010871428565451</v>
      </c>
      <c r="O82">
        <f t="shared" si="17"/>
        <v>0.49506128571422603</v>
      </c>
      <c r="P82">
        <f t="shared" si="18"/>
        <v>0.53622500633284709</v>
      </c>
      <c r="Q82">
        <f t="shared" si="19"/>
        <v>1.6944518951678884E-3</v>
      </c>
      <c r="R82">
        <f t="shared" si="20"/>
        <v>0.24508567661302252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1.8169418866981855</v>
      </c>
      <c r="E83" s="4">
        <f>Input!I84</f>
        <v>274.52513457142857</v>
      </c>
      <c r="F83">
        <f t="shared" si="14"/>
        <v>273.57626742857144</v>
      </c>
      <c r="G83">
        <f t="shared" si="21"/>
        <v>252.22396294337238</v>
      </c>
      <c r="H83">
        <f t="shared" si="15"/>
        <v>455.92090682865171</v>
      </c>
      <c r="I83">
        <f t="shared" si="16"/>
        <v>8564.9588215769436</v>
      </c>
      <c r="N83" s="4">
        <f>Input!J84</f>
        <v>0.78384671428574393</v>
      </c>
      <c r="O83">
        <f t="shared" si="17"/>
        <v>0.39879928571431544</v>
      </c>
      <c r="P83">
        <f t="shared" si="18"/>
        <v>0.50574334886621208</v>
      </c>
      <c r="Q83">
        <f t="shared" si="19"/>
        <v>1.1437032643436857E-2</v>
      </c>
      <c r="R83">
        <f t="shared" si="20"/>
        <v>0.15904087028624819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1.8420914040439387</v>
      </c>
      <c r="E84" s="4">
        <f>Input!I85</f>
        <v>275.13020928571433</v>
      </c>
      <c r="F84">
        <f t="shared" si="14"/>
        <v>274.1813421428572</v>
      </c>
      <c r="G84">
        <f t="shared" si="21"/>
        <v>252.70100055794467</v>
      </c>
      <c r="H84">
        <f t="shared" si="15"/>
        <v>461.40507460452284</v>
      </c>
      <c r="I84">
        <f t="shared" si="16"/>
        <v>8653.4832465518248</v>
      </c>
      <c r="N84" s="4">
        <f>Input!J85</f>
        <v>0.60507471428576309</v>
      </c>
      <c r="O84">
        <f t="shared" si="17"/>
        <v>0.22002728571433461</v>
      </c>
      <c r="P84">
        <f t="shared" si="18"/>
        <v>0.47703761457228377</v>
      </c>
      <c r="Q84">
        <f t="shared" si="19"/>
        <v>6.6054309139671183E-2</v>
      </c>
      <c r="R84">
        <f t="shared" si="20"/>
        <v>4.8412006458817436E-2</v>
      </c>
    </row>
    <row r="86" spans="1:18" x14ac:dyDescent="0.25">
      <c r="P86">
        <f>MAX(P4:P84)</f>
        <v>7.299074321890493</v>
      </c>
    </row>
    <row r="87" spans="1:18" x14ac:dyDescent="0.25">
      <c r="P87">
        <f>2/3*P86</f>
        <v>4.8660495479269947</v>
      </c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84">
    <cfRule type="cellIs" dxfId="12" priority="1" operator="equal">
      <formula>$P$86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S25" sqref="S25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0.56381971428571442</v>
      </c>
      <c r="E3">
        <f>D3-$D$3</f>
        <v>0</v>
      </c>
      <c r="F3">
        <f>O3</f>
        <v>0</v>
      </c>
      <c r="G3">
        <f>(E3-F3)^2</f>
        <v>0</v>
      </c>
      <c r="H3">
        <f>(F3-$I$4)^2</f>
        <v>24998.763455184999</v>
      </c>
      <c r="I3" s="2" t="s">
        <v>11</v>
      </c>
      <c r="J3" s="23">
        <f>SUM(G3:G161)</f>
        <v>114649781.97771943</v>
      </c>
      <c r="K3">
        <f>1-(J3/J5)</f>
        <v>9.3087569746454379E-2</v>
      </c>
      <c r="M3" s="4">
        <f>Input!J4</f>
        <v>0.11001357142857154</v>
      </c>
      <c r="N3">
        <f>M3-$M$3</f>
        <v>0</v>
      </c>
      <c r="O3" s="4">
        <v>0</v>
      </c>
      <c r="P3">
        <f>(N3-O3)^2</f>
        <v>0</v>
      </c>
      <c r="Q3">
        <f>(N3-$R$4)^2</f>
        <v>10.49564742070007</v>
      </c>
      <c r="R3" s="2" t="s">
        <v>11</v>
      </c>
      <c r="S3" s="23">
        <f>SUM(P4:P167)</f>
        <v>68943.062517085389</v>
      </c>
      <c r="T3">
        <f>1-(S3/S5)</f>
        <v>-145.23168733861559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0.94886714285714291</v>
      </c>
      <c r="E4">
        <f t="shared" ref="E4:E67" si="2">D4-$D$3</f>
        <v>0.38504742857142849</v>
      </c>
      <c r="F4">
        <f>O4</f>
        <v>1.473099386070178</v>
      </c>
      <c r="G4">
        <f>(E4-F4)^2</f>
        <v>1.1838570622168605</v>
      </c>
      <c r="H4">
        <f t="shared" ref="H4:H67" si="3">(F4-$I$4)^2</f>
        <v>24535.110069666251</v>
      </c>
      <c r="I4">
        <f>AVERAGE(E3:E161)</f>
        <v>158.10997266202091</v>
      </c>
      <c r="J4" t="s">
        <v>5</v>
      </c>
      <c r="K4" t="s">
        <v>6</v>
      </c>
      <c r="M4" s="4">
        <f>Input!J5</f>
        <v>0.38504742857142849</v>
      </c>
      <c r="N4">
        <f>M4-$M$3</f>
        <v>0.27503385714285694</v>
      </c>
      <c r="O4">
        <f>$X$3*((1/$Z$3)*(1/SQRT(2*PI()))*EXP(-1*C4*C4/2))</f>
        <v>1.473099386070178</v>
      </c>
      <c r="P4">
        <f>(N4-O4)^2</f>
        <v>1.4353610116039015</v>
      </c>
      <c r="Q4">
        <f t="shared" ref="Q4:Q67" si="4">(N4-$R$4)^2</f>
        <v>8.7892374052826217</v>
      </c>
      <c r="R4">
        <f>AVERAGE(N3:N167)</f>
        <v>3.2396986620209094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1.5126867142857143</v>
      </c>
      <c r="E5">
        <f t="shared" si="2"/>
        <v>0.9488669999999999</v>
      </c>
      <c r="F5">
        <f>F4+O5</f>
        <v>3.3066404803098086</v>
      </c>
      <c r="G5">
        <f t="shared" ref="G5:G68" si="5">(E5-F5)^2</f>
        <v>5.5590957844522277</v>
      </c>
      <c r="H5">
        <f t="shared" si="3"/>
        <v>23964.071654561194</v>
      </c>
      <c r="J5">
        <f>SUM(H3:H161)</f>
        <v>126417698.28390904</v>
      </c>
      <c r="K5">
        <f>1-((1-K3)*(V3-1)/(V3-1-1))</f>
        <v>8.1607665566029719E-2</v>
      </c>
      <c r="M5" s="4">
        <f>Input!J6</f>
        <v>0.56381957142857142</v>
      </c>
      <c r="N5">
        <f t="shared" ref="N5:N68" si="6">M5-$M$3</f>
        <v>0.45380599999999988</v>
      </c>
      <c r="O5">
        <f t="shared" ref="O5:O68" si="7">$X$3*((1/$Z$3)*(1/SQRT(2*PI()))*EXP(-1*C5*C5/2))</f>
        <v>1.8335410942396306</v>
      </c>
      <c r="P5">
        <f t="shared" ref="P5:P68" si="8">(N5-O5)^2</f>
        <v>1.9036689302764427</v>
      </c>
      <c r="Q5">
        <f t="shared" si="4"/>
        <v>7.7611979243019507</v>
      </c>
      <c r="S5">
        <f>SUM(Q4:Q167)</f>
        <v>471.46459000667983</v>
      </c>
      <c r="T5">
        <f>1-((1-T3)*(X3-1)/(X3-1-1))</f>
        <v>-145.30635166370729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2.0902579999999999</v>
      </c>
      <c r="E6">
        <f t="shared" si="2"/>
        <v>1.5264382857142855</v>
      </c>
      <c r="F6">
        <f t="shared" ref="F6:F69" si="9">F5+O6</f>
        <v>5.5738929896874936</v>
      </c>
      <c r="G6">
        <f t="shared" si="5"/>
        <v>16.381889580714848</v>
      </c>
      <c r="H6">
        <f t="shared" si="3"/>
        <v>23267.255601804449</v>
      </c>
      <c r="M6" s="4">
        <f>Input!J7</f>
        <v>0.57757128571428562</v>
      </c>
      <c r="N6">
        <f t="shared" si="6"/>
        <v>0.46755771428571408</v>
      </c>
      <c r="O6">
        <f t="shared" si="7"/>
        <v>2.267252509377685</v>
      </c>
      <c r="P6">
        <f t="shared" si="8"/>
        <v>3.238901355481131</v>
      </c>
      <c r="Q6">
        <f t="shared" si="4"/>
        <v>7.6847654341101874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2.9978699999999998</v>
      </c>
      <c r="E7">
        <f t="shared" si="2"/>
        <v>2.4340502857142852</v>
      </c>
      <c r="F7">
        <f t="shared" si="9"/>
        <v>8.3591147409768158</v>
      </c>
      <c r="G7">
        <f t="shared" si="5"/>
        <v>35.10638879901547</v>
      </c>
      <c r="H7">
        <f t="shared" si="3"/>
        <v>22425.319448088732</v>
      </c>
      <c r="M7" s="4">
        <f>Input!J8</f>
        <v>0.90761199999999986</v>
      </c>
      <c r="N7">
        <f t="shared" si="6"/>
        <v>0.79759842857142838</v>
      </c>
      <c r="O7">
        <f t="shared" si="7"/>
        <v>2.7852217512893227</v>
      </c>
      <c r="P7">
        <f t="shared" si="8"/>
        <v>3.9506464730121227</v>
      </c>
      <c r="Q7">
        <f t="shared" si="4"/>
        <v>5.9638535502140098</v>
      </c>
      <c r="S7" s="17"/>
      <c r="T7" s="18"/>
    </row>
    <row r="8" spans="1:26" ht="14.45" x14ac:dyDescent="0.3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3.9054820000000001</v>
      </c>
      <c r="E8">
        <f t="shared" si="2"/>
        <v>3.3416622857142855</v>
      </c>
      <c r="F8">
        <f t="shared" si="9"/>
        <v>11.758264575968479</v>
      </c>
      <c r="G8">
        <f t="shared" si="5"/>
        <v>70.839194112312128</v>
      </c>
      <c r="H8">
        <f t="shared" si="3"/>
        <v>21418.822459705108</v>
      </c>
      <c r="M8" s="4">
        <f>Input!J9</f>
        <v>0.90761200000000031</v>
      </c>
      <c r="N8">
        <f t="shared" si="6"/>
        <v>0.79759842857142882</v>
      </c>
      <c r="O8">
        <f t="shared" si="7"/>
        <v>3.3991498349916633</v>
      </c>
      <c r="P8">
        <f t="shared" si="8"/>
        <v>6.7680697202470999</v>
      </c>
      <c r="Q8">
        <f t="shared" si="4"/>
        <v>5.9638535502140071</v>
      </c>
      <c r="S8" s="19" t="s">
        <v>28</v>
      </c>
      <c r="T8" s="24">
        <f>SQRT((T5-K5)^2)</f>
        <v>145.38795932927331</v>
      </c>
    </row>
    <row r="9" spans="1:26" ht="14.45" x14ac:dyDescent="0.3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5.0331211428571425</v>
      </c>
      <c r="E9">
        <f t="shared" si="2"/>
        <v>4.4693014285714279</v>
      </c>
      <c r="F9">
        <f t="shared" si="9"/>
        <v>15.879538517390518</v>
      </c>
      <c r="G9">
        <f t="shared" si="5"/>
        <v>130.19351042306278</v>
      </c>
      <c r="H9">
        <f t="shared" si="3"/>
        <v>20229.49639697004</v>
      </c>
      <c r="M9" s="4">
        <f>Input!J10</f>
        <v>1.1276391428571424</v>
      </c>
      <c r="N9">
        <f t="shared" si="6"/>
        <v>1.0176255714285709</v>
      </c>
      <c r="O9">
        <f t="shared" si="7"/>
        <v>4.1212739414220385</v>
      </c>
      <c r="P9">
        <f t="shared" si="8"/>
        <v>9.632633204563108</v>
      </c>
      <c r="Q9">
        <f t="shared" si="4"/>
        <v>4.9376088199345869</v>
      </c>
      <c r="S9" s="21"/>
      <c r="T9" s="22"/>
    </row>
    <row r="10" spans="1:26" ht="14.45" x14ac:dyDescent="0.3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6.2707738571428582</v>
      </c>
      <c r="E10">
        <f t="shared" si="2"/>
        <v>5.7069541428571435</v>
      </c>
      <c r="F10">
        <f t="shared" si="9"/>
        <v>20.843670287472655</v>
      </c>
      <c r="G10">
        <f t="shared" si="5"/>
        <v>229.1201756426639</v>
      </c>
      <c r="H10">
        <f t="shared" si="3"/>
        <v>18842.03776758091</v>
      </c>
      <c r="M10" s="4">
        <f>Input!J11</f>
        <v>1.2376527142857157</v>
      </c>
      <c r="N10">
        <f t="shared" si="6"/>
        <v>1.1276391428571442</v>
      </c>
      <c r="O10">
        <f t="shared" si="7"/>
        <v>4.9641317700821368</v>
      </c>
      <c r="P10">
        <f t="shared" si="8"/>
        <v>14.718675678751726</v>
      </c>
      <c r="Q10">
        <f t="shared" si="4"/>
        <v>4.4607954124902749</v>
      </c>
    </row>
    <row r="11" spans="1:26" ht="14.45" x14ac:dyDescent="0.3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7.205889285714286</v>
      </c>
      <c r="E11">
        <f t="shared" si="2"/>
        <v>6.6420695714285714</v>
      </c>
      <c r="F11">
        <f t="shared" si="9"/>
        <v>26.783934509867052</v>
      </c>
      <c r="G11">
        <f t="shared" si="5"/>
        <v>405.69472319829737</v>
      </c>
      <c r="H11">
        <f t="shared" si="3"/>
        <v>17246.528296740966</v>
      </c>
      <c r="M11" s="4">
        <f>Input!J12</f>
        <v>0.93511542857142782</v>
      </c>
      <c r="N11">
        <f t="shared" si="6"/>
        <v>0.82510185714285633</v>
      </c>
      <c r="O11">
        <f t="shared" si="7"/>
        <v>5.940264222394398</v>
      </c>
      <c r="P11">
        <f t="shared" si="8"/>
        <v>26.164886022885746</v>
      </c>
      <c r="Q11">
        <f t="shared" si="4"/>
        <v>5.8302777301273023</v>
      </c>
    </row>
    <row r="12" spans="1:26" ht="14.45" x14ac:dyDescent="0.3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9.1998854285714309</v>
      </c>
      <c r="E12">
        <f t="shared" si="2"/>
        <v>8.6360657142857171</v>
      </c>
      <c r="F12">
        <f t="shared" si="9"/>
        <v>33.845790683518558</v>
      </c>
      <c r="G12">
        <f t="shared" si="5"/>
        <v>635.53023302436179</v>
      </c>
      <c r="H12">
        <f t="shared" si="3"/>
        <v>15441.586922786348</v>
      </c>
      <c r="M12" s="4">
        <f>Input!J13</f>
        <v>1.9939961428571449</v>
      </c>
      <c r="N12">
        <f t="shared" si="6"/>
        <v>1.8839825714285734</v>
      </c>
      <c r="O12">
        <f t="shared" si="7"/>
        <v>7.0618561736515044</v>
      </c>
      <c r="P12">
        <f t="shared" si="8"/>
        <v>26.810375040597073</v>
      </c>
      <c r="Q12">
        <f t="shared" si="4"/>
        <v>1.837966118290967</v>
      </c>
    </row>
    <row r="13" spans="1:26" ht="14.45" x14ac:dyDescent="0.3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11.702694285714285</v>
      </c>
      <c r="E13">
        <f t="shared" si="2"/>
        <v>11.138874571428572</v>
      </c>
      <c r="F13">
        <f t="shared" si="9"/>
        <v>42.186108828427585</v>
      </c>
      <c r="G13">
        <f t="shared" si="5"/>
        <v>963.93075500897294</v>
      </c>
      <c r="H13">
        <f t="shared" si="3"/>
        <v>13438.342206109484</v>
      </c>
      <c r="M13" s="4">
        <f>Input!J14</f>
        <v>2.5028088571428544</v>
      </c>
      <c r="N13">
        <f t="shared" si="6"/>
        <v>2.3927952857142829</v>
      </c>
      <c r="O13">
        <f t="shared" si="7"/>
        <v>8.3403181449090269</v>
      </c>
      <c r="P13">
        <f t="shared" si="8"/>
        <v>35.373028160644026</v>
      </c>
      <c r="Q13">
        <f t="shared" si="4"/>
        <v>0.71724532879956338</v>
      </c>
    </row>
    <row r="14" spans="1:26" ht="14.45" x14ac:dyDescent="0.3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15.250632285714286</v>
      </c>
      <c r="E14">
        <f t="shared" si="2"/>
        <v>14.686812571428572</v>
      </c>
      <c r="F14">
        <f t="shared" si="9"/>
        <v>51.971924028943178</v>
      </c>
      <c r="G14">
        <f t="shared" si="5"/>
        <v>1390.1795363992867</v>
      </c>
      <c r="H14">
        <f t="shared" si="3"/>
        <v>11265.285367637573</v>
      </c>
      <c r="M14" s="4">
        <f>Input!J15</f>
        <v>3.5479380000000003</v>
      </c>
      <c r="N14">
        <f t="shared" si="6"/>
        <v>3.4379244285714288</v>
      </c>
      <c r="O14">
        <f t="shared" si="7"/>
        <v>9.7858152005155912</v>
      </c>
      <c r="P14">
        <f t="shared" si="8"/>
        <v>40.295717252533855</v>
      </c>
      <c r="Q14">
        <f t="shared" si="4"/>
        <v>3.9293454524541006E-2</v>
      </c>
    </row>
    <row r="15" spans="1:26" ht="14.45" x14ac:dyDescent="0.3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18.798570285714284</v>
      </c>
      <c r="E15">
        <f t="shared" si="2"/>
        <v>18.23475057142857</v>
      </c>
      <c r="F15">
        <f t="shared" si="9"/>
        <v>63.37867726783557</v>
      </c>
      <c r="G15">
        <f t="shared" si="5"/>
        <v>2037.9741175705688</v>
      </c>
      <c r="H15">
        <f t="shared" si="3"/>
        <v>8974.0183270603993</v>
      </c>
      <c r="M15" s="4">
        <f>Input!J16</f>
        <v>3.5479379999999985</v>
      </c>
      <c r="N15">
        <f t="shared" si="6"/>
        <v>3.437924428571427</v>
      </c>
      <c r="O15">
        <f t="shared" si="7"/>
        <v>11.406753238892396</v>
      </c>
      <c r="P15">
        <f t="shared" si="8"/>
        <v>63.50223260820151</v>
      </c>
      <c r="Q15">
        <f t="shared" si="4"/>
        <v>3.9293454524540306E-2</v>
      </c>
    </row>
    <row r="16" spans="1:26" ht="14.45" x14ac:dyDescent="0.3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22.896576142857146</v>
      </c>
      <c r="E16">
        <f t="shared" si="2"/>
        <v>22.332756428571432</v>
      </c>
      <c r="F16">
        <f t="shared" si="9"/>
        <v>76.587914098881242</v>
      </c>
      <c r="G16">
        <f t="shared" si="5"/>
        <v>2943.622133830178</v>
      </c>
      <c r="H16">
        <f t="shared" si="3"/>
        <v>6645.8460323719737</v>
      </c>
      <c r="M16" s="4">
        <f>Input!J17</f>
        <v>4.0980058571428621</v>
      </c>
      <c r="N16">
        <f t="shared" si="6"/>
        <v>3.9879922857142907</v>
      </c>
      <c r="O16">
        <f t="shared" si="7"/>
        <v>13.209236831045677</v>
      </c>
      <c r="P16">
        <f t="shared" si="8"/>
        <v>85.031350964803863</v>
      </c>
      <c r="Q16">
        <f t="shared" si="4"/>
        <v>0.5599433472601717</v>
      </c>
    </row>
    <row r="17" spans="1:17" ht="14.45" x14ac:dyDescent="0.3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27.283367714285713</v>
      </c>
      <c r="E17">
        <f t="shared" si="2"/>
        <v>26.719548</v>
      </c>
      <c r="F17">
        <f t="shared" si="9"/>
        <v>91.78443076484777</v>
      </c>
      <c r="G17">
        <f t="shared" si="5"/>
        <v>4233.4389692033837</v>
      </c>
      <c r="H17">
        <f t="shared" si="3"/>
        <v>4399.0775079536697</v>
      </c>
      <c r="M17" s="4">
        <f>Input!J18</f>
        <v>4.3867915714285672</v>
      </c>
      <c r="N17">
        <f t="shared" si="6"/>
        <v>4.2767779999999957</v>
      </c>
      <c r="O17">
        <f t="shared" si="7"/>
        <v>15.196516665966522</v>
      </c>
      <c r="P17">
        <f t="shared" si="8"/>
        <v>119.24069253300442</v>
      </c>
      <c r="Q17">
        <f t="shared" si="4"/>
        <v>1.07553355326314</v>
      </c>
    </row>
    <row r="18" spans="1:17" ht="14.45" x14ac:dyDescent="0.3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31.670159285714288</v>
      </c>
      <c r="E18">
        <f t="shared" si="2"/>
        <v>31.106339571428574</v>
      </c>
      <c r="F18">
        <f t="shared" si="9"/>
        <v>109.15287898715344</v>
      </c>
      <c r="G18">
        <f t="shared" si="5"/>
        <v>6091.2623147702952</v>
      </c>
      <c r="H18">
        <f t="shared" si="3"/>
        <v>2396.7970210897479</v>
      </c>
      <c r="M18" s="4">
        <f>Input!J19</f>
        <v>4.3867915714285743</v>
      </c>
      <c r="N18">
        <f t="shared" si="6"/>
        <v>4.2767780000000029</v>
      </c>
      <c r="O18">
        <f t="shared" si="7"/>
        <v>17.36844822230567</v>
      </c>
      <c r="P18">
        <f t="shared" si="8"/>
        <v>171.39182920960488</v>
      </c>
      <c r="Q18">
        <f t="shared" si="4"/>
        <v>1.0755335532631547</v>
      </c>
    </row>
    <row r="19" spans="1:17" ht="14.45" x14ac:dyDescent="0.3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35.86442685714286</v>
      </c>
      <c r="E19">
        <f t="shared" si="2"/>
        <v>35.300607142857146</v>
      </c>
      <c r="F19">
        <f t="shared" si="9"/>
        <v>128.87386520545633</v>
      </c>
      <c r="G19">
        <f t="shared" si="5"/>
        <v>8755.9546244497833</v>
      </c>
      <c r="H19">
        <f t="shared" si="3"/>
        <v>854.74997921179113</v>
      </c>
      <c r="M19" s="4">
        <f>Input!J20</f>
        <v>4.194267571428572</v>
      </c>
      <c r="N19">
        <f t="shared" si="6"/>
        <v>4.0842540000000005</v>
      </c>
      <c r="O19">
        <f t="shared" si="7"/>
        <v>19.720986218302887</v>
      </c>
      <c r="P19">
        <f t="shared" si="8"/>
        <v>244.50739446691148</v>
      </c>
      <c r="Q19">
        <f t="shared" si="4"/>
        <v>0.71327371890897684</v>
      </c>
    </row>
    <row r="20" spans="1:17" ht="14.45" x14ac:dyDescent="0.3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40.017439428571429</v>
      </c>
      <c r="E20">
        <f t="shared" si="2"/>
        <v>39.453619714285715</v>
      </c>
      <c r="F20">
        <f t="shared" si="9"/>
        <v>151.11960661649607</v>
      </c>
      <c r="G20">
        <f t="shared" si="5"/>
        <v>12469.292630844617</v>
      </c>
      <c r="H20">
        <f t="shared" si="3"/>
        <v>48.865217450426549</v>
      </c>
      <c r="M20" s="4">
        <f>Input!J21</f>
        <v>4.1530125714285688</v>
      </c>
      <c r="N20">
        <f t="shared" si="6"/>
        <v>4.0429989999999973</v>
      </c>
      <c r="O20">
        <f t="shared" si="7"/>
        <v>22.245741411039738</v>
      </c>
      <c r="P20">
        <f t="shared" si="8"/>
        <v>331.33983128266482</v>
      </c>
      <c r="Q20">
        <f t="shared" si="4"/>
        <v>0.64529143299731695</v>
      </c>
    </row>
    <row r="21" spans="1:17" ht="14.45" x14ac:dyDescent="0.3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44.04668671428572</v>
      </c>
      <c r="E21">
        <f t="shared" si="2"/>
        <v>43.482867000000006</v>
      </c>
      <c r="F21">
        <f t="shared" si="9"/>
        <v>176.04923377119272</v>
      </c>
      <c r="G21">
        <f t="shared" si="5"/>
        <v>17573.84159891439</v>
      </c>
      <c r="H21">
        <f t="shared" si="3"/>
        <v>321.8170891430442</v>
      </c>
      <c r="M21" s="4">
        <f>Input!J22</f>
        <v>4.0292472857142911</v>
      </c>
      <c r="N21">
        <f t="shared" si="6"/>
        <v>3.9192337142857196</v>
      </c>
      <c r="O21">
        <f t="shared" si="7"/>
        <v>24.92962715469665</v>
      </c>
      <c r="P21">
        <f t="shared" si="8"/>
        <v>441.43663252086264</v>
      </c>
      <c r="Q21">
        <f t="shared" si="4"/>
        <v>0.46176788725653839</v>
      </c>
    </row>
    <row r="22" spans="1:17" ht="14.45" x14ac:dyDescent="0.3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49.052304571428571</v>
      </c>
      <c r="E22">
        <f t="shared" si="2"/>
        <v>48.488484857142858</v>
      </c>
      <c r="F22">
        <f t="shared" si="9"/>
        <v>203.80385633207743</v>
      </c>
      <c r="G22">
        <f t="shared" si="5"/>
        <v>24122.864616396921</v>
      </c>
      <c r="H22">
        <f t="shared" si="3"/>
        <v>2087.9310048526581</v>
      </c>
      <c r="M22" s="4">
        <f>Input!J23</f>
        <v>5.0056178571428518</v>
      </c>
      <c r="N22">
        <f t="shared" si="6"/>
        <v>4.8956042857142803</v>
      </c>
      <c r="O22">
        <f t="shared" si="7"/>
        <v>27.754622560884716</v>
      </c>
      <c r="P22">
        <f t="shared" si="8"/>
        <v>522.53471650457595</v>
      </c>
      <c r="Q22">
        <f t="shared" si="4"/>
        <v>2.7420234345793317</v>
      </c>
    </row>
    <row r="23" spans="1:17" ht="14.45" x14ac:dyDescent="0.3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53.947908857142863</v>
      </c>
      <c r="E23">
        <f t="shared" si="2"/>
        <v>53.38408914285715</v>
      </c>
      <c r="F23">
        <f t="shared" si="9"/>
        <v>234.50153330516889</v>
      </c>
      <c r="G23">
        <f t="shared" si="5"/>
        <v>32803.528579888116</v>
      </c>
      <c r="H23">
        <f t="shared" si="3"/>
        <v>5835.6705374957555</v>
      </c>
      <c r="M23" s="4">
        <f>Input!J24</f>
        <v>4.8956042857142918</v>
      </c>
      <c r="N23">
        <f t="shared" si="6"/>
        <v>4.7855907142857204</v>
      </c>
      <c r="O23">
        <f t="shared" si="7"/>
        <v>30.697676973091468</v>
      </c>
      <c r="P23">
        <f t="shared" si="8"/>
        <v>671.43621428378958</v>
      </c>
      <c r="Q23">
        <f t="shared" si="4"/>
        <v>2.3897822372555089</v>
      </c>
    </row>
    <row r="24" spans="1:17" ht="14.45" x14ac:dyDescent="0.3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59.489842857142854</v>
      </c>
      <c r="E24">
        <f t="shared" si="2"/>
        <v>58.92602314285714</v>
      </c>
      <c r="F24">
        <f t="shared" si="9"/>
        <v>268.23231000451699</v>
      </c>
      <c r="G24">
        <f t="shared" si="5"/>
        <v>43809.121719815448</v>
      </c>
      <c r="H24">
        <f t="shared" si="3"/>
        <v>12126.929181774507</v>
      </c>
      <c r="M24" s="4">
        <f>Input!J25</f>
        <v>5.5419339999999906</v>
      </c>
      <c r="N24">
        <f t="shared" si="6"/>
        <v>5.4319204285714191</v>
      </c>
      <c r="O24">
        <f t="shared" si="7"/>
        <v>33.73077669934812</v>
      </c>
      <c r="P24">
        <f t="shared" si="8"/>
        <v>800.82526623407773</v>
      </c>
      <c r="Q24">
        <f t="shared" si="4"/>
        <v>4.8058362737378371</v>
      </c>
    </row>
    <row r="25" spans="1:17" ht="14.45" x14ac:dyDescent="0.3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66.008147285714273</v>
      </c>
      <c r="E25">
        <f t="shared" si="2"/>
        <v>65.444327571428559</v>
      </c>
      <c r="F25">
        <f t="shared" si="9"/>
        <v>305.05349957800513</v>
      </c>
      <c r="G25">
        <f t="shared" si="5"/>
        <v>57412.555309677191</v>
      </c>
      <c r="H25">
        <f t="shared" si="3"/>
        <v>21592.400102508578</v>
      </c>
      <c r="M25" s="4">
        <f>Input!J26</f>
        <v>6.5183044285714189</v>
      </c>
      <c r="N25">
        <f t="shared" si="6"/>
        <v>6.4082908571428474</v>
      </c>
      <c r="O25">
        <f t="shared" si="7"/>
        <v>36.821189573488113</v>
      </c>
      <c r="P25">
        <f t="shared" si="8"/>
        <v>924.9444083306754</v>
      </c>
      <c r="Q25">
        <f t="shared" si="4"/>
        <v>10.039976498987661</v>
      </c>
    </row>
    <row r="26" spans="1:17" ht="14.45" x14ac:dyDescent="0.3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72.485196857142839</v>
      </c>
      <c r="E26">
        <f t="shared" si="2"/>
        <v>71.921377142857125</v>
      </c>
      <c r="F26">
        <f t="shared" si="9"/>
        <v>344.98539565893395</v>
      </c>
      <c r="G26">
        <f t="shared" si="5"/>
        <v>74563.958208148353</v>
      </c>
      <c r="H26">
        <f t="shared" si="3"/>
        <v>34922.423720275176</v>
      </c>
      <c r="M26" s="4">
        <f>Input!J27</f>
        <v>6.4770495714285659</v>
      </c>
      <c r="N26">
        <f t="shared" si="6"/>
        <v>6.3670359999999944</v>
      </c>
      <c r="O26">
        <f t="shared" si="7"/>
        <v>39.931896080928837</v>
      </c>
      <c r="P26">
        <f t="shared" si="8"/>
        <v>1126.5998322523308</v>
      </c>
      <c r="Q26">
        <f t="shared" si="4"/>
        <v>9.7802388255181096</v>
      </c>
    </row>
    <row r="27" spans="1:17" ht="14.45" x14ac:dyDescent="0.3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79.787348142857141</v>
      </c>
      <c r="E27">
        <f t="shared" si="2"/>
        <v>79.223528428571427</v>
      </c>
      <c r="F27">
        <f t="shared" si="9"/>
        <v>388.00760341014899</v>
      </c>
      <c r="G27">
        <f t="shared" si="5"/>
        <v>95347.604962228492</v>
      </c>
      <c r="H27">
        <f t="shared" si="3"/>
        <v>52852.920623602644</v>
      </c>
      <c r="M27" s="4">
        <f>Input!J28</f>
        <v>7.3021512857143023</v>
      </c>
      <c r="N27">
        <f t="shared" si="6"/>
        <v>7.1921377142857308</v>
      </c>
      <c r="O27">
        <f t="shared" si="7"/>
        <v>43.022207751215014</v>
      </c>
      <c r="P27">
        <f t="shared" si="8"/>
        <v>1283.7939188512578</v>
      </c>
      <c r="Q27">
        <f t="shared" si="4"/>
        <v>15.621774461868039</v>
      </c>
    </row>
    <row r="28" spans="1:17" ht="14.45" x14ac:dyDescent="0.3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87.103251142857147</v>
      </c>
      <c r="E28">
        <f t="shared" si="2"/>
        <v>86.539431428571433</v>
      </c>
      <c r="F28">
        <f t="shared" si="9"/>
        <v>434.05616806758695</v>
      </c>
      <c r="G28">
        <f t="shared" si="5"/>
        <v>120767.88224423086</v>
      </c>
      <c r="H28">
        <f t="shared" si="3"/>
        <v>76146.302758806851</v>
      </c>
      <c r="M28" s="4">
        <f>Input!J29</f>
        <v>7.3159030000000058</v>
      </c>
      <c r="N28">
        <f t="shared" si="6"/>
        <v>7.2058894285714343</v>
      </c>
      <c r="O28">
        <f t="shared" si="7"/>
        <v>46.048564657437957</v>
      </c>
      <c r="P28">
        <f t="shared" si="8"/>
        <v>1508.7534189352011</v>
      </c>
      <c r="Q28">
        <f t="shared" si="4"/>
        <v>15.730669196670641</v>
      </c>
    </row>
    <row r="29" spans="1:17" ht="14.45" x14ac:dyDescent="0.3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94.212878714285708</v>
      </c>
      <c r="E29">
        <f t="shared" si="2"/>
        <v>93.649058999999994</v>
      </c>
      <c r="F29">
        <f t="shared" si="9"/>
        <v>483.02166270326666</v>
      </c>
      <c r="G29">
        <f t="shared" si="5"/>
        <v>151611.02451466117</v>
      </c>
      <c r="H29">
        <f t="shared" si="3"/>
        <v>105567.60632545853</v>
      </c>
      <c r="M29" s="4">
        <f>Input!J30</f>
        <v>7.1096275714285611</v>
      </c>
      <c r="N29">
        <f t="shared" si="6"/>
        <v>6.9996139999999896</v>
      </c>
      <c r="O29">
        <f t="shared" si="7"/>
        <v>48.965494635679725</v>
      </c>
      <c r="P29">
        <f t="shared" si="8"/>
        <v>1761.1351375281197</v>
      </c>
      <c r="Q29">
        <f t="shared" si="4"/>
        <v>14.13696334877034</v>
      </c>
    </row>
    <row r="30" spans="1:17" ht="14.45" x14ac:dyDescent="0.3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102.06509785714285</v>
      </c>
      <c r="E30">
        <f t="shared" si="2"/>
        <v>101.50127814285713</v>
      </c>
      <c r="F30">
        <f t="shared" si="9"/>
        <v>534.74837047963774</v>
      </c>
      <c r="G30">
        <f t="shared" si="5"/>
        <v>187703.04301827491</v>
      </c>
      <c r="H30">
        <f t="shared" si="3"/>
        <v>141856.48271062138</v>
      </c>
      <c r="M30" s="4">
        <f>Input!J31</f>
        <v>7.8522191428571375</v>
      </c>
      <c r="N30">
        <f t="shared" si="6"/>
        <v>7.742205571428566</v>
      </c>
      <c r="O30">
        <f t="shared" si="7"/>
        <v>51.726707776371128</v>
      </c>
      <c r="P30">
        <f t="shared" si="8"/>
        <v>1934.6364342165973</v>
      </c>
      <c r="Q30">
        <f t="shared" si="4"/>
        <v>20.272568469263692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110.23360599999999</v>
      </c>
      <c r="E31">
        <f t="shared" si="2"/>
        <v>109.66978628571428</v>
      </c>
      <c r="F31">
        <f t="shared" si="9"/>
        <v>589.03466188745801</v>
      </c>
      <c r="G31">
        <f t="shared" si="5"/>
        <v>229790.68396067523</v>
      </c>
      <c r="H31">
        <f t="shared" si="3"/>
        <v>185696.08778403953</v>
      </c>
      <c r="M31" s="4">
        <f>Input!J32</f>
        <v>8.1685081428571493</v>
      </c>
      <c r="N31">
        <f t="shared" si="6"/>
        <v>8.0584945714285769</v>
      </c>
      <c r="O31">
        <f t="shared" si="7"/>
        <v>54.286291407820229</v>
      </c>
      <c r="P31">
        <f t="shared" si="8"/>
        <v>2137.0092003467021</v>
      </c>
      <c r="Q31">
        <f t="shared" si="4"/>
        <v>23.220794016524067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119.19971271428571</v>
      </c>
      <c r="E32">
        <f t="shared" si="2"/>
        <v>118.635893</v>
      </c>
      <c r="F32">
        <f t="shared" si="9"/>
        <v>645.63462563581209</v>
      </c>
      <c r="G32">
        <f t="shared" si="5"/>
        <v>277727.66419975215</v>
      </c>
      <c r="H32">
        <f t="shared" si="3"/>
        <v>237680.28725721547</v>
      </c>
      <c r="M32" s="4">
        <f>Input!J33</f>
        <v>8.9661067142857149</v>
      </c>
      <c r="N32">
        <f t="shared" si="6"/>
        <v>8.8560931428571426</v>
      </c>
      <c r="O32">
        <f t="shared" si="7"/>
        <v>56.599963748354092</v>
      </c>
      <c r="P32">
        <f t="shared" si="8"/>
        <v>2279.4771803944359</v>
      </c>
      <c r="Q32">
        <f t="shared" si="4"/>
        <v>31.543886964367697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128.09706085714285</v>
      </c>
      <c r="E33">
        <f t="shared" si="2"/>
        <v>127.53324114285714</v>
      </c>
      <c r="F33">
        <f t="shared" si="9"/>
        <v>704.26096479415128</v>
      </c>
      <c r="G33">
        <f t="shared" si="5"/>
        <v>332614.86722800351</v>
      </c>
      <c r="H33">
        <f t="shared" si="3"/>
        <v>298280.90620691032</v>
      </c>
      <c r="M33" s="4">
        <f>Input!J34</f>
        <v>8.8973481428571404</v>
      </c>
      <c r="N33">
        <f t="shared" si="6"/>
        <v>8.787334571428568</v>
      </c>
      <c r="O33">
        <f t="shared" si="7"/>
        <v>58.626339158339235</v>
      </c>
      <c r="P33">
        <f t="shared" si="8"/>
        <v>2483.9263782141024</v>
      </c>
      <c r="Q33">
        <f t="shared" si="4"/>
        <v>30.776264183349333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136.51309971428572</v>
      </c>
      <c r="E34">
        <f t="shared" si="2"/>
        <v>135.94927999999999</v>
      </c>
      <c r="F34">
        <f t="shared" si="9"/>
        <v>764.58911969364794</v>
      </c>
      <c r="G34">
        <f t="shared" si="5"/>
        <v>395188.04805005534</v>
      </c>
      <c r="H34">
        <f t="shared" si="3"/>
        <v>367816.95578420983</v>
      </c>
      <c r="M34" s="4">
        <f>Input!J35</f>
        <v>8.4160388571428655</v>
      </c>
      <c r="N34">
        <f t="shared" si="6"/>
        <v>8.3060252857142931</v>
      </c>
      <c r="O34">
        <f t="shared" si="7"/>
        <v>60.328154899496674</v>
      </c>
      <c r="P34">
        <f t="shared" si="8"/>
        <v>2706.3019695531739</v>
      </c>
      <c r="Q34">
        <f t="shared" si="4"/>
        <v>25.667665457944395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144.47533257142854</v>
      </c>
      <c r="E35">
        <f t="shared" si="2"/>
        <v>143.91151285714281</v>
      </c>
      <c r="F35">
        <f t="shared" si="9"/>
        <v>826.26252849836567</v>
      </c>
      <c r="G35">
        <f t="shared" si="5"/>
        <v>465602.90854660835</v>
      </c>
      <c r="H35">
        <f t="shared" si="3"/>
        <v>446427.83787063975</v>
      </c>
      <c r="M35" s="4">
        <f>Input!J36</f>
        <v>7.9622328571428227</v>
      </c>
      <c r="N35">
        <f t="shared" si="6"/>
        <v>7.8522192857142512</v>
      </c>
      <c r="O35">
        <f t="shared" si="7"/>
        <v>61.673408804717752</v>
      </c>
      <c r="P35">
        <f t="shared" si="8"/>
        <v>2896.7204412404926</v>
      </c>
      <c r="Q35">
        <f t="shared" si="4"/>
        <v>21.27534650399642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151.94250414285713</v>
      </c>
      <c r="E36">
        <f t="shared" si="2"/>
        <v>151.3786844285714</v>
      </c>
      <c r="F36">
        <f t="shared" si="9"/>
        <v>888.89888792095405</v>
      </c>
      <c r="G36">
        <f t="shared" si="5"/>
        <v>543936.05055944552</v>
      </c>
      <c r="H36">
        <f t="shared" si="3"/>
        <v>534052.43866532808</v>
      </c>
      <c r="M36" s="4">
        <f>Input!J37</f>
        <v>7.4671715714285938</v>
      </c>
      <c r="N36">
        <f t="shared" si="6"/>
        <v>7.3571580000000223</v>
      </c>
      <c r="O36">
        <f t="shared" si="7"/>
        <v>62.636359422588349</v>
      </c>
      <c r="P36">
        <f t="shared" si="8"/>
        <v>3055.7901099190917</v>
      </c>
      <c r="Q36">
        <f t="shared" si="4"/>
        <v>16.953471399911397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159.06588342857142</v>
      </c>
      <c r="E37">
        <f t="shared" si="2"/>
        <v>158.5020637142857</v>
      </c>
      <c r="F37">
        <f t="shared" si="9"/>
        <v>952.09723292322792</v>
      </c>
      <c r="G37">
        <f t="shared" si="5"/>
        <v>629793.29259176971</v>
      </c>
      <c r="H37">
        <f t="shared" si="3"/>
        <v>630415.76945709763</v>
      </c>
      <c r="M37" s="4">
        <f>Input!J38</f>
        <v>7.123379285714293</v>
      </c>
      <c r="N37">
        <f t="shared" si="6"/>
        <v>7.0133657142857215</v>
      </c>
      <c r="O37">
        <f t="shared" si="7"/>
        <v>63.198345002273861</v>
      </c>
      <c r="P37">
        <f t="shared" si="8"/>
        <v>3156.7518975916564</v>
      </c>
      <c r="Q37">
        <f t="shared" si="4"/>
        <v>14.240563021348997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165.51542957142857</v>
      </c>
      <c r="E38">
        <f t="shared" si="2"/>
        <v>164.95160985714284</v>
      </c>
      <c r="F38">
        <f t="shared" si="9"/>
        <v>1015.4456178495877</v>
      </c>
      <c r="G38">
        <f t="shared" si="5"/>
        <v>723340.05763105303</v>
      </c>
      <c r="H38">
        <f t="shared" si="3"/>
        <v>735024.40850918146</v>
      </c>
      <c r="M38" s="4">
        <f>Input!J39</f>
        <v>6.4495461428571446</v>
      </c>
      <c r="N38">
        <f t="shared" si="6"/>
        <v>6.3395325714285731</v>
      </c>
      <c r="O38">
        <f t="shared" si="7"/>
        <v>63.348384926359806</v>
      </c>
      <c r="P38">
        <f t="shared" si="8"/>
        <v>3250.0092468263488</v>
      </c>
      <c r="Q38">
        <f t="shared" si="4"/>
        <v>9.6089702659135998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171.16737728571431</v>
      </c>
      <c r="E39">
        <f t="shared" si="2"/>
        <v>170.60355757142858</v>
      </c>
      <c r="F39">
        <f t="shared" si="9"/>
        <v>1078.5291543649823</v>
      </c>
      <c r="G39">
        <f t="shared" si="5"/>
        <v>824328.88931293064</v>
      </c>
      <c r="H39">
        <f t="shared" si="3"/>
        <v>847171.47004674911</v>
      </c>
      <c r="M39" s="4">
        <f>Input!J40</f>
        <v>5.6519477142857397</v>
      </c>
      <c r="N39">
        <f t="shared" si="6"/>
        <v>5.5419341428571682</v>
      </c>
      <c r="O39">
        <f t="shared" si="7"/>
        <v>63.083536515394556</v>
      </c>
      <c r="P39">
        <f t="shared" si="8"/>
        <v>3311.0360035992007</v>
      </c>
      <c r="Q39">
        <f t="shared" si="4"/>
        <v>5.3002882092213603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176.64055285714286</v>
      </c>
      <c r="E40">
        <f t="shared" si="2"/>
        <v>176.07673314285714</v>
      </c>
      <c r="F40">
        <f t="shared" si="9"/>
        <v>1140.9381453727894</v>
      </c>
      <c r="G40">
        <f t="shared" si="5"/>
        <v>930957.54481033934</v>
      </c>
      <c r="H40">
        <f t="shared" si="3"/>
        <v>965951.21707398817</v>
      </c>
      <c r="M40" s="4">
        <f>Input!J41</f>
        <v>5.4731755714285555</v>
      </c>
      <c r="N40">
        <f t="shared" si="6"/>
        <v>5.363161999999984</v>
      </c>
      <c r="O40">
        <f t="shared" si="7"/>
        <v>62.408991007807145</v>
      </c>
      <c r="P40">
        <f t="shared" si="8"/>
        <v>3254.2266071879735</v>
      </c>
      <c r="Q40">
        <f t="shared" si="4"/>
        <v>4.5090965477412333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182.25124542857142</v>
      </c>
      <c r="E41">
        <f t="shared" si="2"/>
        <v>181.68742571428569</v>
      </c>
      <c r="F41">
        <f t="shared" si="9"/>
        <v>1202.2760497147865</v>
      </c>
      <c r="G41">
        <f t="shared" si="5"/>
        <v>1041601.1394392356</v>
      </c>
      <c r="H41">
        <f t="shared" si="3"/>
        <v>1090282.796467762</v>
      </c>
      <c r="M41" s="4">
        <f>Input!J42</f>
        <v>5.610692571428558</v>
      </c>
      <c r="N41">
        <f t="shared" si="6"/>
        <v>5.5006789999999866</v>
      </c>
      <c r="O41">
        <f t="shared" si="7"/>
        <v>61.337904341997152</v>
      </c>
      <c r="P41">
        <f t="shared" si="8"/>
        <v>3117.7957338929709</v>
      </c>
      <c r="Q41">
        <f t="shared" si="4"/>
        <v>5.1120320887279815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187.46313871428569</v>
      </c>
      <c r="E42">
        <f t="shared" si="2"/>
        <v>186.89931899999996</v>
      </c>
      <c r="F42">
        <f t="shared" si="9"/>
        <v>1262.167020160939</v>
      </c>
      <c r="G42">
        <f t="shared" si="5"/>
        <v>1156200.6291599309</v>
      </c>
      <c r="H42">
        <f t="shared" si="3"/>
        <v>1218941.9641320284</v>
      </c>
      <c r="M42" s="4">
        <f>Input!J43</f>
        <v>5.2118932857142681</v>
      </c>
      <c r="N42">
        <f t="shared" si="6"/>
        <v>5.1018797142856966</v>
      </c>
      <c r="O42">
        <f t="shared" si="7"/>
        <v>59.890970446152565</v>
      </c>
      <c r="P42">
        <f t="shared" si="8"/>
        <v>3001.8444632247401</v>
      </c>
      <c r="Q42">
        <f t="shared" si="4"/>
        <v>3.4677182714139905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192.82630071428571</v>
      </c>
      <c r="E43">
        <f t="shared" si="2"/>
        <v>192.26248099999998</v>
      </c>
      <c r="F43">
        <f t="shared" si="9"/>
        <v>1320.2627765308935</v>
      </c>
      <c r="G43">
        <f t="shared" si="5"/>
        <v>1272384.6667177831</v>
      </c>
      <c r="H43">
        <f t="shared" si="3"/>
        <v>1350599.1395402821</v>
      </c>
      <c r="M43" s="4">
        <f>Input!J44</f>
        <v>5.3631620000000169</v>
      </c>
      <c r="N43">
        <f t="shared" si="6"/>
        <v>5.2531484285714454</v>
      </c>
      <c r="O43">
        <f t="shared" si="7"/>
        <v>58.095756369954302</v>
      </c>
      <c r="P43">
        <f t="shared" si="8"/>
        <v>2792.341214046699</v>
      </c>
      <c r="Q43">
        <f t="shared" si="4"/>
        <v>4.0539799624224075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197.47437442857139</v>
      </c>
      <c r="E44">
        <f t="shared" si="2"/>
        <v>196.91055471428567</v>
      </c>
      <c r="F44">
        <f t="shared" si="9"/>
        <v>1376.2486056279538</v>
      </c>
      <c r="G44">
        <f t="shared" si="5"/>
        <v>1390838.2383328499</v>
      </c>
      <c r="H44">
        <f t="shared" si="3"/>
        <v>1483861.7291241116</v>
      </c>
      <c r="M44" s="4">
        <f>Input!J45</f>
        <v>4.6480737142856867</v>
      </c>
      <c r="N44">
        <f t="shared" si="6"/>
        <v>4.5380601428571152</v>
      </c>
      <c r="O44">
        <f t="shared" si="7"/>
        <v>55.985829097060417</v>
      </c>
      <c r="P44">
        <f t="shared" si="8"/>
        <v>2646.8729303650853</v>
      </c>
      <c r="Q44">
        <f t="shared" si="4"/>
        <v>1.6857425349191852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201.70989714285716</v>
      </c>
      <c r="E45">
        <f t="shared" si="2"/>
        <v>201.14607742857143</v>
      </c>
      <c r="F45">
        <f t="shared" si="9"/>
        <v>1429.8483182920352</v>
      </c>
      <c r="G45">
        <f t="shared" si="5"/>
        <v>1509709.1967028971</v>
      </c>
      <c r="H45">
        <f t="shared" si="3"/>
        <v>1617318.4197457656</v>
      </c>
      <c r="M45" s="4">
        <f>Input!J46</f>
        <v>4.2355227142857643</v>
      </c>
      <c r="N45">
        <f t="shared" si="6"/>
        <v>4.1255091428571928</v>
      </c>
      <c r="O45">
        <f t="shared" si="7"/>
        <v>53.599712664081352</v>
      </c>
      <c r="P45">
        <f t="shared" si="8"/>
        <v>2447.6968140595091</v>
      </c>
      <c r="Q45">
        <f t="shared" si="4"/>
        <v>0.78466020795940772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205.17532485714284</v>
      </c>
      <c r="E46">
        <f t="shared" si="2"/>
        <v>204.61150514285711</v>
      </c>
      <c r="F46">
        <f t="shared" si="9"/>
        <v>1480.8280390992707</v>
      </c>
      <c r="G46">
        <f t="shared" si="5"/>
        <v>1628728.6415437215</v>
      </c>
      <c r="H46">
        <f t="shared" si="3"/>
        <v>1749583.0832794965</v>
      </c>
      <c r="M46" s="4">
        <f>Input!J47</f>
        <v>3.4654277142856813</v>
      </c>
      <c r="N46">
        <f t="shared" si="6"/>
        <v>3.3554141428571098</v>
      </c>
      <c r="O46">
        <f t="shared" si="7"/>
        <v>50.979720807235545</v>
      </c>
      <c r="P46">
        <f t="shared" si="8"/>
        <v>2268.0745852627606</v>
      </c>
      <c r="Q46">
        <f t="shared" si="4"/>
        <v>1.3390072505153068E-2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208.10443642857143</v>
      </c>
      <c r="E47">
        <f t="shared" si="2"/>
        <v>207.5406167142857</v>
      </c>
      <c r="F47">
        <f t="shared" si="9"/>
        <v>1528.9987535394196</v>
      </c>
      <c r="G47">
        <f t="shared" si="5"/>
        <v>1746251.6073813541</v>
      </c>
      <c r="H47">
        <f t="shared" si="3"/>
        <v>1879336.0495355204</v>
      </c>
      <c r="M47" s="4">
        <f>Input!J48</f>
        <v>2.9291115714285922</v>
      </c>
      <c r="N47">
        <f t="shared" si="6"/>
        <v>2.8190980000000208</v>
      </c>
      <c r="O47">
        <f t="shared" si="7"/>
        <v>48.170714440148942</v>
      </c>
      <c r="P47">
        <f t="shared" si="8"/>
        <v>2056.7691137343863</v>
      </c>
      <c r="Q47">
        <f t="shared" si="4"/>
        <v>0.17690491689240978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210.22219771428573</v>
      </c>
      <c r="E48">
        <f t="shared" si="2"/>
        <v>209.658378</v>
      </c>
      <c r="F48">
        <f t="shared" si="9"/>
        <v>1574.2175882230604</v>
      </c>
      <c r="G48">
        <f t="shared" si="5"/>
        <v>1862021.838204582</v>
      </c>
      <c r="H48">
        <f t="shared" si="3"/>
        <v>2005360.7788499726</v>
      </c>
      <c r="M48" s="4">
        <f>Input!J49</f>
        <v>2.1177612857142947</v>
      </c>
      <c r="N48">
        <f t="shared" si="6"/>
        <v>2.0077477142857232</v>
      </c>
      <c r="O48">
        <f t="shared" si="7"/>
        <v>45.218834683640701</v>
      </c>
      <c r="P48">
        <f t="shared" si="8"/>
        <v>1867.1980370731599</v>
      </c>
      <c r="Q48">
        <f t="shared" si="4"/>
        <v>1.5177031376256236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211.88615300000001</v>
      </c>
      <c r="E49">
        <f t="shared" si="2"/>
        <v>211.32233328571428</v>
      </c>
      <c r="F49">
        <f t="shared" si="9"/>
        <v>1616.3878491673754</v>
      </c>
      <c r="G49">
        <f t="shared" si="5"/>
        <v>1974209.1039197987</v>
      </c>
      <c r="H49">
        <f t="shared" si="3"/>
        <v>2126574.3651049659</v>
      </c>
      <c r="M49" s="4">
        <f>Input!J50</f>
        <v>1.6639552857142803</v>
      </c>
      <c r="N49">
        <f t="shared" si="6"/>
        <v>1.5539417142857088</v>
      </c>
      <c r="O49">
        <f t="shared" si="7"/>
        <v>42.170260944315054</v>
      </c>
      <c r="P49">
        <f t="shared" si="8"/>
        <v>1649.6853877956516</v>
      </c>
      <c r="Q49">
        <f t="shared" si="4"/>
        <v>2.8417764868374999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213.26132271428568</v>
      </c>
      <c r="E50">
        <f t="shared" si="2"/>
        <v>212.69750299999995</v>
      </c>
      <c r="F50">
        <f t="shared" si="9"/>
        <v>1655.4578890309006</v>
      </c>
      <c r="G50">
        <f t="shared" si="5"/>
        <v>2081557.5315000336</v>
      </c>
      <c r="H50">
        <f t="shared" si="3"/>
        <v>2242050.7826542254</v>
      </c>
      <c r="M50" s="4">
        <f>Input!J51</f>
        <v>1.3751697142856756</v>
      </c>
      <c r="N50">
        <f t="shared" si="6"/>
        <v>1.2651561428571041</v>
      </c>
      <c r="O50">
        <f t="shared" si="7"/>
        <v>39.07003986352511</v>
      </c>
      <c r="P50">
        <f t="shared" si="8"/>
        <v>1429.209233133229</v>
      </c>
      <c r="Q50">
        <f t="shared" si="4"/>
        <v>3.8988181599857463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216.43796485714282</v>
      </c>
      <c r="E51">
        <f t="shared" si="2"/>
        <v>215.87414514285709</v>
      </c>
      <c r="F51">
        <f t="shared" si="9"/>
        <v>1691.4189141987072</v>
      </c>
      <c r="G51">
        <f t="shared" si="5"/>
        <v>2177232.3654880822</v>
      </c>
      <c r="H51">
        <f t="shared" si="3"/>
        <v>2351036.3101963531</v>
      </c>
      <c r="M51" s="4">
        <f>Input!J52</f>
        <v>3.1766421428571334</v>
      </c>
      <c r="N51">
        <f t="shared" si="6"/>
        <v>3.0666285714285619</v>
      </c>
      <c r="O51">
        <f t="shared" si="7"/>
        <v>35.961025167806696</v>
      </c>
      <c r="P51">
        <f t="shared" si="8"/>
        <v>1082.0413274398136</v>
      </c>
      <c r="Q51">
        <f t="shared" si="4"/>
        <v>2.9953256257643356E-2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219.40833157142856</v>
      </c>
      <c r="E52">
        <f t="shared" si="2"/>
        <v>218.84451185714283</v>
      </c>
      <c r="F52">
        <f t="shared" si="9"/>
        <v>1724.3018751959098</v>
      </c>
      <c r="G52">
        <f t="shared" si="5"/>
        <v>2266401.8728309125</v>
      </c>
      <c r="H52">
        <f t="shared" si="3"/>
        <v>2452957.0755627225</v>
      </c>
      <c r="M52" s="4">
        <f>Input!J53</f>
        <v>2.9703667142857455</v>
      </c>
      <c r="N52">
        <f t="shared" si="6"/>
        <v>2.860353142857174</v>
      </c>
      <c r="O52">
        <f t="shared" si="7"/>
        <v>32.882960997202595</v>
      </c>
      <c r="P52">
        <f t="shared" si="8"/>
        <v>901.35698237580334</v>
      </c>
      <c r="Q52">
        <f t="shared" si="4"/>
        <v>0.14390302290960391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222.928766</v>
      </c>
      <c r="E53">
        <f t="shared" si="2"/>
        <v>222.36494628571427</v>
      </c>
      <c r="F53">
        <f t="shared" si="9"/>
        <v>1754.1736078930526</v>
      </c>
      <c r="G53">
        <f t="shared" si="5"/>
        <v>2346437.7757752649</v>
      </c>
      <c r="H53">
        <f t="shared" si="3"/>
        <v>2547419.1277068956</v>
      </c>
      <c r="M53" s="4">
        <f>Input!J54</f>
        <v>3.5204344285714342</v>
      </c>
      <c r="N53">
        <f t="shared" si="6"/>
        <v>3.4104208571428627</v>
      </c>
      <c r="O53">
        <f t="shared" si="7"/>
        <v>29.871732697142658</v>
      </c>
      <c r="P53">
        <f t="shared" si="8"/>
        <v>700.20102429371332</v>
      </c>
      <c r="Q53">
        <f t="shared" si="4"/>
        <v>2.9146067907258297E-2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226.5867174285714</v>
      </c>
      <c r="E54">
        <f t="shared" si="2"/>
        <v>226.02289771428568</v>
      </c>
      <c r="F54">
        <f t="shared" si="9"/>
        <v>1781.1324077896688</v>
      </c>
      <c r="G54">
        <f t="shared" si="5"/>
        <v>2418365.5883268984</v>
      </c>
      <c r="H54">
        <f t="shared" si="3"/>
        <v>2634201.8249276802</v>
      </c>
      <c r="M54" s="4">
        <f>Input!J55</f>
        <v>3.6579514285714083</v>
      </c>
      <c r="N54">
        <f t="shared" si="6"/>
        <v>3.5479378571428368</v>
      </c>
      <c r="O54">
        <f t="shared" si="7"/>
        <v>26.958799896616284</v>
      </c>
      <c r="P54">
        <f t="shared" si="8"/>
        <v>548.06846143125881</v>
      </c>
      <c r="Q54">
        <f t="shared" si="4"/>
        <v>9.5011401409413651E-2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230.31342742857143</v>
      </c>
      <c r="E55">
        <f t="shared" si="2"/>
        <v>229.7496077142857</v>
      </c>
      <c r="F55">
        <f t="shared" si="9"/>
        <v>1805.3032253083427</v>
      </c>
      <c r="G55">
        <f t="shared" si="5"/>
        <v>2482369.20191372</v>
      </c>
      <c r="H55">
        <f t="shared" si="3"/>
        <v>2713245.6115635689</v>
      </c>
      <c r="M55" s="4">
        <f>Input!J56</f>
        <v>3.7267100000000255</v>
      </c>
      <c r="N55">
        <f t="shared" si="6"/>
        <v>3.616696428571454</v>
      </c>
      <c r="O55">
        <f t="shared" si="7"/>
        <v>24.170817518673939</v>
      </c>
      <c r="P55">
        <f t="shared" si="8"/>
        <v>422.47189378659573</v>
      </c>
      <c r="Q55">
        <f t="shared" si="4"/>
        <v>0.14212731598409895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234.19140614285715</v>
      </c>
      <c r="E56">
        <f t="shared" si="2"/>
        <v>233.62758642857142</v>
      </c>
      <c r="F56">
        <f t="shared" si="9"/>
        <v>1826.8326670022236</v>
      </c>
      <c r="G56">
        <f t="shared" si="5"/>
        <v>2538302.4287656974</v>
      </c>
      <c r="H56">
        <f t="shared" si="3"/>
        <v>2784635.4306060253</v>
      </c>
      <c r="M56" s="4">
        <f>Input!J57</f>
        <v>3.8779787142857174</v>
      </c>
      <c r="N56">
        <f t="shared" si="6"/>
        <v>3.7679651428571459</v>
      </c>
      <c r="O56">
        <f t="shared" si="7"/>
        <v>21.52944169388088</v>
      </c>
      <c r="P56">
        <f t="shared" si="8"/>
        <v>315.47004927256592</v>
      </c>
      <c r="Q56">
        <f t="shared" si="4"/>
        <v>0.27906547477510185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238.16564671428571</v>
      </c>
      <c r="E57">
        <f t="shared" si="2"/>
        <v>237.60182699999999</v>
      </c>
      <c r="F57">
        <f t="shared" si="9"/>
        <v>1845.8839768155342</v>
      </c>
      <c r="G57">
        <f t="shared" si="5"/>
        <v>2586571.4734152765</v>
      </c>
      <c r="H57">
        <f t="shared" si="3"/>
        <v>2848581.0890963832</v>
      </c>
      <c r="M57" s="4">
        <f>Input!J58</f>
        <v>3.9742405714285667</v>
      </c>
      <c r="N57">
        <f t="shared" si="6"/>
        <v>3.8642269999999952</v>
      </c>
      <c r="O57">
        <f t="shared" si="7"/>
        <v>19.051309813310606</v>
      </c>
      <c r="P57">
        <f t="shared" si="8"/>
        <v>230.64748437835451</v>
      </c>
      <c r="Q57">
        <f t="shared" si="4"/>
        <v>0.39003564493891923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240.4346767142857</v>
      </c>
      <c r="E58">
        <f t="shared" si="2"/>
        <v>239.87085699999997</v>
      </c>
      <c r="F58">
        <f t="shared" si="9"/>
        <v>1862.6321543223075</v>
      </c>
      <c r="G58">
        <f t="shared" si="5"/>
        <v>2633354.2280871789</v>
      </c>
      <c r="H58">
        <f t="shared" si="3"/>
        <v>2905395.8677719431</v>
      </c>
      <c r="M58" s="4">
        <f>Input!J59</f>
        <v>2.2690299999999866</v>
      </c>
      <c r="N58">
        <f t="shared" si="6"/>
        <v>2.1590164285714151</v>
      </c>
      <c r="O58">
        <f t="shared" si="7"/>
        <v>16.748177506773303</v>
      </c>
      <c r="P58">
        <f t="shared" si="8"/>
        <v>212.84362096572085</v>
      </c>
      <c r="Q58">
        <f t="shared" si="4"/>
        <v>1.1678740896933872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242.74496185714287</v>
      </c>
      <c r="E59">
        <f t="shared" si="2"/>
        <v>242.18114214285714</v>
      </c>
      <c r="F59">
        <f t="shared" si="9"/>
        <v>1877.2593447160218</v>
      </c>
      <c r="G59">
        <f t="shared" si="5"/>
        <v>2673480.7285298905</v>
      </c>
      <c r="H59">
        <f t="shared" si="3"/>
        <v>2955474.5634336653</v>
      </c>
      <c r="M59" s="4">
        <f>Input!J60</f>
        <v>2.3102851428571682</v>
      </c>
      <c r="N59">
        <f t="shared" si="6"/>
        <v>2.2002715714285968</v>
      </c>
      <c r="O59">
        <f t="shared" si="7"/>
        <v>14.627190393714361</v>
      </c>
      <c r="P59">
        <f t="shared" si="8"/>
        <v>154.42831141568018</v>
      </c>
      <c r="Q59">
        <f t="shared" si="4"/>
        <v>1.0804086766571996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244.50517914285714</v>
      </c>
      <c r="E60">
        <f t="shared" si="2"/>
        <v>243.94135942857142</v>
      </c>
      <c r="F60">
        <f t="shared" si="9"/>
        <v>1889.950609857515</v>
      </c>
      <c r="G60">
        <f t="shared" si="5"/>
        <v>2709346.4524976532</v>
      </c>
      <c r="H60">
        <f t="shared" si="3"/>
        <v>2999271.9926416948</v>
      </c>
      <c r="M60" s="4">
        <f>Input!J61</f>
        <v>1.7602172857142762</v>
      </c>
      <c r="N60">
        <f t="shared" si="6"/>
        <v>1.6502037142857047</v>
      </c>
      <c r="O60">
        <f t="shared" si="7"/>
        <v>12.691265141493163</v>
      </c>
      <c r="P60">
        <f t="shared" si="8"/>
        <v>121.90503743936843</v>
      </c>
      <c r="Q60">
        <f t="shared" si="4"/>
        <v>2.5264941888757413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246.18288628571426</v>
      </c>
      <c r="E61">
        <f t="shared" si="2"/>
        <v>245.61906657142853</v>
      </c>
      <c r="F61">
        <f t="shared" si="9"/>
        <v>1900.8901625371129</v>
      </c>
      <c r="G61">
        <f t="shared" si="5"/>
        <v>2739922.4011394382</v>
      </c>
      <c r="H61">
        <f t="shared" si="3"/>
        <v>3037282.7902210616</v>
      </c>
      <c r="M61" s="4">
        <f>Input!J62</f>
        <v>1.6777071428571162</v>
      </c>
      <c r="N61">
        <f t="shared" si="6"/>
        <v>1.5676935714285447</v>
      </c>
      <c r="O61">
        <f t="shared" si="7"/>
        <v>10.939552679597876</v>
      </c>
      <c r="P61">
        <f t="shared" si="8"/>
        <v>87.831743143376471</v>
      </c>
      <c r="Q61">
        <f t="shared" si="4"/>
        <v>2.7956010229667818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247.75057985714287</v>
      </c>
      <c r="E62">
        <f t="shared" si="2"/>
        <v>247.18676014285714</v>
      </c>
      <c r="F62">
        <f t="shared" si="9"/>
        <v>1910.2581187974558</v>
      </c>
      <c r="G62">
        <f t="shared" si="5"/>
        <v>2765806.343977253</v>
      </c>
      <c r="H62">
        <f t="shared" si="3"/>
        <v>3070023.1260058414</v>
      </c>
      <c r="M62" s="4">
        <f>Input!J63</f>
        <v>1.567693571428606</v>
      </c>
      <c r="N62">
        <f t="shared" si="6"/>
        <v>1.4576800000000345</v>
      </c>
      <c r="O62">
        <f t="shared" si="7"/>
        <v>9.3679562603430124</v>
      </c>
      <c r="P62">
        <f t="shared" si="8"/>
        <v>62.572470514945685</v>
      </c>
      <c r="Q62">
        <f t="shared" si="4"/>
        <v>3.1755905117906691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249.24951485714288</v>
      </c>
      <c r="E63">
        <f t="shared" si="2"/>
        <v>248.68569514285716</v>
      </c>
      <c r="F63">
        <f t="shared" si="9"/>
        <v>1918.2277970445716</v>
      </c>
      <c r="G63">
        <f t="shared" si="5"/>
        <v>2787370.8300223947</v>
      </c>
      <c r="H63">
        <f t="shared" si="3"/>
        <v>3098014.7557091634</v>
      </c>
      <c r="M63" s="4">
        <f>Input!J64</f>
        <v>1.4989350000000172</v>
      </c>
      <c r="N63">
        <f t="shared" si="6"/>
        <v>1.3889214285714457</v>
      </c>
      <c r="O63">
        <f t="shared" si="7"/>
        <v>7.9696782471158043</v>
      </c>
      <c r="P63">
        <f t="shared" si="8"/>
        <v>43.306360304818071</v>
      </c>
      <c r="Q63">
        <f t="shared" si="4"/>
        <v>3.4253763678548506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250.59718114285718</v>
      </c>
      <c r="E64">
        <f t="shared" si="2"/>
        <v>250.03336142857145</v>
      </c>
      <c r="F64">
        <f t="shared" si="9"/>
        <v>1924.9635688560347</v>
      </c>
      <c r="G64">
        <f t="shared" si="5"/>
        <v>2805391.1997530051</v>
      </c>
      <c r="H64">
        <f t="shared" si="3"/>
        <v>3121771.6303837192</v>
      </c>
      <c r="M64" s="4">
        <f>Input!J65</f>
        <v>1.3476662857142969</v>
      </c>
      <c r="N64">
        <f t="shared" si="6"/>
        <v>1.2376527142857254</v>
      </c>
      <c r="O64">
        <f t="shared" si="7"/>
        <v>6.7357718114631515</v>
      </c>
      <c r="P64">
        <f t="shared" si="8"/>
        <v>30.229313606747116</v>
      </c>
      <c r="Q64">
        <f t="shared" si="4"/>
        <v>4.008187976842871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251.64231014285718</v>
      </c>
      <c r="E65">
        <f t="shared" si="2"/>
        <v>251.07849042857146</v>
      </c>
      <c r="F65">
        <f t="shared" si="9"/>
        <v>1930.6192457117763</v>
      </c>
      <c r="G65">
        <f t="shared" si="5"/>
        <v>2820857.1486572782</v>
      </c>
      <c r="H65">
        <f t="shared" si="3"/>
        <v>3141789.1230473723</v>
      </c>
      <c r="M65" s="4">
        <f>Input!J66</f>
        <v>1.0451290000000029</v>
      </c>
      <c r="N65">
        <f t="shared" si="6"/>
        <v>0.93511542857143137</v>
      </c>
      <c r="O65">
        <f t="shared" si="7"/>
        <v>5.6556768557417119</v>
      </c>
      <c r="P65">
        <f t="shared" si="8"/>
        <v>22.283700187687916</v>
      </c>
      <c r="Q65">
        <f t="shared" si="4"/>
        <v>5.3111038798964509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252.83870785714288</v>
      </c>
      <c r="E66">
        <f t="shared" si="2"/>
        <v>252.27488814285715</v>
      </c>
      <c r="F66">
        <f t="shared" si="9"/>
        <v>1935.3369688732985</v>
      </c>
      <c r="G66">
        <f t="shared" si="5"/>
        <v>2832697.9675926822</v>
      </c>
      <c r="H66">
        <f t="shared" si="3"/>
        <v>3158535.7960621603</v>
      </c>
      <c r="M66" s="4">
        <f>Input!J67</f>
        <v>1.1963977142856947</v>
      </c>
      <c r="N66">
        <f t="shared" si="6"/>
        <v>1.0863841428571233</v>
      </c>
      <c r="O66">
        <f t="shared" si="7"/>
        <v>4.7177231615221142</v>
      </c>
      <c r="P66">
        <f t="shared" si="8"/>
        <v>13.18662306847882</v>
      </c>
      <c r="Q66">
        <f t="shared" si="4"/>
        <v>4.6367634184415678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254.0351055714286</v>
      </c>
      <c r="E67">
        <f t="shared" si="2"/>
        <v>253.47128585714287</v>
      </c>
      <c r="F67">
        <f t="shared" si="9"/>
        <v>1939.2465565896816</v>
      </c>
      <c r="G67">
        <f t="shared" si="5"/>
        <v>2841838.2634133641</v>
      </c>
      <c r="H67">
        <f t="shared" si="3"/>
        <v>3172447.5306054968</v>
      </c>
      <c r="M67" s="4">
        <f>Input!J68</f>
        <v>1.1963977142857232</v>
      </c>
      <c r="N67">
        <f t="shared" si="6"/>
        <v>1.0863841428571517</v>
      </c>
      <c r="O67">
        <f t="shared" si="7"/>
        <v>3.9095877163830934</v>
      </c>
      <c r="P67">
        <f t="shared" si="8"/>
        <v>7.9704784175696473</v>
      </c>
      <c r="Q67">
        <f t="shared" si="4"/>
        <v>4.6367634184414452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255.12148957142858</v>
      </c>
      <c r="E68">
        <f t="shared" ref="E68:E84" si="13">D68-$D$3</f>
        <v>254.55766985714286</v>
      </c>
      <c r="F68">
        <f t="shared" si="9"/>
        <v>1942.4652537290999</v>
      </c>
      <c r="G68">
        <f t="shared" si="5"/>
        <v>2849032.0116924676</v>
      </c>
      <c r="H68">
        <f t="shared" ref="H68:H84" si="14">(F68-$I$4)^2</f>
        <v>3183923.7690719743</v>
      </c>
      <c r="M68" s="4">
        <f>Input!J69</f>
        <v>1.0863839999999811</v>
      </c>
      <c r="N68">
        <f t="shared" si="6"/>
        <v>0.97637042857140965</v>
      </c>
      <c r="O68">
        <f t="shared" si="7"/>
        <v>3.2186971394183641</v>
      </c>
      <c r="P68">
        <f t="shared" si="8"/>
        <v>5.0280290781777213</v>
      </c>
      <c r="Q68">
        <f t="shared" ref="Q68:Q84" si="15">(N68-$R$4)^2</f>
        <v>5.1226546923296334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256.35914228571431</v>
      </c>
      <c r="E69">
        <f t="shared" si="13"/>
        <v>255.79532257142858</v>
      </c>
      <c r="F69">
        <f t="shared" si="9"/>
        <v>1945.0978236222518</v>
      </c>
      <c r="G69">
        <f t="shared" ref="G69:G84" si="16">(E69-F69)^2</f>
        <v>2853742.9400565661</v>
      </c>
      <c r="H69">
        <f t="shared" si="14"/>
        <v>3193325.5794794643</v>
      </c>
      <c r="M69" s="4">
        <f>Input!J70</f>
        <v>1.2376527142857299</v>
      </c>
      <c r="N69">
        <f t="shared" ref="N69:N84" si="17">M69-$M$3</f>
        <v>1.1276391428571584</v>
      </c>
      <c r="O69">
        <f t="shared" ref="O69:O84" si="18">$X$3*((1/$Z$3)*(1/SQRT(2*PI()))*EXP(-1*C69*C69/2))</f>
        <v>2.6325698931519605</v>
      </c>
      <c r="P69">
        <f t="shared" ref="P69:P84" si="19">(N69-O69)^2</f>
        <v>2.2648165631828761</v>
      </c>
      <c r="Q69">
        <f t="shared" si="15"/>
        <v>4.4607954124902154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257.59679499999999</v>
      </c>
      <c r="E70">
        <f t="shared" si="13"/>
        <v>257.03297528571426</v>
      </c>
      <c r="F70">
        <f t="shared" ref="F70:F84" si="20">F69+O70</f>
        <v>1947.2369199896307</v>
      </c>
      <c r="G70">
        <f t="shared" si="16"/>
        <v>2856789.3746926798</v>
      </c>
      <c r="H70">
        <f t="shared" si="14"/>
        <v>3200975.2336538117</v>
      </c>
      <c r="M70" s="4">
        <f>Input!J71</f>
        <v>1.237652714285673</v>
      </c>
      <c r="N70">
        <f t="shared" si="17"/>
        <v>1.1276391428571015</v>
      </c>
      <c r="O70">
        <f t="shared" si="18"/>
        <v>2.1390963673788548</v>
      </c>
      <c r="P70">
        <f t="shared" si="19"/>
        <v>1.0230457170372484</v>
      </c>
      <c r="Q70">
        <f t="shared" si="15"/>
        <v>4.4607954124904552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258.88945457142864</v>
      </c>
      <c r="E71">
        <f t="shared" si="13"/>
        <v>258.32563485714292</v>
      </c>
      <c r="F71">
        <f t="shared" si="20"/>
        <v>1948.9636778189699</v>
      </c>
      <c r="G71">
        <f t="shared" si="16"/>
        <v>2858256.9923097966</v>
      </c>
      <c r="H71">
        <f t="shared" si="14"/>
        <v>3207156.9932743725</v>
      </c>
      <c r="M71" s="4">
        <f>Input!J72</f>
        <v>1.2926595714286577</v>
      </c>
      <c r="N71">
        <f t="shared" si="17"/>
        <v>1.1826460000000862</v>
      </c>
      <c r="O71">
        <f t="shared" si="18"/>
        <v>1.7267578293392905</v>
      </c>
      <c r="P71">
        <f t="shared" si="19"/>
        <v>0.2960576828268553</v>
      </c>
      <c r="Q71">
        <f t="shared" si="15"/>
        <v>4.2314656543269553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260.29212771428575</v>
      </c>
      <c r="E72">
        <f t="shared" si="13"/>
        <v>259.72830800000003</v>
      </c>
      <c r="F72">
        <f t="shared" si="20"/>
        <v>1950.3484654034644</v>
      </c>
      <c r="G72">
        <f t="shared" si="16"/>
        <v>2858196.5166189149</v>
      </c>
      <c r="H72">
        <f t="shared" si="14"/>
        <v>3212118.8148641209</v>
      </c>
      <c r="M72" s="4">
        <f>Input!J73</f>
        <v>1.4026731428571111</v>
      </c>
      <c r="N72">
        <f t="shared" si="17"/>
        <v>1.2926595714285396</v>
      </c>
      <c r="O72">
        <f t="shared" si="18"/>
        <v>1.3847875844943713</v>
      </c>
      <c r="P72">
        <f t="shared" si="19"/>
        <v>8.4875707914580639E-3</v>
      </c>
      <c r="Q72">
        <f t="shared" si="15"/>
        <v>3.7909612202947622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261.62604228571428</v>
      </c>
      <c r="E73">
        <f t="shared" si="13"/>
        <v>261.06222257142855</v>
      </c>
      <c r="F73">
        <f t="shared" si="20"/>
        <v>1951.4517448616546</v>
      </c>
      <c r="G73">
        <f t="shared" si="16"/>
        <v>2857416.7370685786</v>
      </c>
      <c r="H73">
        <f t="shared" si="14"/>
        <v>3216074.7119161226</v>
      </c>
      <c r="M73" s="4">
        <f>Input!J74</f>
        <v>1.3339145714285223</v>
      </c>
      <c r="N73">
        <f t="shared" si="17"/>
        <v>1.2239009999999508</v>
      </c>
      <c r="O73">
        <f t="shared" si="18"/>
        <v>1.1032794581902508</v>
      </c>
      <c r="P73">
        <f t="shared" si="19"/>
        <v>1.4549556348549226E-2</v>
      </c>
      <c r="Q73">
        <f t="shared" si="15"/>
        <v>4.0634402142091623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262.89119842857144</v>
      </c>
      <c r="E74">
        <f t="shared" si="13"/>
        <v>262.32737871428571</v>
      </c>
      <c r="F74">
        <f t="shared" si="20"/>
        <v>1952.3249947663462</v>
      </c>
      <c r="G74">
        <f t="shared" si="16"/>
        <v>2856091.9422616479</v>
      </c>
      <c r="H74">
        <f t="shared" si="14"/>
        <v>3219207.5455448246</v>
      </c>
      <c r="M74" s="4">
        <f>Input!J75</f>
        <v>1.2651561428571654</v>
      </c>
      <c r="N74">
        <f t="shared" si="17"/>
        <v>1.1551425714285939</v>
      </c>
      <c r="O74">
        <f t="shared" si="18"/>
        <v>0.87324990469168084</v>
      </c>
      <c r="P74">
        <f t="shared" si="19"/>
        <v>7.9463475560048319E-2</v>
      </c>
      <c r="Q74">
        <f t="shared" si="15"/>
        <v>4.3453740948255177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264.52765042857146</v>
      </c>
      <c r="E75">
        <f t="shared" si="13"/>
        <v>263.96383071428573</v>
      </c>
      <c r="F75">
        <f t="shared" si="20"/>
        <v>1953.0116554875726</v>
      </c>
      <c r="G75">
        <f t="shared" si="16"/>
        <v>2852882.5543713723</v>
      </c>
      <c r="H75">
        <f t="shared" si="14"/>
        <v>3221672.0510099973</v>
      </c>
      <c r="M75" s="4">
        <f>Input!J76</f>
        <v>1.6364520000000198</v>
      </c>
      <c r="N75">
        <f t="shared" si="17"/>
        <v>1.5264384285714483</v>
      </c>
      <c r="O75">
        <f t="shared" si="18"/>
        <v>0.68666072122632704</v>
      </c>
      <c r="P75">
        <f t="shared" si="19"/>
        <v>0.70522659775382812</v>
      </c>
      <c r="Q75">
        <f t="shared" si="15"/>
        <v>2.9352606275193018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266.02658542857142</v>
      </c>
      <c r="E76">
        <f t="shared" si="13"/>
        <v>265.46276571428569</v>
      </c>
      <c r="F76">
        <f t="shared" si="20"/>
        <v>1953.5480650452562</v>
      </c>
      <c r="G76">
        <f t="shared" si="16"/>
        <v>2849631.9778173319</v>
      </c>
      <c r="H76">
        <f t="shared" si="14"/>
        <v>3223597.9435807508</v>
      </c>
      <c r="M76" s="4">
        <f>Input!J77</f>
        <v>1.4989349999999604</v>
      </c>
      <c r="N76">
        <f t="shared" si="17"/>
        <v>1.3889214285713889</v>
      </c>
      <c r="O76">
        <f t="shared" si="18"/>
        <v>0.53640955768352327</v>
      </c>
      <c r="P76">
        <f t="shared" si="19"/>
        <v>0.72677649000472888</v>
      </c>
      <c r="Q76">
        <f t="shared" si="15"/>
        <v>3.4253763678550611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267.64928571428572</v>
      </c>
      <c r="E77">
        <f t="shared" si="13"/>
        <v>267.085466</v>
      </c>
      <c r="F77">
        <f t="shared" si="20"/>
        <v>1953.9643602930885</v>
      </c>
      <c r="G77">
        <f t="shared" si="16"/>
        <v>2845560.4040114726</v>
      </c>
      <c r="H77">
        <f t="shared" si="14"/>
        <v>3225092.9815737568</v>
      </c>
      <c r="M77" s="4">
        <f>Input!J78</f>
        <v>1.622700285714302</v>
      </c>
      <c r="N77">
        <f t="shared" si="17"/>
        <v>1.5126867142857305</v>
      </c>
      <c r="O77">
        <f t="shared" si="18"/>
        <v>0.41629524783223454</v>
      </c>
      <c r="P77">
        <f t="shared" si="19"/>
        <v>1.2020742477120474</v>
      </c>
      <c r="Q77">
        <f t="shared" si="15"/>
        <v>2.9825702676200563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269.16197242857146</v>
      </c>
      <c r="E78">
        <f t="shared" si="13"/>
        <v>268.59815271428573</v>
      </c>
      <c r="F78">
        <f t="shared" si="20"/>
        <v>1954.2853248245003</v>
      </c>
      <c r="G78">
        <f t="shared" si="16"/>
        <v>2841541.2422169321</v>
      </c>
      <c r="H78">
        <f t="shared" si="14"/>
        <v>3226245.8957160069</v>
      </c>
      <c r="M78" s="4">
        <f>Input!J79</f>
        <v>1.512686714285735</v>
      </c>
      <c r="N78">
        <f t="shared" si="17"/>
        <v>1.4026731428571635</v>
      </c>
      <c r="O78">
        <f t="shared" si="18"/>
        <v>0.32096453141176501</v>
      </c>
      <c r="P78">
        <f t="shared" si="19"/>
        <v>1.1700935200751319</v>
      </c>
      <c r="Q78">
        <f t="shared" si="15"/>
        <v>3.3746627580588302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270.48213542857144</v>
      </c>
      <c r="E79">
        <f t="shared" si="13"/>
        <v>269.91831571428571</v>
      </c>
      <c r="F79">
        <f t="shared" si="20"/>
        <v>1954.531170897784</v>
      </c>
      <c r="G79">
        <f t="shared" si="16"/>
        <v>2837920.4718494983</v>
      </c>
      <c r="H79">
        <f t="shared" si="14"/>
        <v>3227129.121470815</v>
      </c>
      <c r="M79" s="4">
        <f>Input!J80</f>
        <v>1.3201629999999795</v>
      </c>
      <c r="N79">
        <f t="shared" si="17"/>
        <v>1.2101494285714081</v>
      </c>
      <c r="O79">
        <f t="shared" si="18"/>
        <v>0.24584607328366054</v>
      </c>
      <c r="P79">
        <f t="shared" si="19"/>
        <v>0.92988096101920792</v>
      </c>
      <c r="Q79">
        <f t="shared" si="15"/>
        <v>4.1190700909954581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271.71978828571429</v>
      </c>
      <c r="E80">
        <f t="shared" si="13"/>
        <v>271.15596857142856</v>
      </c>
      <c r="F80">
        <f t="shared" si="20"/>
        <v>1954.7182477927079</v>
      </c>
      <c r="G80">
        <f t="shared" si="16"/>
        <v>2834381.9480167492</v>
      </c>
      <c r="H80">
        <f t="shared" si="14"/>
        <v>3227801.2942680619</v>
      </c>
      <c r="M80" s="4">
        <f>Input!J81</f>
        <v>1.237652857142848</v>
      </c>
      <c r="N80">
        <f t="shared" si="17"/>
        <v>1.1276392857142765</v>
      </c>
      <c r="O80">
        <f t="shared" si="18"/>
        <v>0.1870768949237975</v>
      </c>
      <c r="P80">
        <f t="shared" si="19"/>
        <v>0.88465761096950168</v>
      </c>
      <c r="Q80">
        <f t="shared" si="15"/>
        <v>4.4607948090447627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272.86117914285717</v>
      </c>
      <c r="E81">
        <f t="shared" si="13"/>
        <v>272.29735942857144</v>
      </c>
      <c r="F81">
        <f t="shared" si="20"/>
        <v>1954.8596732766603</v>
      </c>
      <c r="G81">
        <f t="shared" si="16"/>
        <v>2831015.939981834</v>
      </c>
      <c r="H81">
        <f t="shared" si="14"/>
        <v>3228309.4866587962</v>
      </c>
      <c r="M81" s="4">
        <f>Input!J82</f>
        <v>1.1413908571428806</v>
      </c>
      <c r="N81">
        <f t="shared" si="17"/>
        <v>1.0313772857143091</v>
      </c>
      <c r="O81">
        <f t="shared" si="18"/>
        <v>0.14142548395249327</v>
      </c>
      <c r="P81">
        <f t="shared" si="19"/>
        <v>0.79201420945910217</v>
      </c>
      <c r="Q81">
        <f t="shared" si="15"/>
        <v>4.8766833010526778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273.74128785714282</v>
      </c>
      <c r="E82">
        <f t="shared" si="13"/>
        <v>273.17746814285709</v>
      </c>
      <c r="F82">
        <f t="shared" si="20"/>
        <v>1954.9658882728515</v>
      </c>
      <c r="G82">
        <f t="shared" si="16"/>
        <v>2828412.2900833427</v>
      </c>
      <c r="H82">
        <f t="shared" si="14"/>
        <v>3228691.1814656365</v>
      </c>
      <c r="M82" s="4">
        <f>Input!J83</f>
        <v>0.88010871428565451</v>
      </c>
      <c r="N82">
        <f t="shared" si="17"/>
        <v>0.77009514285708303</v>
      </c>
      <c r="O82">
        <f t="shared" si="18"/>
        <v>0.10621499619128323</v>
      </c>
      <c r="P82">
        <f t="shared" si="19"/>
        <v>0.44073684913700378</v>
      </c>
      <c r="Q82">
        <f t="shared" si="15"/>
        <v>6.0989415418663553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274.52513457142857</v>
      </c>
      <c r="E83">
        <f t="shared" si="13"/>
        <v>273.96131485714284</v>
      </c>
      <c r="F83">
        <f t="shared" si="20"/>
        <v>1955.0451374288855</v>
      </c>
      <c r="G83">
        <f t="shared" si="16"/>
        <v>2826042.818512422</v>
      </c>
      <c r="H83">
        <f t="shared" si="14"/>
        <v>3228975.9863757188</v>
      </c>
      <c r="M83" s="4">
        <f>Input!J84</f>
        <v>0.78384671428574393</v>
      </c>
      <c r="N83">
        <f t="shared" si="17"/>
        <v>0.67383314285717244</v>
      </c>
      <c r="O83">
        <f t="shared" si="18"/>
        <v>7.9249156033927542E-2</v>
      </c>
      <c r="P83">
        <f t="shared" si="19"/>
        <v>0.35353011738662465</v>
      </c>
      <c r="Q83">
        <f t="shared" si="15"/>
        <v>6.583665862433393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275.13020928571433</v>
      </c>
      <c r="E84">
        <f t="shared" si="13"/>
        <v>274.5663895714286</v>
      </c>
      <c r="F84">
        <f t="shared" si="20"/>
        <v>1955.1038801550455</v>
      </c>
      <c r="G84">
        <f t="shared" si="16"/>
        <v>2824206.2572570806</v>
      </c>
      <c r="H84">
        <f t="shared" si="14"/>
        <v>3229187.1035670489</v>
      </c>
      <c r="M84" s="4">
        <f>Input!J85</f>
        <v>0.60507471428576309</v>
      </c>
      <c r="N84">
        <f t="shared" si="17"/>
        <v>0.49506114285719155</v>
      </c>
      <c r="O84">
        <f t="shared" si="18"/>
        <v>5.8742726159951568E-2</v>
      </c>
      <c r="P84">
        <f t="shared" si="19"/>
        <v>0.19037376074918633</v>
      </c>
      <c r="Q84">
        <f t="shared" si="15"/>
        <v>7.5330351116011673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F1" zoomScale="93" zoomScaleNormal="93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0.56381971428571442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23679.09613377526</v>
      </c>
      <c r="H3" s="2" t="s">
        <v>11</v>
      </c>
      <c r="I3" s="23">
        <f>SUM(F3:F167)</f>
        <v>80832.227885071188</v>
      </c>
      <c r="J3">
        <f>1-(I3/I5)</f>
        <v>0.90755965915503822</v>
      </c>
      <c r="L3">
        <f>Input!J4</f>
        <v>0.11001357142857154</v>
      </c>
      <c r="M3">
        <f>L3-$L$3</f>
        <v>0</v>
      </c>
      <c r="N3">
        <f>2*($X$3/PI())*($Z$3/(4*((B3-$Y$3)^2)+$Z$3*$Z$3))</f>
        <v>3.355923229338432</v>
      </c>
      <c r="O3">
        <f>(L3-N3)^2</f>
        <v>10.535929507312508</v>
      </c>
      <c r="P3">
        <f>(N3-$Q$4)^2</f>
        <v>7.6581805981120398E-4</v>
      </c>
      <c r="Q3" s="1" t="s">
        <v>11</v>
      </c>
      <c r="R3" s="23">
        <f>SUM(O3:O167)</f>
        <v>716.78968599852783</v>
      </c>
      <c r="S3" s="5">
        <f>1-(R3/R5)</f>
        <v>-4.3879513821737808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0.94886714285714291</v>
      </c>
      <c r="D4">
        <f t="shared" ref="D4:D67" si="1">C4-$C$3</f>
        <v>0.38504742857142849</v>
      </c>
      <c r="E4">
        <f>N4+E3</f>
        <v>6.7323852669011481</v>
      </c>
      <c r="F4">
        <f t="shared" ref="F4:F67" si="2">(D4-E4)^2</f>
        <v>40.288697633892198</v>
      </c>
      <c r="G4">
        <f t="shared" ref="G4:G67" si="3">(E4-$H$4)^2</f>
        <v>22651.355757256617</v>
      </c>
      <c r="H4">
        <f>AVERAGE(C3:C167)</f>
        <v>157.23605883421519</v>
      </c>
      <c r="I4" t="s">
        <v>5</v>
      </c>
      <c r="J4" t="s">
        <v>6</v>
      </c>
      <c r="L4">
        <f>Input!J5</f>
        <v>0.38504742857142849</v>
      </c>
      <c r="M4">
        <f t="shared" ref="M4:M67" si="4">L4-$L$3</f>
        <v>0.27503385714285694</v>
      </c>
      <c r="N4">
        <f t="shared" ref="N4:N67" si="5">2*($X$3/PI())*($Z$3/(4*((B4-$Y$3)^2)+$Z$3*$Z$3))</f>
        <v>3.3764620375627161</v>
      </c>
      <c r="O4">
        <f t="shared" ref="O4:O67" si="6">(L4-N4)^2</f>
        <v>8.9485613628864975</v>
      </c>
      <c r="P4">
        <f t="shared" ref="P4:P67" si="7">(N4-$Q$4)^2</f>
        <v>5.0902655622668793E-5</v>
      </c>
      <c r="Q4">
        <f>AVERAGE(L3:L167)</f>
        <v>3.3835966472663137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1.5126867142857143</v>
      </c>
      <c r="D5">
        <f t="shared" si="1"/>
        <v>0.9488669999999999</v>
      </c>
      <c r="E5">
        <f t="shared" ref="E5:E68" si="8">N5+E4</f>
        <v>10.129575096297357</v>
      </c>
      <c r="F5">
        <f t="shared" si="2"/>
        <v>84.28540114941984</v>
      </c>
      <c r="G5">
        <f t="shared" si="3"/>
        <v>21640.317557734288</v>
      </c>
      <c r="I5">
        <f>SUM(G3:G167)</f>
        <v>874425.89616410679</v>
      </c>
      <c r="J5" s="5">
        <f>1-((1-J3)*(V3-1)/(V3-1-1))</f>
        <v>0.90638952825826657</v>
      </c>
      <c r="L5">
        <f>Input!J6</f>
        <v>0.56381957142857142</v>
      </c>
      <c r="M5">
        <f t="shared" si="4"/>
        <v>0.45380599999999988</v>
      </c>
      <c r="N5">
        <f t="shared" si="5"/>
        <v>3.3971898293962086</v>
      </c>
      <c r="O5">
        <f t="shared" si="6"/>
        <v>8.0279870187355939</v>
      </c>
      <c r="P5">
        <f t="shared" si="7"/>
        <v>1.8477460041649432E-4</v>
      </c>
      <c r="R5">
        <f>SUM(P3:P167)</f>
        <v>133.03566330795982</v>
      </c>
      <c r="S5" s="5">
        <f>1-((1-S3)*(V3-1)/(V3-1-1))</f>
        <v>-4.4561532984038292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2.0902579999999999</v>
      </c>
      <c r="D6">
        <f t="shared" si="1"/>
        <v>1.5264382857142855</v>
      </c>
      <c r="E6">
        <f t="shared" si="8"/>
        <v>13.547684024977171</v>
      </c>
      <c r="F6">
        <f t="shared" si="2"/>
        <v>144.5103491237461</v>
      </c>
      <c r="G6">
        <f t="shared" si="3"/>
        <v>20646.349055320065</v>
      </c>
      <c r="L6">
        <f>Input!J7</f>
        <v>0.57757128571428562</v>
      </c>
      <c r="M6">
        <f t="shared" si="4"/>
        <v>0.46755771428571408</v>
      </c>
      <c r="N6">
        <f t="shared" si="5"/>
        <v>3.4181089286798145</v>
      </c>
      <c r="O6">
        <f t="shared" si="6"/>
        <v>8.0686541011041637</v>
      </c>
      <c r="P6">
        <f t="shared" si="7"/>
        <v>1.1910975683646742E-3</v>
      </c>
      <c r="V6" s="19" t="s">
        <v>17</v>
      </c>
      <c r="W6" s="20">
        <f>SQRT((S5-J5)^2)</f>
        <v>5.3625428266620956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2.9978699999999998</v>
      </c>
      <c r="D7">
        <f t="shared" si="1"/>
        <v>2.4340502857142852</v>
      </c>
      <c r="E7">
        <f t="shared" si="8"/>
        <v>16.986905720032446</v>
      </c>
      <c r="F7">
        <f t="shared" si="2"/>
        <v>211.78560129216362</v>
      </c>
      <c r="G7">
        <f t="shared" si="3"/>
        <v>19669.824949245474</v>
      </c>
      <c r="L7">
        <f>Input!J8</f>
        <v>0.90761199999999986</v>
      </c>
      <c r="M7">
        <f t="shared" si="4"/>
        <v>0.79759842857142838</v>
      </c>
      <c r="N7">
        <f t="shared" si="5"/>
        <v>3.439221695055275</v>
      </c>
      <c r="O7">
        <f t="shared" si="6"/>
        <v>6.4090476480978626</v>
      </c>
      <c r="P7">
        <f t="shared" si="7"/>
        <v>3.0941459415242249E-3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3.9054820000000001</v>
      </c>
      <c r="D8">
        <f t="shared" si="1"/>
        <v>3.3416622857142855</v>
      </c>
      <c r="E8">
        <f t="shared" si="8"/>
        <v>20.447436244660977</v>
      </c>
      <c r="F8">
        <f t="shared" si="2"/>
        <v>292.60750273457876</v>
      </c>
      <c r="G8">
        <f t="shared" si="3"/>
        <v>18711.127269947505</v>
      </c>
      <c r="L8">
        <f>Input!J9</f>
        <v>0.90761200000000031</v>
      </c>
      <c r="M8">
        <f t="shared" si="4"/>
        <v>0.79759842857142882</v>
      </c>
      <c r="N8">
        <f t="shared" si="5"/>
        <v>3.4605305246285298</v>
      </c>
      <c r="O8">
        <f t="shared" si="6"/>
        <v>6.5173929933915078</v>
      </c>
      <c r="P8">
        <f t="shared" si="7"/>
        <v>5.9188214859845116E-3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5.0331211428571425</v>
      </c>
      <c r="D9">
        <f t="shared" si="1"/>
        <v>4.4693014285714279</v>
      </c>
      <c r="E9">
        <f t="shared" si="8"/>
        <v>23.929474095308443</v>
      </c>
      <c r="F9">
        <f t="shared" si="2"/>
        <v>378.69832021921843</v>
      </c>
      <c r="G9">
        <f t="shared" si="3"/>
        <v>17770.645534751322</v>
      </c>
      <c r="L9">
        <f>Input!J10</f>
        <v>1.1276391428571424</v>
      </c>
      <c r="M9">
        <f t="shared" si="4"/>
        <v>1.0176255714285709</v>
      </c>
      <c r="N9">
        <f t="shared" si="5"/>
        <v>3.4820378506474663</v>
      </c>
      <c r="O9">
        <f t="shared" si="6"/>
        <v>5.5431932752447466</v>
      </c>
      <c r="P9">
        <f t="shared" si="7"/>
        <v>9.6906705231294479E-3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6.2707738571428582</v>
      </c>
      <c r="D10">
        <f t="shared" si="1"/>
        <v>5.7069541428571435</v>
      </c>
      <c r="E10">
        <f t="shared" si="8"/>
        <v>27.433220239502827</v>
      </c>
      <c r="F10">
        <f t="shared" si="2"/>
        <v>472.03063850225567</v>
      </c>
      <c r="G10">
        <f t="shared" si="3"/>
        <v>16848.776907244952</v>
      </c>
      <c r="L10">
        <f>Input!J11</f>
        <v>1.2376527142857157</v>
      </c>
      <c r="M10">
        <f t="shared" si="4"/>
        <v>1.1276391428571442</v>
      </c>
      <c r="N10">
        <f t="shared" si="5"/>
        <v>3.5037461441943845</v>
      </c>
      <c r="O10">
        <f t="shared" si="6"/>
        <v>5.1351794330752352</v>
      </c>
      <c r="P10">
        <f t="shared" si="7"/>
        <v>1.4435901612068484E-2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7.205889285714286</v>
      </c>
      <c r="D11">
        <f t="shared" si="1"/>
        <v>6.6420695714285714</v>
      </c>
      <c r="E11">
        <f t="shared" si="8"/>
        <v>30.958878154396398</v>
      </c>
      <c r="F11">
        <f t="shared" si="2"/>
        <v>591.30717966069778</v>
      </c>
      <c r="G11">
        <f t="shared" si="3"/>
        <v>15945.926360443598</v>
      </c>
      <c r="L11">
        <f>Input!J12</f>
        <v>0.93511542857142782</v>
      </c>
      <c r="M11">
        <f t="shared" si="4"/>
        <v>0.82510185714285633</v>
      </c>
      <c r="N11">
        <f t="shared" si="5"/>
        <v>3.5256579148935727</v>
      </c>
      <c r="O11">
        <f t="shared" si="6"/>
        <v>6.7109103734401199</v>
      </c>
      <c r="P11">
        <f t="shared" si="7"/>
        <v>2.0181403759863711E-2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9.1998854285714309</v>
      </c>
      <c r="D12">
        <f t="shared" si="1"/>
        <v>8.6360657142857171</v>
      </c>
      <c r="E12">
        <f t="shared" si="8"/>
        <v>34.506653866030746</v>
      </c>
      <c r="F12">
        <f t="shared" si="2"/>
        <v>669.28733131721026</v>
      </c>
      <c r="G12">
        <f t="shared" si="3"/>
        <v>15062.506843844616</v>
      </c>
      <c r="L12">
        <f>Input!J13</f>
        <v>1.9939961428571449</v>
      </c>
      <c r="M12">
        <f t="shared" si="4"/>
        <v>1.8839825714285734</v>
      </c>
      <c r="N12">
        <f t="shared" si="5"/>
        <v>3.5477757116343445</v>
      </c>
      <c r="O12">
        <f t="shared" si="6"/>
        <v>2.4142309483494602</v>
      </c>
      <c r="P12">
        <f t="shared" si="7"/>
        <v>2.6954765176761986E-2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11.702694285714285</v>
      </c>
      <c r="D13">
        <f t="shared" si="1"/>
        <v>11.138874571428572</v>
      </c>
      <c r="E13">
        <f t="shared" si="8"/>
        <v>38.076755989340697</v>
      </c>
      <c r="F13">
        <f t="shared" si="2"/>
        <v>725.64945528549526</v>
      </c>
      <c r="G13">
        <f t="shared" si="3"/>
        <v>14198.939454476513</v>
      </c>
      <c r="L13">
        <f>Input!J14</f>
        <v>2.5028088571428544</v>
      </c>
      <c r="M13">
        <f t="shared" si="4"/>
        <v>2.3927952857142829</v>
      </c>
      <c r="N13">
        <f t="shared" si="5"/>
        <v>3.5701021233099479</v>
      </c>
      <c r="O13">
        <f t="shared" si="6"/>
        <v>1.1391149160056224</v>
      </c>
      <c r="P13">
        <f t="shared" si="7"/>
        <v>3.4784292594262613E-2</v>
      </c>
      <c r="S13" t="s">
        <v>23</v>
      </c>
      <c r="T13">
        <f>_Ac*0.8413</f>
        <v>216.91318842014257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15.250632285714286</v>
      </c>
      <c r="D14">
        <f t="shared" si="1"/>
        <v>14.686812571428572</v>
      </c>
      <c r="E14">
        <f t="shared" si="8"/>
        <v>41.669395768913425</v>
      </c>
      <c r="F14">
        <f t="shared" si="2"/>
        <v>728.05979600919193</v>
      </c>
      <c r="G14">
        <f t="shared" si="3"/>
        <v>13355.65361204898</v>
      </c>
      <c r="L14">
        <f>Input!J15</f>
        <v>3.5479380000000003</v>
      </c>
      <c r="M14">
        <f t="shared" si="4"/>
        <v>3.4379244285714288</v>
      </c>
      <c r="N14">
        <f t="shared" si="5"/>
        <v>3.5926397795727274</v>
      </c>
      <c r="O14">
        <f t="shared" si="6"/>
        <v>1.9982490969686854E-3</v>
      </c>
      <c r="P14">
        <f t="shared" si="7"/>
        <v>4.3699031164476779E-2</v>
      </c>
      <c r="S14" t="s">
        <v>24</v>
      </c>
      <c r="T14">
        <f>_Ac*0.9772</f>
        <v>251.95241617040688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18.798570285714284</v>
      </c>
      <c r="D15">
        <f t="shared" si="1"/>
        <v>18.23475057142857</v>
      </c>
      <c r="E15">
        <f t="shared" si="8"/>
        <v>45.284787120519383</v>
      </c>
      <c r="F15">
        <f t="shared" si="2"/>
        <v>731.70447730714875</v>
      </c>
      <c r="G15">
        <f t="shared" si="3"/>
        <v>12533.087238313747</v>
      </c>
      <c r="L15">
        <f>Input!J16</f>
        <v>3.5479379999999985</v>
      </c>
      <c r="M15">
        <f t="shared" si="4"/>
        <v>3.437924428571427</v>
      </c>
      <c r="N15">
        <f t="shared" si="5"/>
        <v>3.6153913516059548</v>
      </c>
      <c r="O15">
        <f t="shared" si="6"/>
        <v>4.5499546428767719E-3</v>
      </c>
      <c r="P15">
        <f t="shared" si="7"/>
        <v>5.3728784959901639E-2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22.896576142857146</v>
      </c>
      <c r="D16">
        <f t="shared" si="1"/>
        <v>22.332756428571432</v>
      </c>
      <c r="E16">
        <f t="shared" si="8"/>
        <v>48.923146673432143</v>
      </c>
      <c r="F16">
        <f t="shared" si="2"/>
        <v>707.04885337398366</v>
      </c>
      <c r="G16">
        <f t="shared" si="3"/>
        <v>11731.686940749503</v>
      </c>
      <c r="L16">
        <f>Input!J17</f>
        <v>4.0980058571428621</v>
      </c>
      <c r="M16">
        <f t="shared" si="4"/>
        <v>3.9879922857142907</v>
      </c>
      <c r="N16">
        <f t="shared" si="5"/>
        <v>3.6383595529127599</v>
      </c>
      <c r="O16">
        <f t="shared" si="6"/>
        <v>0.21127472499239169</v>
      </c>
      <c r="P16">
        <f t="shared" si="7"/>
        <v>6.490413809342005E-2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27.283367714285713</v>
      </c>
      <c r="D17">
        <f t="shared" si="1"/>
        <v>26.719548</v>
      </c>
      <c r="E17">
        <f t="shared" si="8"/>
        <v>52.584693813554722</v>
      </c>
      <c r="F17">
        <f t="shared" si="2"/>
        <v>669.00576795644736</v>
      </c>
      <c r="G17">
        <f t="shared" si="3"/>
        <v>10951.908200687516</v>
      </c>
      <c r="L17">
        <f>Input!J18</f>
        <v>4.3867915714285672</v>
      </c>
      <c r="M17">
        <f t="shared" si="4"/>
        <v>4.2767779999999957</v>
      </c>
      <c r="N17">
        <f t="shared" si="5"/>
        <v>3.661547140122579</v>
      </c>
      <c r="O17">
        <f t="shared" si="6"/>
        <v>0.52597948514034631</v>
      </c>
      <c r="P17">
        <f t="shared" si="7"/>
        <v>7.725647647904077E-2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31.670159285714288</v>
      </c>
      <c r="D18">
        <f t="shared" si="1"/>
        <v>31.106339571428574</v>
      </c>
      <c r="E18">
        <f t="shared" si="8"/>
        <v>56.269650727370298</v>
      </c>
      <c r="F18">
        <f t="shared" si="2"/>
        <v>633.19222833074116</v>
      </c>
      <c r="G18">
        <f t="shared" si="3"/>
        <v>10194.215565997953</v>
      </c>
      <c r="L18">
        <f>Input!J19</f>
        <v>4.3867915714285743</v>
      </c>
      <c r="M18">
        <f t="shared" si="4"/>
        <v>4.2767780000000029</v>
      </c>
      <c r="N18">
        <f t="shared" si="5"/>
        <v>3.6849569138155736</v>
      </c>
      <c r="O18">
        <f t="shared" si="6"/>
        <v>0.49257188662675805</v>
      </c>
      <c r="P18">
        <f t="shared" si="7"/>
        <v>9.0818010254640938E-2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0"/>
        <v>16</v>
      </c>
      <c r="C19" s="4">
        <f>Input!I20</f>
        <v>35.86442685714286</v>
      </c>
      <c r="D19">
        <f t="shared" si="1"/>
        <v>35.300607142857146</v>
      </c>
      <c r="E19">
        <f t="shared" si="8"/>
        <v>59.978242446735777</v>
      </c>
      <c r="F19">
        <f t="shared" si="2"/>
        <v>608.98568419123694</v>
      </c>
      <c r="G19">
        <f t="shared" si="3"/>
        <v>9459.0828484606591</v>
      </c>
      <c r="L19">
        <f>Input!J20</f>
        <v>4.194267571428572</v>
      </c>
      <c r="M19">
        <f t="shared" si="4"/>
        <v>4.0842540000000005</v>
      </c>
      <c r="N19">
        <f t="shared" si="5"/>
        <v>3.7085917193654825</v>
      </c>
      <c r="O19">
        <f t="shared" si="6"/>
        <v>0.235881033277208</v>
      </c>
      <c r="P19">
        <f t="shared" si="7"/>
        <v>0.10562179688874392</v>
      </c>
    </row>
    <row r="20" spans="1:35" ht="14.45" x14ac:dyDescent="0.3">
      <c r="A20">
        <f>Input!G21</f>
        <v>17</v>
      </c>
      <c r="B20">
        <f t="shared" si="0"/>
        <v>17</v>
      </c>
      <c r="C20" s="4">
        <f>Input!I21</f>
        <v>40.017439428571429</v>
      </c>
      <c r="D20">
        <f t="shared" si="1"/>
        <v>39.453619714285715</v>
      </c>
      <c r="E20">
        <f t="shared" si="8"/>
        <v>63.710696894537151</v>
      </c>
      <c r="F20">
        <f t="shared" si="2"/>
        <v>588.40579332867492</v>
      </c>
      <c r="G20">
        <f t="shared" si="3"/>
        <v>8746.9933259477766</v>
      </c>
      <c r="L20">
        <f>Input!J21</f>
        <v>4.1530125714285688</v>
      </c>
      <c r="M20">
        <f t="shared" si="4"/>
        <v>4.0429989999999973</v>
      </c>
      <c r="N20">
        <f t="shared" si="5"/>
        <v>3.7324544478013766</v>
      </c>
      <c r="O20">
        <f t="shared" si="6"/>
        <v>0.17686913534882473</v>
      </c>
      <c r="P20">
        <f t="shared" si="7"/>
        <v>0.12170176499416172</v>
      </c>
    </row>
    <row r="21" spans="1:35" ht="14.45" x14ac:dyDescent="0.3">
      <c r="A21">
        <f>Input!G22</f>
        <v>18</v>
      </c>
      <c r="B21">
        <f t="shared" si="0"/>
        <v>18</v>
      </c>
      <c r="C21" s="4">
        <f>Input!I22</f>
        <v>44.04668671428572</v>
      </c>
      <c r="D21">
        <f t="shared" si="1"/>
        <v>43.482867000000006</v>
      </c>
      <c r="E21">
        <f t="shared" si="8"/>
        <v>67.467244931225949</v>
      </c>
      <c r="F21">
        <f t="shared" si="2"/>
        <v>575.250384747878</v>
      </c>
      <c r="G21">
        <f t="shared" si="3"/>
        <v>8058.4399495495136</v>
      </c>
      <c r="L21">
        <f>Input!J22</f>
        <v>4.0292472857142911</v>
      </c>
      <c r="M21">
        <f t="shared" si="4"/>
        <v>3.9192337142857196</v>
      </c>
      <c r="N21">
        <f t="shared" si="5"/>
        <v>3.7565480366887933</v>
      </c>
      <c r="O21">
        <f t="shared" si="6"/>
        <v>7.4364880419070467E-2</v>
      </c>
      <c r="P21">
        <f t="shared" si="7"/>
        <v>0.13909273887215806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49.052304571428571</v>
      </c>
      <c r="D22">
        <f t="shared" si="1"/>
        <v>48.488484857142858</v>
      </c>
      <c r="E22">
        <f t="shared" si="8"/>
        <v>71.248120402256717</v>
      </c>
      <c r="F22">
        <f t="shared" si="2"/>
        <v>518.00101014641018</v>
      </c>
      <c r="G22">
        <f t="shared" si="3"/>
        <v>7393.9255557782799</v>
      </c>
      <c r="L22">
        <f>Input!J23</f>
        <v>5.0056178571428518</v>
      </c>
      <c r="M22">
        <f t="shared" si="4"/>
        <v>4.8956042857142803</v>
      </c>
      <c r="N22">
        <f t="shared" si="5"/>
        <v>3.780875471030765</v>
      </c>
      <c r="O22">
        <f t="shared" si="6"/>
        <v>1.4999939123395278</v>
      </c>
      <c r="P22">
        <f t="shared" si="7"/>
        <v>0.15783046381166599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53.947908857142863</v>
      </c>
      <c r="D23">
        <f t="shared" si="1"/>
        <v>53.38408914285715</v>
      </c>
      <c r="E23">
        <f t="shared" si="8"/>
        <v>75.053560186445964</v>
      </c>
      <c r="F23">
        <f t="shared" si="2"/>
        <v>469.56597530893407</v>
      </c>
      <c r="G23">
        <f t="shared" si="3"/>
        <v>6753.9630839905903</v>
      </c>
      <c r="L23">
        <f>Input!J24</f>
        <v>4.8956042857142918</v>
      </c>
      <c r="M23">
        <f t="shared" si="4"/>
        <v>4.7855907142857204</v>
      </c>
      <c r="N23">
        <f t="shared" si="5"/>
        <v>3.8054397841892471</v>
      </c>
      <c r="O23">
        <f t="shared" si="6"/>
        <v>1.1884586403853492</v>
      </c>
      <c r="P23">
        <f t="shared" si="7"/>
        <v>0.17795163216898074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59.489842857142854</v>
      </c>
      <c r="D24">
        <f t="shared" si="1"/>
        <v>58.92602314285714</v>
      </c>
      <c r="E24">
        <f t="shared" si="8"/>
        <v>78.883804245273438</v>
      </c>
      <c r="F24">
        <f t="shared" si="2"/>
        <v>398.31302653196514</v>
      </c>
      <c r="G24">
        <f t="shared" si="3"/>
        <v>6139.0757991703431</v>
      </c>
      <c r="L24">
        <f>Input!J25</f>
        <v>5.5419339999999906</v>
      </c>
      <c r="M24">
        <f t="shared" si="4"/>
        <v>5.4319204285714191</v>
      </c>
      <c r="N24">
        <f t="shared" si="5"/>
        <v>3.8302440588274718</v>
      </c>
      <c r="O24">
        <f t="shared" si="6"/>
        <v>2.9298824547111808</v>
      </c>
      <c r="P24">
        <f t="shared" si="7"/>
        <v>0.19949391025428251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66.008147285714273</v>
      </c>
      <c r="D25">
        <f t="shared" si="1"/>
        <v>65.444327571428559</v>
      </c>
      <c r="E25">
        <f t="shared" si="8"/>
        <v>82.739095673147219</v>
      </c>
      <c r="F25">
        <f t="shared" si="2"/>
        <v>299.10900369222526</v>
      </c>
      <c r="G25">
        <f t="shared" si="3"/>
        <v>5549.7975202215175</v>
      </c>
      <c r="L25">
        <f>Input!J26</f>
        <v>6.5183044285714189</v>
      </c>
      <c r="M25">
        <f t="shared" si="4"/>
        <v>6.4082908571428474</v>
      </c>
      <c r="N25">
        <f t="shared" si="5"/>
        <v>3.8552914278737824</v>
      </c>
      <c r="O25">
        <f t="shared" si="6"/>
        <v>7.0916382418846302</v>
      </c>
      <c r="P25">
        <f t="shared" si="7"/>
        <v>0.22249596605232805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72.485196857142839</v>
      </c>
      <c r="D26">
        <f t="shared" si="1"/>
        <v>71.921377142857125</v>
      </c>
      <c r="E26">
        <f t="shared" si="8"/>
        <v>86.619680748654716</v>
      </c>
      <c r="F26">
        <f t="shared" si="2"/>
        <v>216.04012888820247</v>
      </c>
      <c r="G26">
        <f t="shared" si="3"/>
        <v>4986.6728539228252</v>
      </c>
      <c r="L26">
        <f>Input!J27</f>
        <v>6.4770495714285659</v>
      </c>
      <c r="M26">
        <f t="shared" si="4"/>
        <v>6.3670359999999944</v>
      </c>
      <c r="N26">
        <f t="shared" si="5"/>
        <v>3.8805850755074958</v>
      </c>
      <c r="O26">
        <f t="shared" si="6"/>
        <v>6.7416278785786563</v>
      </c>
      <c r="P26">
        <f t="shared" si="7"/>
        <v>0.24699749780564056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79.787348142857141</v>
      </c>
      <c r="D27">
        <f t="shared" si="1"/>
        <v>79.223528428571427</v>
      </c>
      <c r="E27">
        <f t="shared" si="8"/>
        <v>90.525808986822099</v>
      </c>
      <c r="F27">
        <f t="shared" si="2"/>
        <v>127.74154581741112</v>
      </c>
      <c r="G27">
        <f t="shared" si="3"/>
        <v>4450.2574347016089</v>
      </c>
      <c r="L27">
        <f>Input!J28</f>
        <v>7.3021512857143023</v>
      </c>
      <c r="M27">
        <f t="shared" si="4"/>
        <v>7.1921377142857308</v>
      </c>
      <c r="N27">
        <f t="shared" si="5"/>
        <v>3.9061282381673883</v>
      </c>
      <c r="O27">
        <f t="shared" si="6"/>
        <v>11.53297253946983</v>
      </c>
      <c r="P27">
        <f t="shared" si="7"/>
        <v>0.273039263489608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87.103251142857147</v>
      </c>
      <c r="D28">
        <f t="shared" si="1"/>
        <v>86.539431428571433</v>
      </c>
      <c r="E28">
        <f t="shared" si="8"/>
        <v>94.45773319240547</v>
      </c>
      <c r="F28">
        <f t="shared" si="2"/>
        <v>62.69950282313723</v>
      </c>
      <c r="G28">
        <f t="shared" si="3"/>
        <v>3941.1181703891034</v>
      </c>
      <c r="L28">
        <f>Input!J29</f>
        <v>7.3159030000000058</v>
      </c>
      <c r="M28">
        <f t="shared" si="4"/>
        <v>7.2058894285714343</v>
      </c>
      <c r="N28">
        <f t="shared" si="5"/>
        <v>3.9319242055833721</v>
      </c>
      <c r="O28">
        <f t="shared" si="6"/>
        <v>11.451312481061453</v>
      </c>
      <c r="P28">
        <f t="shared" si="7"/>
        <v>0.30066311120994704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94.212878714285708</v>
      </c>
      <c r="D29">
        <f t="shared" si="1"/>
        <v>93.649058999999994</v>
      </c>
      <c r="E29">
        <f t="shared" si="8"/>
        <v>98.415709514237477</v>
      </c>
      <c r="F29">
        <f t="shared" si="2"/>
        <v>22.720957124880464</v>
      </c>
      <c r="G29">
        <f t="shared" si="3"/>
        <v>3459.8334941242019</v>
      </c>
      <c r="L29">
        <f>Input!J30</f>
        <v>7.1096275714285611</v>
      </c>
      <c r="M29">
        <f t="shared" si="4"/>
        <v>6.9996139999999896</v>
      </c>
      <c r="N29">
        <f t="shared" si="5"/>
        <v>3.9579763218320041</v>
      </c>
      <c r="O29">
        <f t="shared" si="6"/>
        <v>9.9329055990835382</v>
      </c>
      <c r="P29">
        <f t="shared" si="7"/>
        <v>0.3299120105541884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102.06509785714285</v>
      </c>
      <c r="D30">
        <f t="shared" si="1"/>
        <v>101.50127814285713</v>
      </c>
      <c r="E30">
        <f t="shared" si="8"/>
        <v>102.39999750065391</v>
      </c>
      <c r="F30">
        <f t="shared" si="2"/>
        <v>0.80769648407865435</v>
      </c>
      <c r="G30">
        <f t="shared" si="3"/>
        <v>3006.9936225780939</v>
      </c>
      <c r="L30">
        <f>Input!J31</f>
        <v>7.8522191428571375</v>
      </c>
      <c r="M30">
        <f t="shared" si="4"/>
        <v>7.742205571428566</v>
      </c>
      <c r="N30">
        <f t="shared" si="5"/>
        <v>3.9842879864164389</v>
      </c>
      <c r="O30">
        <f t="shared" si="6"/>
        <v>14.960891430964681</v>
      </c>
      <c r="P30">
        <f t="shared" si="7"/>
        <v>0.36083008492997071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110.23360599999999</v>
      </c>
      <c r="D31">
        <f t="shared" si="1"/>
        <v>109.66978628571428</v>
      </c>
      <c r="E31">
        <f t="shared" si="8"/>
        <v>106.41086015602538</v>
      </c>
      <c r="F31">
        <f t="shared" si="2"/>
        <v>10.620599518769087</v>
      </c>
      <c r="G31">
        <f t="shared" si="3"/>
        <v>2583.2008206774667</v>
      </c>
      <c r="L31">
        <f>Input!J32</f>
        <v>8.1685081428571493</v>
      </c>
      <c r="M31">
        <f t="shared" si="4"/>
        <v>8.0584945714285769</v>
      </c>
      <c r="N31">
        <f t="shared" si="5"/>
        <v>4.0108626553714721</v>
      </c>
      <c r="O31">
        <f t="shared" si="6"/>
        <v>17.286015999610015</v>
      </c>
      <c r="P31">
        <f t="shared" si="7"/>
        <v>0.39346264492418065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119.19971271428571</v>
      </c>
      <c r="D32">
        <f t="shared" si="1"/>
        <v>118.635893</v>
      </c>
      <c r="E32">
        <f t="shared" si="8"/>
        <v>110.44856399841974</v>
      </c>
      <c r="F32">
        <f t="shared" si="2"/>
        <v>67.032356180117091</v>
      </c>
      <c r="G32">
        <f t="shared" si="3"/>
        <v>2189.0696730095851</v>
      </c>
      <c r="L32">
        <f>Input!J33</f>
        <v>8.9661067142857149</v>
      </c>
      <c r="M32">
        <f t="shared" si="4"/>
        <v>8.8560931428571426</v>
      </c>
      <c r="N32">
        <f t="shared" si="5"/>
        <v>4.0377038423943583</v>
      </c>
      <c r="O32">
        <f t="shared" si="6"/>
        <v>24.289154867666973</v>
      </c>
      <c r="P32">
        <f t="shared" si="7"/>
        <v>0.42785622271827783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128.09706085714285</v>
      </c>
      <c r="D33">
        <f t="shared" si="1"/>
        <v>127.53324114285714</v>
      </c>
      <c r="E33">
        <f t="shared" si="8"/>
        <v>114.51337911842182</v>
      </c>
      <c r="F33">
        <f t="shared" si="2"/>
        <v>169.51680713533278</v>
      </c>
      <c r="G33">
        <f t="shared" si="3"/>
        <v>1825.2273620982617</v>
      </c>
      <c r="L33">
        <f>Input!J34</f>
        <v>8.8973481428571404</v>
      </c>
      <c r="M33">
        <f t="shared" si="4"/>
        <v>8.787334571428568</v>
      </c>
      <c r="N33">
        <f t="shared" si="5"/>
        <v>4.0648151200020743</v>
      </c>
      <c r="O33">
        <f t="shared" si="6"/>
        <v>23.353375416984722</v>
      </c>
      <c r="P33">
        <f t="shared" si="7"/>
        <v>0.46405860759644224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136.51309971428572</v>
      </c>
      <c r="D34">
        <f t="shared" si="1"/>
        <v>135.94927999999999</v>
      </c>
      <c r="E34">
        <f t="shared" si="8"/>
        <v>118.60557923913757</v>
      </c>
      <c r="F34">
        <f t="shared" si="2"/>
        <v>300.80395608233965</v>
      </c>
      <c r="G34">
        <f t="shared" si="3"/>
        <v>1492.3139537457082</v>
      </c>
      <c r="L34">
        <f>Input!J35</f>
        <v>8.4160388571428655</v>
      </c>
      <c r="M34">
        <f t="shared" si="4"/>
        <v>8.3060252857142931</v>
      </c>
      <c r="N34">
        <f t="shared" si="5"/>
        <v>4.0922001207157495</v>
      </c>
      <c r="O34">
        <f t="shared" si="6"/>
        <v>18.69558141862764</v>
      </c>
      <c r="P34">
        <f t="shared" si="7"/>
        <v>0.50211888258460524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144.47533257142854</v>
      </c>
      <c r="D35">
        <f t="shared" si="1"/>
        <v>143.91151285714281</v>
      </c>
      <c r="E35">
        <f t="shared" si="8"/>
        <v>122.72544177741055</v>
      </c>
      <c r="F35">
        <f t="shared" si="2"/>
        <v>448.84960779546759</v>
      </c>
      <c r="G35">
        <f t="shared" si="3"/>
        <v>1190.9826896414149</v>
      </c>
      <c r="L35">
        <f>Input!J36</f>
        <v>7.9622328571428227</v>
      </c>
      <c r="M35">
        <f t="shared" si="4"/>
        <v>7.8522192857142512</v>
      </c>
      <c r="N35">
        <f t="shared" si="5"/>
        <v>4.1198625382729857</v>
      </c>
      <c r="O35">
        <f t="shared" si="6"/>
        <v>14.763809667331893</v>
      </c>
      <c r="P35">
        <f t="shared" si="7"/>
        <v>0.5420874622598485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151.94250414285713</v>
      </c>
      <c r="D36">
        <f t="shared" si="1"/>
        <v>151.3786844285714</v>
      </c>
      <c r="E36">
        <f t="shared" si="8"/>
        <v>126.87324790627937</v>
      </c>
      <c r="F36">
        <f t="shared" si="2"/>
        <v>600.51641914808408</v>
      </c>
      <c r="G36">
        <f t="shared" si="3"/>
        <v>921.90028744557833</v>
      </c>
      <c r="L36">
        <f>Input!J37</f>
        <v>7.4671715714285938</v>
      </c>
      <c r="M36">
        <f t="shared" si="4"/>
        <v>7.3571580000000223</v>
      </c>
      <c r="N36">
        <f t="shared" si="5"/>
        <v>4.1478061288688242</v>
      </c>
      <c r="O36">
        <f t="shared" si="6"/>
        <v>11.018186941260016</v>
      </c>
      <c r="P36">
        <f t="shared" si="7"/>
        <v>0.58401613177117773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159.06588342857142</v>
      </c>
      <c r="D37">
        <f t="shared" si="1"/>
        <v>158.5020637142857</v>
      </c>
      <c r="E37">
        <f t="shared" si="8"/>
        <v>131.04928261870552</v>
      </c>
      <c r="F37">
        <f t="shared" si="2"/>
        <v>753.65518988184442</v>
      </c>
      <c r="G37">
        <f t="shared" si="3"/>
        <v>685.7472485611828</v>
      </c>
      <c r="L37">
        <f>Input!J38</f>
        <v>7.123379285714293</v>
      </c>
      <c r="M37">
        <f t="shared" si="4"/>
        <v>7.0133657142857215</v>
      </c>
      <c r="N37">
        <f t="shared" si="5"/>
        <v>4.1760347124261319</v>
      </c>
      <c r="O37">
        <f t="shared" si="6"/>
        <v>8.6868400336911726</v>
      </c>
      <c r="P37">
        <f t="shared" si="7"/>
        <v>0.62795808711423629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165.51542957142857</v>
      </c>
      <c r="D38">
        <f t="shared" si="1"/>
        <v>164.95160985714284</v>
      </c>
      <c r="E38">
        <f t="shared" si="8"/>
        <v>135.25383479260171</v>
      </c>
      <c r="F38">
        <f t="shared" si="2"/>
        <v>881.95784378408109</v>
      </c>
      <c r="G38">
        <f t="shared" si="3"/>
        <v>483.21817381568957</v>
      </c>
      <c r="L38">
        <f>Input!J39</f>
        <v>6.4495461428571446</v>
      </c>
      <c r="M38">
        <f t="shared" si="4"/>
        <v>6.3395325714285731</v>
      </c>
      <c r="N38">
        <f t="shared" si="5"/>
        <v>4.2045521738962037</v>
      </c>
      <c r="O38">
        <f t="shared" si="6"/>
        <v>5.0399979206709977</v>
      </c>
      <c r="P38">
        <f t="shared" si="7"/>
        <v>0.67396797670416009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171.16737728571431</v>
      </c>
      <c r="D39">
        <f t="shared" si="1"/>
        <v>170.60355757142858</v>
      </c>
      <c r="E39">
        <f t="shared" si="8"/>
        <v>139.48719725719212</v>
      </c>
      <c r="F39">
        <f t="shared" si="2"/>
        <v>968.22787920538974</v>
      </c>
      <c r="G39">
        <f t="shared" si="3"/>
        <v>315.02208728032565</v>
      </c>
      <c r="L39">
        <f>Input!J40</f>
        <v>5.6519477142857397</v>
      </c>
      <c r="M39">
        <f t="shared" si="4"/>
        <v>5.5419341428571682</v>
      </c>
      <c r="N39">
        <f t="shared" si="5"/>
        <v>4.2333624645904155</v>
      </c>
      <c r="O39">
        <f t="shared" si="6"/>
        <v>2.0123841106531453</v>
      </c>
      <c r="P39">
        <f t="shared" si="7"/>
        <v>0.72210194429249885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176.64055285714286</v>
      </c>
      <c r="D40">
        <f t="shared" si="1"/>
        <v>176.07673314285714</v>
      </c>
      <c r="E40">
        <f t="shared" si="8"/>
        <v>143.74966686073589</v>
      </c>
      <c r="F40">
        <f t="shared" si="2"/>
        <v>1045.0392144086607</v>
      </c>
      <c r="G40">
        <f t="shared" si="3"/>
        <v>181.88276846232688</v>
      </c>
      <c r="L40">
        <f>Input!J41</f>
        <v>5.4731755714285555</v>
      </c>
      <c r="M40">
        <f t="shared" si="4"/>
        <v>5.363161999999984</v>
      </c>
      <c r="N40">
        <f t="shared" si="5"/>
        <v>4.2624696035437575</v>
      </c>
      <c r="O40">
        <f t="shared" si="6"/>
        <v>1.4658089406718655</v>
      </c>
      <c r="P40">
        <f t="shared" si="7"/>
        <v>0.77241767327585364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182.25124542857142</v>
      </c>
      <c r="D41">
        <f t="shared" si="1"/>
        <v>181.68742571428569</v>
      </c>
      <c r="E41">
        <f t="shared" si="8"/>
        <v>148.04154453964705</v>
      </c>
      <c r="F41">
        <f t="shared" si="2"/>
        <v>1132.0453200179031</v>
      </c>
      <c r="G41">
        <f t="shared" si="3"/>
        <v>84.539093113017799</v>
      </c>
      <c r="L41">
        <f>Input!J42</f>
        <v>5.610692571428558</v>
      </c>
      <c r="M41">
        <f t="shared" si="4"/>
        <v>5.5006789999999866</v>
      </c>
      <c r="N41">
        <f t="shared" si="5"/>
        <v>4.2918776789111499</v>
      </c>
      <c r="O41">
        <f t="shared" si="6"/>
        <v>1.7392727207257028</v>
      </c>
      <c r="P41">
        <f t="shared" si="7"/>
        <v>0.82497443244580793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187.46313871428569</v>
      </c>
      <c r="D42">
        <f t="shared" si="1"/>
        <v>186.89931899999996</v>
      </c>
      <c r="E42">
        <f t="shared" si="8"/>
        <v>152.36313538904446</v>
      </c>
      <c r="F42">
        <f t="shared" si="2"/>
        <v>1192.7479784096315</v>
      </c>
      <c r="G42">
        <f t="shared" si="3"/>
        <v>23.745382902494548</v>
      </c>
      <c r="L42">
        <f>Input!J43</f>
        <v>5.2118932857142681</v>
      </c>
      <c r="M42">
        <f t="shared" si="4"/>
        <v>5.1018797142856966</v>
      </c>
      <c r="N42">
        <f t="shared" si="5"/>
        <v>4.3215908493974071</v>
      </c>
      <c r="O42">
        <f t="shared" si="6"/>
        <v>0.79263842811173835</v>
      </c>
      <c r="P42">
        <f t="shared" si="7"/>
        <v>0.8798331232315465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192.82630071428571</v>
      </c>
      <c r="D43">
        <f t="shared" si="1"/>
        <v>192.26248099999998</v>
      </c>
      <c r="E43">
        <f t="shared" si="8"/>
        <v>156.71474873476629</v>
      </c>
      <c r="F43">
        <f t="shared" si="2"/>
        <v>1263.6412692007364</v>
      </c>
      <c r="G43">
        <f t="shared" si="3"/>
        <v>0.27176421978741871</v>
      </c>
      <c r="L43">
        <f>Input!J44</f>
        <v>5.3631620000000169</v>
      </c>
      <c r="M43">
        <f t="shared" si="4"/>
        <v>5.2531484285714454</v>
      </c>
      <c r="N43">
        <f t="shared" si="5"/>
        <v>4.3516133457218205</v>
      </c>
      <c r="O43">
        <f t="shared" si="6"/>
        <v>1.0232306799720301</v>
      </c>
      <c r="P43">
        <f t="shared" si="7"/>
        <v>0.93705632848869946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197.47437442857139</v>
      </c>
      <c r="D44">
        <f t="shared" si="1"/>
        <v>196.91055471428567</v>
      </c>
      <c r="E44">
        <f t="shared" si="8"/>
        <v>161.09669820688458</v>
      </c>
      <c r="F44">
        <f t="shared" si="2"/>
        <v>1282.6323179327151</v>
      </c>
      <c r="G44">
        <f t="shared" si="3"/>
        <v>14.904536365805152</v>
      </c>
      <c r="L44">
        <f>Input!J45</f>
        <v>4.6480737142856867</v>
      </c>
      <c r="M44">
        <f t="shared" si="4"/>
        <v>4.5380601428571152</v>
      </c>
      <c r="N44">
        <f t="shared" si="5"/>
        <v>4.3819494721182854</v>
      </c>
      <c r="O44">
        <f t="shared" si="6"/>
        <v>7.0822112269173634E-2</v>
      </c>
      <c r="P44">
        <f t="shared" si="7"/>
        <v>0.99670836288991171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201.70989714285716</v>
      </c>
      <c r="D45">
        <f t="shared" si="1"/>
        <v>201.14607742857143</v>
      </c>
      <c r="E45">
        <f t="shared" si="8"/>
        <v>165.50930181475655</v>
      </c>
      <c r="F45">
        <f t="shared" si="2"/>
        <v>1269.9797761493905</v>
      </c>
      <c r="G45">
        <f t="shared" si="3"/>
        <v>68.44654941507703</v>
      </c>
      <c r="L45">
        <f>Input!J46</f>
        <v>4.2355227142857643</v>
      </c>
      <c r="M45">
        <f t="shared" si="4"/>
        <v>4.1255091428571928</v>
      </c>
      <c r="N45">
        <f t="shared" si="5"/>
        <v>4.4126036078719819</v>
      </c>
      <c r="O45">
        <f t="shared" si="6"/>
        <v>3.1357642873293318E-2</v>
      </c>
      <c r="P45">
        <f t="shared" si="7"/>
        <v>1.0588553249749153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205.17532485714284</v>
      </c>
      <c r="D46">
        <f t="shared" si="1"/>
        <v>204.61150514285711</v>
      </c>
      <c r="E46">
        <f t="shared" si="8"/>
        <v>169.95288202365018</v>
      </c>
      <c r="F46">
        <f t="shared" si="2"/>
        <v>1201.2201565192256</v>
      </c>
      <c r="G46">
        <f t="shared" si="3"/>
        <v>161.7175920313515</v>
      </c>
      <c r="L46">
        <f>Input!J47</f>
        <v>3.4654277142856813</v>
      </c>
      <c r="M46">
        <f t="shared" si="4"/>
        <v>3.3554141428571098</v>
      </c>
      <c r="N46">
        <f t="shared" si="5"/>
        <v>4.4435802088936187</v>
      </c>
      <c r="O46">
        <f t="shared" si="6"/>
        <v>0.95678230270773101</v>
      </c>
      <c r="P46">
        <f t="shared" si="7"/>
        <v>1.1235651509201068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208.10443642857143</v>
      </c>
      <c r="D47">
        <f t="shared" si="1"/>
        <v>207.5406167142857</v>
      </c>
      <c r="E47">
        <f t="shared" si="8"/>
        <v>174.42776583298249</v>
      </c>
      <c r="F47">
        <f t="shared" si="2"/>
        <v>1096.4608934874232</v>
      </c>
      <c r="G47">
        <f t="shared" si="3"/>
        <v>295.55478953146462</v>
      </c>
      <c r="L47">
        <f>Input!J48</f>
        <v>2.9291115714285922</v>
      </c>
      <c r="M47">
        <f t="shared" si="4"/>
        <v>2.8190980000000208</v>
      </c>
      <c r="N47">
        <f t="shared" si="5"/>
        <v>4.4748838093322991</v>
      </c>
      <c r="O47">
        <f t="shared" si="6"/>
        <v>2.3894118114738343</v>
      </c>
      <c r="P47">
        <f t="shared" si="7"/>
        <v>1.1909076700900323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210.22219771428573</v>
      </c>
      <c r="D48">
        <f t="shared" si="1"/>
        <v>209.658378</v>
      </c>
      <c r="E48">
        <f t="shared" si="8"/>
        <v>178.93428485621058</v>
      </c>
      <c r="F48">
        <f t="shared" si="2"/>
        <v>943.96989950824786</v>
      </c>
      <c r="G48">
        <f t="shared" si="3"/>
        <v>470.81301250159811</v>
      </c>
      <c r="L48">
        <f>Input!J49</f>
        <v>2.1177612857142947</v>
      </c>
      <c r="M48">
        <f t="shared" si="4"/>
        <v>2.0077477142857232</v>
      </c>
      <c r="N48">
        <f t="shared" si="5"/>
        <v>4.5065190232280905</v>
      </c>
      <c r="O48">
        <f t="shared" si="6"/>
        <v>5.7061635285320289</v>
      </c>
      <c r="P48">
        <f t="shared" si="7"/>
        <v>1.260954662435642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211.88615300000001</v>
      </c>
      <c r="D49">
        <f t="shared" si="1"/>
        <v>211.32233328571428</v>
      </c>
      <c r="E49">
        <f t="shared" si="8"/>
        <v>183.472775402416</v>
      </c>
      <c r="F49">
        <f t="shared" si="2"/>
        <v>775.5978742951811</v>
      </c>
      <c r="G49">
        <f t="shared" si="3"/>
        <v>688.36529628010339</v>
      </c>
      <c r="L49">
        <f>Input!J50</f>
        <v>1.6639552857142803</v>
      </c>
      <c r="M49">
        <f t="shared" si="4"/>
        <v>1.5539417142857088</v>
      </c>
      <c r="N49">
        <f t="shared" si="5"/>
        <v>4.5384905462054155</v>
      </c>
      <c r="O49">
        <f t="shared" si="6"/>
        <v>8.2629529638068391</v>
      </c>
      <c r="P49">
        <f t="shared" si="7"/>
        <v>1.3337799178067602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213.26132271428568</v>
      </c>
      <c r="D50">
        <f t="shared" si="1"/>
        <v>212.69750299999995</v>
      </c>
      <c r="E50">
        <f t="shared" si="8"/>
        <v>188.04357855962442</v>
      </c>
      <c r="F50">
        <f t="shared" si="2"/>
        <v>607.81599031174608</v>
      </c>
      <c r="G50">
        <f t="shared" si="3"/>
        <v>949.10327163147917</v>
      </c>
      <c r="L50">
        <f>Input!J51</f>
        <v>1.3751697142856756</v>
      </c>
      <c r="M50">
        <f t="shared" si="4"/>
        <v>1.2651561428571041</v>
      </c>
      <c r="N50">
        <f t="shared" si="5"/>
        <v>4.5708031572084256</v>
      </c>
      <c r="O50">
        <f t="shared" si="6"/>
        <v>10.212073101526309</v>
      </c>
      <c r="P50">
        <f t="shared" si="7"/>
        <v>1.4094592972489297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216.43796485714282</v>
      </c>
      <c r="D51">
        <f t="shared" si="1"/>
        <v>215.87414514285709</v>
      </c>
      <c r="E51">
        <f t="shared" si="8"/>
        <v>192.64704027990396</v>
      </c>
      <c r="F51">
        <f t="shared" si="2"/>
        <v>539.49840031462077</v>
      </c>
      <c r="G51">
        <f t="shared" si="3"/>
        <v>1253.9376069469147</v>
      </c>
      <c r="L51">
        <f>Input!J52</f>
        <v>3.1766421428571334</v>
      </c>
      <c r="M51">
        <f t="shared" si="4"/>
        <v>3.0666285714285619</v>
      </c>
      <c r="N51">
        <f t="shared" si="5"/>
        <v>4.6034617202795509</v>
      </c>
      <c r="O51">
        <f t="shared" si="6"/>
        <v>2.0358141065158861</v>
      </c>
      <c r="P51">
        <f t="shared" si="7"/>
        <v>1.4880707963575905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219.40833157142856</v>
      </c>
      <c r="D52">
        <f t="shared" si="1"/>
        <v>218.84451185714283</v>
      </c>
      <c r="E52">
        <f t="shared" si="8"/>
        <v>197.2835114662864</v>
      </c>
      <c r="F52">
        <f t="shared" si="2"/>
        <v>464.87673785451136</v>
      </c>
      <c r="G52">
        <f t="shared" si="3"/>
        <v>1603.7984623179875</v>
      </c>
      <c r="L52">
        <f>Input!J53</f>
        <v>2.9703667142857455</v>
      </c>
      <c r="M52">
        <f t="shared" si="4"/>
        <v>2.860353142857174</v>
      </c>
      <c r="N52">
        <f t="shared" si="5"/>
        <v>4.6364711863824395</v>
      </c>
      <c r="O52">
        <f t="shared" si="6"/>
        <v>2.7759041119406032</v>
      </c>
      <c r="P52">
        <f t="shared" si="7"/>
        <v>1.5696946107654446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222.928766</v>
      </c>
      <c r="D53">
        <f t="shared" si="1"/>
        <v>222.36494628571427</v>
      </c>
      <c r="E53">
        <f t="shared" si="8"/>
        <v>201.95334806155699</v>
      </c>
      <c r="F53">
        <f t="shared" si="2"/>
        <v>416.63334206442039</v>
      </c>
      <c r="G53">
        <f t="shared" si="3"/>
        <v>1999.6359558417398</v>
      </c>
      <c r="L53">
        <f>Input!J54</f>
        <v>3.5204344285714342</v>
      </c>
      <c r="M53">
        <f t="shared" si="4"/>
        <v>3.4104208571428627</v>
      </c>
      <c r="N53">
        <f t="shared" si="5"/>
        <v>4.6698365952705858</v>
      </c>
      <c r="O53">
        <f t="shared" si="6"/>
        <v>1.3211253408127044</v>
      </c>
      <c r="P53">
        <f t="shared" si="7"/>
        <v>1.6544132038420325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226.5867174285714</v>
      </c>
      <c r="D54">
        <f t="shared" si="1"/>
        <v>226.02289771428568</v>
      </c>
      <c r="E54">
        <f t="shared" si="8"/>
        <v>206.65691113895991</v>
      </c>
      <c r="F54">
        <f t="shared" si="2"/>
        <v>375.0414360356977</v>
      </c>
      <c r="G54">
        <f t="shared" si="3"/>
        <v>2442.4206425273924</v>
      </c>
      <c r="L54">
        <f>Input!J55</f>
        <v>3.6579514285714083</v>
      </c>
      <c r="M54">
        <f t="shared" si="4"/>
        <v>3.5479378571428368</v>
      </c>
      <c r="N54">
        <f t="shared" si="5"/>
        <v>4.7035630774029284</v>
      </c>
      <c r="O54">
        <f t="shared" si="6"/>
        <v>1.0933037201721703</v>
      </c>
      <c r="P54">
        <f t="shared" si="7"/>
        <v>1.7423113766875986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230.31342742857143</v>
      </c>
      <c r="D55">
        <f t="shared" si="1"/>
        <v>229.7496077142857</v>
      </c>
      <c r="E55">
        <f t="shared" si="8"/>
        <v>211.39456699486772</v>
      </c>
      <c r="F55">
        <f t="shared" si="2"/>
        <v>336.90751981149231</v>
      </c>
      <c r="G55">
        <f t="shared" si="3"/>
        <v>2933.1440061874669</v>
      </c>
      <c r="L55">
        <f>Input!J56</f>
        <v>3.7267100000000255</v>
      </c>
      <c r="M55">
        <f t="shared" si="4"/>
        <v>3.616696428571454</v>
      </c>
      <c r="N55">
        <f t="shared" si="5"/>
        <v>4.7376558559077946</v>
      </c>
      <c r="O55">
        <f t="shared" si="6"/>
        <v>1.0220115235770919</v>
      </c>
      <c r="P55">
        <f t="shared" si="7"/>
        <v>1.8334763405067935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234.19140614285715</v>
      </c>
      <c r="D56">
        <f t="shared" si="1"/>
        <v>233.62758642857142</v>
      </c>
      <c r="E56">
        <f t="shared" si="8"/>
        <v>216.16668724346428</v>
      </c>
      <c r="F56">
        <f t="shared" si="2"/>
        <v>304.88300035247511</v>
      </c>
      <c r="G56">
        <f t="shared" si="3"/>
        <v>3472.8189647089966</v>
      </c>
      <c r="L56">
        <f>Input!J57</f>
        <v>3.8779787142857174</v>
      </c>
      <c r="M56">
        <f t="shared" si="4"/>
        <v>3.7679651428571459</v>
      </c>
      <c r="N56">
        <f t="shared" si="5"/>
        <v>4.772120248596571</v>
      </c>
      <c r="O56">
        <f t="shared" si="6"/>
        <v>0.79948908337976743</v>
      </c>
      <c r="P56">
        <f t="shared" si="7"/>
        <v>1.9279977914511475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238.16564671428571</v>
      </c>
      <c r="D57">
        <f t="shared" si="1"/>
        <v>237.60182699999999</v>
      </c>
      <c r="E57">
        <f t="shared" si="8"/>
        <v>220.97364891349284</v>
      </c>
      <c r="F57">
        <f t="shared" si="2"/>
        <v>276.49630647659654</v>
      </c>
      <c r="G57">
        <f t="shared" si="3"/>
        <v>4062.4803891140332</v>
      </c>
      <c r="L57">
        <f>Input!J58</f>
        <v>3.9742405714285667</v>
      </c>
      <c r="M57">
        <f t="shared" si="4"/>
        <v>3.8642269999999952</v>
      </c>
      <c r="N57">
        <f t="shared" si="5"/>
        <v>4.80696167002856</v>
      </c>
      <c r="O57">
        <f t="shared" si="6"/>
        <v>0.69342442805357984</v>
      </c>
      <c r="P57">
        <f t="shared" si="7"/>
        <v>2.0259679880229697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240.4346767142857</v>
      </c>
      <c r="D58">
        <f t="shared" si="1"/>
        <v>239.87085699999997</v>
      </c>
      <c r="E58">
        <f t="shared" si="8"/>
        <v>225.81583454712134</v>
      </c>
      <c r="F58">
        <f t="shared" si="2"/>
        <v>197.54365615092246</v>
      </c>
      <c r="G58">
        <f t="shared" si="3"/>
        <v>4703.1856368325125</v>
      </c>
      <c r="L58">
        <f>Input!J59</f>
        <v>2.2690299999999866</v>
      </c>
      <c r="M58">
        <f t="shared" si="4"/>
        <v>2.1590164285714151</v>
      </c>
      <c r="N58">
        <f t="shared" si="5"/>
        <v>4.8421856336285014</v>
      </c>
      <c r="O58">
        <f t="shared" si="6"/>
        <v>6.6211299148741638</v>
      </c>
      <c r="P58">
        <f t="shared" si="7"/>
        <v>2.1274818311370742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242.74496185714287</v>
      </c>
      <c r="D59">
        <f t="shared" si="1"/>
        <v>242.18114214285714</v>
      </c>
      <c r="E59">
        <f t="shared" si="8"/>
        <v>230.69363230097963</v>
      </c>
      <c r="F59">
        <f t="shared" si="2"/>
        <v>131.96288236723268</v>
      </c>
      <c r="G59">
        <f t="shared" si="3"/>
        <v>5396.0150996250959</v>
      </c>
      <c r="L59">
        <f>Input!J60</f>
        <v>2.3102851428571682</v>
      </c>
      <c r="M59">
        <f t="shared" si="4"/>
        <v>2.2002715714285968</v>
      </c>
      <c r="N59">
        <f t="shared" si="5"/>
        <v>4.8777977538582897</v>
      </c>
      <c r="O59">
        <f t="shared" si="6"/>
        <v>6.592121007649796</v>
      </c>
      <c r="P59">
        <f t="shared" si="7"/>
        <v>2.2326369469406857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244.50517914285714</v>
      </c>
      <c r="D60">
        <f t="shared" si="1"/>
        <v>243.94135942857142</v>
      </c>
      <c r="E60">
        <f t="shared" si="8"/>
        <v>235.60743604942414</v>
      </c>
      <c r="F60">
        <f t="shared" si="2"/>
        <v>69.454278889497601</v>
      </c>
      <c r="G60">
        <f t="shared" si="3"/>
        <v>6142.0727666085731</v>
      </c>
      <c r="L60">
        <f>Input!J61</f>
        <v>1.7602172857142762</v>
      </c>
      <c r="M60">
        <f t="shared" si="4"/>
        <v>1.6502037142857047</v>
      </c>
      <c r="N60">
        <f t="shared" si="5"/>
        <v>4.9138037484445114</v>
      </c>
      <c r="O60">
        <f t="shared" si="6"/>
        <v>9.9451075779153975</v>
      </c>
      <c r="P60">
        <f t="shared" si="7"/>
        <v>2.3415337724961831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246.18288628571426</v>
      </c>
      <c r="D61">
        <f t="shared" si="1"/>
        <v>245.61906657142853</v>
      </c>
      <c r="E61">
        <f t="shared" si="8"/>
        <v>240.55764549008754</v>
      </c>
      <c r="F61">
        <f t="shared" si="2"/>
        <v>25.617983362643052</v>
      </c>
      <c r="G61">
        <f t="shared" si="3"/>
        <v>6942.4868028520459</v>
      </c>
      <c r="L61">
        <f>Input!J62</f>
        <v>1.6777071428571162</v>
      </c>
      <c r="M61">
        <f t="shared" si="4"/>
        <v>1.5676935714285447</v>
      </c>
      <c r="N61">
        <f t="shared" si="5"/>
        <v>4.950209440663393</v>
      </c>
      <c r="O61">
        <f t="shared" si="6"/>
        <v>10.709271289147361</v>
      </c>
      <c r="P61">
        <f t="shared" si="7"/>
        <v>2.4542756444353997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247.75057985714287</v>
      </c>
      <c r="D62">
        <f t="shared" si="1"/>
        <v>247.18676014285714</v>
      </c>
      <c r="E62">
        <f t="shared" si="8"/>
        <v>245.54466625177244</v>
      </c>
      <c r="F62">
        <f t="shared" si="2"/>
        <v>2.6964723471376857</v>
      </c>
      <c r="G62">
        <f t="shared" si="3"/>
        <v>7798.4101440282484</v>
      </c>
      <c r="L62">
        <f>Input!J63</f>
        <v>1.567693571428606</v>
      </c>
      <c r="M62">
        <f t="shared" si="4"/>
        <v>1.4576800000000345</v>
      </c>
      <c r="N62">
        <f t="shared" si="5"/>
        <v>4.9870207616849118</v>
      </c>
      <c r="O62">
        <f t="shared" si="6"/>
        <v>11.691798434026083</v>
      </c>
      <c r="P62">
        <f t="shared" si="7"/>
        <v>2.5709688906990658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249.24951485714288</v>
      </c>
      <c r="D63">
        <f t="shared" si="1"/>
        <v>248.68569514285716</v>
      </c>
      <c r="E63">
        <f t="shared" si="8"/>
        <v>250.56891000475022</v>
      </c>
      <c r="F63">
        <f t="shared" si="2"/>
        <v>3.5464982160549194</v>
      </c>
      <c r="G63">
        <f t="shared" si="3"/>
        <v>8711.0211076212436</v>
      </c>
      <c r="L63">
        <f>Input!J64</f>
        <v>1.4989350000000172</v>
      </c>
      <c r="M63">
        <f t="shared" si="4"/>
        <v>1.3889214285714457</v>
      </c>
      <c r="N63">
        <f t="shared" si="5"/>
        <v>5.0242437529777746</v>
      </c>
      <c r="O63">
        <f t="shared" si="6"/>
        <v>12.427801803821591</v>
      </c>
      <c r="P63">
        <f t="shared" si="7"/>
        <v>2.6917229254793935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250.59718114285718</v>
      </c>
      <c r="D64">
        <f t="shared" si="1"/>
        <v>250.03336142857145</v>
      </c>
      <c r="E64">
        <f t="shared" si="8"/>
        <v>255.63079457352734</v>
      </c>
      <c r="F64">
        <f t="shared" si="2"/>
        <v>31.33125781225074</v>
      </c>
      <c r="G64">
        <f t="shared" si="3"/>
        <v>9681.5240212090721</v>
      </c>
      <c r="L64">
        <f>Input!J65</f>
        <v>1.3476662857142969</v>
      </c>
      <c r="M64">
        <f t="shared" si="4"/>
        <v>1.2376527142857254</v>
      </c>
      <c r="N64">
        <f t="shared" si="5"/>
        <v>5.0618845687771099</v>
      </c>
      <c r="O64">
        <f t="shared" si="6"/>
        <v>13.79541745423807</v>
      </c>
      <c r="P64">
        <f t="shared" si="7"/>
        <v>2.8166503474890283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251.64231014285718</v>
      </c>
      <c r="D65">
        <f t="shared" si="1"/>
        <v>251.07849042857146</v>
      </c>
      <c r="E65">
        <f t="shared" si="8"/>
        <v>260.73074405214408</v>
      </c>
      <c r="F65">
        <f t="shared" si="2"/>
        <v>93.166000013770756</v>
      </c>
      <c r="G65">
        <f t="shared" si="3"/>
        <v>10711.149868358189</v>
      </c>
      <c r="L65">
        <f>Input!J66</f>
        <v>1.0451290000000029</v>
      </c>
      <c r="M65">
        <f t="shared" si="4"/>
        <v>0.93511542857143137</v>
      </c>
      <c r="N65">
        <f t="shared" si="5"/>
        <v>5.0999494786167379</v>
      </c>
      <c r="O65">
        <f t="shared" si="6"/>
        <v>16.441569113809649</v>
      </c>
      <c r="P65">
        <f t="shared" si="7"/>
        <v>2.9458670416846178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252.83870785714288</v>
      </c>
      <c r="D66">
        <f t="shared" si="1"/>
        <v>252.27488814285715</v>
      </c>
      <c r="E66">
        <f t="shared" si="8"/>
        <v>265.869188922072</v>
      </c>
      <c r="F66">
        <f t="shared" si="2"/>
        <v>184.80501367576142</v>
      </c>
      <c r="G66">
        <f t="shared" si="3"/>
        <v>11801.156952685222</v>
      </c>
      <c r="L66">
        <f>Input!J67</f>
        <v>1.1963977142856947</v>
      </c>
      <c r="M66">
        <f t="shared" si="4"/>
        <v>1.0863841428571233</v>
      </c>
      <c r="N66">
        <f t="shared" si="5"/>
        <v>5.1384448699279348</v>
      </c>
      <c r="O66">
        <f t="shared" si="6"/>
        <v>15.539735777307076</v>
      </c>
      <c r="P66">
        <f t="shared" si="7"/>
        <v>3.0794922845786505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254.0351055714286</v>
      </c>
      <c r="D67">
        <f t="shared" si="1"/>
        <v>253.47128585714287</v>
      </c>
      <c r="E67">
        <f t="shared" si="8"/>
        <v>271.04656617277874</v>
      </c>
      <c r="F67">
        <f t="shared" si="2"/>
        <v>308.89047817317754</v>
      </c>
      <c r="G67">
        <f t="shared" si="3"/>
        <v>12952.831580661228</v>
      </c>
      <c r="L67">
        <f>Input!J68</f>
        <v>1.1963977142857232</v>
      </c>
      <c r="M67">
        <f t="shared" si="4"/>
        <v>1.0863841428571517</v>
      </c>
      <c r="N67">
        <f t="shared" si="5"/>
        <v>5.1773772507067308</v>
      </c>
      <c r="O67">
        <f t="shared" si="6"/>
        <v>15.848198069402821</v>
      </c>
      <c r="P67">
        <f t="shared" si="7"/>
        <v>3.217648853279067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255.12148957142858</v>
      </c>
      <c r="D68">
        <f t="shared" ref="D68:D83" si="10">C68-$C$3</f>
        <v>254.55766985714286</v>
      </c>
      <c r="E68">
        <f t="shared" si="8"/>
        <v>276.26331942503049</v>
      </c>
      <c r="F68">
        <f t="shared" ref="F68:F83" si="11">(D68-E68)^2</f>
        <v>471.13522316394057</v>
      </c>
      <c r="G68">
        <f t="shared" ref="G68:G83" si="12">(E68-$H$4)^2</f>
        <v>14167.488763753854</v>
      </c>
      <c r="L68">
        <f>Input!J69</f>
        <v>1.0863839999999811</v>
      </c>
      <c r="M68">
        <f t="shared" ref="M68:M83" si="13">L68-$L$3</f>
        <v>0.97637042857140965</v>
      </c>
      <c r="N68">
        <f t="shared" ref="N68:N83" si="14">2*($X$3/PI())*($Z$3/(4*((B68-$Y$3)^2)+$Z$3*$Z$3))</f>
        <v>5.2167532522517694</v>
      </c>
      <c r="O68">
        <f t="shared" ref="O68:O83" si="15">(L68-N68)^2</f>
        <v>17.059950159946997</v>
      </c>
      <c r="P68">
        <f t="shared" ref="P68:P83" si="16">(N68-$Q$4)^2</f>
        <v>3.3604631384018022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256.35914228571431</v>
      </c>
      <c r="D69">
        <f t="shared" si="10"/>
        <v>255.79532257142858</v>
      </c>
      <c r="E69">
        <f t="shared" ref="E69:E83" si="17">N69+E68</f>
        <v>281.51989905700538</v>
      </c>
      <c r="F69">
        <f t="shared" si="11"/>
        <v>661.75383536229037</v>
      </c>
      <c r="G69">
        <f t="shared" si="12"/>
        <v>15446.472940524041</v>
      </c>
      <c r="L69">
        <f>Input!J70</f>
        <v>1.2376527142857299</v>
      </c>
      <c r="M69">
        <f t="shared" si="13"/>
        <v>1.1276391428571584</v>
      </c>
      <c r="N69">
        <f t="shared" si="14"/>
        <v>5.2565796319749092</v>
      </c>
      <c r="O69">
        <f t="shared" si="15"/>
        <v>16.151773569726647</v>
      </c>
      <c r="P69">
        <f t="shared" si="16"/>
        <v>3.5080652610079186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257.59679499999999</v>
      </c>
      <c r="D70">
        <f t="shared" si="10"/>
        <v>257.03297528571426</v>
      </c>
      <c r="E70">
        <f t="shared" si="17"/>
        <v>286.8167623332921</v>
      </c>
      <c r="F70">
        <f t="shared" si="11"/>
        <v>887.07397089546589</v>
      </c>
      <c r="G70">
        <f t="shared" si="12"/>
        <v>16791.158719315685</v>
      </c>
      <c r="L70">
        <f>Input!J71</f>
        <v>1.237652714285673</v>
      </c>
      <c r="M70">
        <f t="shared" si="13"/>
        <v>1.1276391428571015</v>
      </c>
      <c r="N70">
        <f t="shared" si="14"/>
        <v>5.2968632762867403</v>
      </c>
      <c r="O70">
        <f t="shared" si="15"/>
        <v>16.477190386661022</v>
      </c>
      <c r="P70">
        <f t="shared" si="16"/>
        <v>3.6605891937231867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258.88945457142864</v>
      </c>
      <c r="D71">
        <f t="shared" si="10"/>
        <v>258.32563485714292</v>
      </c>
      <c r="E71">
        <f t="shared" si="17"/>
        <v>292.15437353685144</v>
      </c>
      <c r="F71">
        <f t="shared" si="11"/>
        <v>1144.3835606600076</v>
      </c>
      <c r="G71">
        <f t="shared" si="12"/>
        <v>18202.951642199594</v>
      </c>
      <c r="L71">
        <f>Input!J72</f>
        <v>1.2926595714286577</v>
      </c>
      <c r="M71">
        <f t="shared" si="13"/>
        <v>1.1826460000000862</v>
      </c>
      <c r="N71">
        <f t="shared" si="14"/>
        <v>5.3376112035593382</v>
      </c>
      <c r="O71">
        <f t="shared" si="15"/>
        <v>16.361633706276656</v>
      </c>
      <c r="P71">
        <f t="shared" si="16"/>
        <v>3.818172886205025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260.29212771428575</v>
      </c>
      <c r="D72">
        <f t="shared" si="10"/>
        <v>259.72830800000003</v>
      </c>
      <c r="E72">
        <f t="shared" si="17"/>
        <v>297.53320410402006</v>
      </c>
      <c r="F72">
        <f t="shared" si="11"/>
        <v>1429.2101694357489</v>
      </c>
      <c r="G72">
        <f t="shared" si="12"/>
        <v>19683.288970856731</v>
      </c>
      <c r="L72">
        <f>Input!J73</f>
        <v>1.4026731428571111</v>
      </c>
      <c r="M72">
        <f t="shared" si="13"/>
        <v>1.2926595714285396</v>
      </c>
      <c r="N72">
        <f t="shared" si="14"/>
        <v>5.3788305671686114</v>
      </c>
      <c r="O72">
        <f t="shared" si="15"/>
        <v>15.809827862907465</v>
      </c>
      <c r="P72">
        <f t="shared" si="16"/>
        <v>3.9809583951286887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261.62604228571428</v>
      </c>
      <c r="D73">
        <f t="shared" si="10"/>
        <v>261.06222257142855</v>
      </c>
      <c r="E73">
        <f t="shared" si="17"/>
        <v>302.95373276263871</v>
      </c>
      <c r="F73">
        <f t="shared" si="11"/>
        <v>1754.8986261002647</v>
      </c>
      <c r="G73">
        <f t="shared" si="12"/>
        <v>21233.640495110361</v>
      </c>
      <c r="L73">
        <f>Input!J74</f>
        <v>1.3339145714285223</v>
      </c>
      <c r="M73">
        <f t="shared" si="13"/>
        <v>1.2239009999999508</v>
      </c>
      <c r="N73">
        <f t="shared" si="14"/>
        <v>5.4205286586186743</v>
      </c>
      <c r="O73">
        <f t="shared" si="15"/>
        <v>16.700414697621</v>
      </c>
      <c r="P73">
        <f t="shared" si="16"/>
        <v>4.1490920188719729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262.89119842857144</v>
      </c>
      <c r="D74">
        <f t="shared" si="10"/>
        <v>262.32737871428571</v>
      </c>
      <c r="E74">
        <f t="shared" si="17"/>
        <v>308.41644567338955</v>
      </c>
      <c r="F74">
        <f t="shared" si="11"/>
        <v>2124.2020931607567</v>
      </c>
      <c r="G74">
        <f t="shared" si="12"/>
        <v>22855.509364842404</v>
      </c>
      <c r="L74">
        <f>Input!J75</f>
        <v>1.2651561428571654</v>
      </c>
      <c r="M74">
        <f t="shared" si="13"/>
        <v>1.1551425714285939</v>
      </c>
      <c r="N74">
        <f t="shared" si="14"/>
        <v>5.4627129107508212</v>
      </c>
      <c r="O74">
        <f t="shared" si="15"/>
        <v>17.619482819689836</v>
      </c>
      <c r="P74">
        <f t="shared" si="16"/>
        <v>4.32272443708578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264.52765042857146</v>
      </c>
      <c r="D75">
        <f t="shared" si="10"/>
        <v>263.96383071428573</v>
      </c>
      <c r="E75">
        <f t="shared" si="17"/>
        <v>313.92183657442922</v>
      </c>
      <c r="F75">
        <f t="shared" si="11"/>
        <v>2495.802349522131</v>
      </c>
      <c r="G75">
        <f t="shared" si="12"/>
        <v>24550.432946055753</v>
      </c>
      <c r="L75">
        <f>Input!J76</f>
        <v>1.6364520000000198</v>
      </c>
      <c r="M75">
        <f t="shared" si="13"/>
        <v>1.5264384285714483</v>
      </c>
      <c r="N75">
        <f t="shared" si="14"/>
        <v>5.5053909010396804</v>
      </c>
      <c r="O75">
        <f t="shared" si="15"/>
        <v>14.968688219977977</v>
      </c>
      <c r="P75">
        <f t="shared" si="16"/>
        <v>4.5020108553456781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266.02658542857142</v>
      </c>
      <c r="D76">
        <f t="shared" si="10"/>
        <v>265.46276571428569</v>
      </c>
      <c r="E76">
        <f t="shared" si="17"/>
        <v>319.47040692940851</v>
      </c>
      <c r="F76">
        <f t="shared" si="11"/>
        <v>2916.8253096214326</v>
      </c>
      <c r="G76">
        <f t="shared" si="12"/>
        <v>26319.983701872359</v>
      </c>
      <c r="L76">
        <f>Input!J77</f>
        <v>1.4989349999999604</v>
      </c>
      <c r="M76">
        <f t="shared" si="13"/>
        <v>1.3889214285713889</v>
      </c>
      <c r="N76">
        <f t="shared" si="14"/>
        <v>5.5485703549792973</v>
      </c>
      <c r="O76">
        <f t="shared" si="15"/>
        <v>16.39954650829862</v>
      </c>
      <c r="P76">
        <f t="shared" si="16"/>
        <v>4.6871111550885036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267.64928571428572</v>
      </c>
      <c r="D77">
        <f t="shared" si="10"/>
        <v>267.085466</v>
      </c>
      <c r="E77">
        <f t="shared" si="17"/>
        <v>325.06266607897044</v>
      </c>
      <c r="F77">
        <f t="shared" si="11"/>
        <v>3361.3557289969699</v>
      </c>
      <c r="G77">
        <f t="shared" si="12"/>
        <v>28165.770099285335</v>
      </c>
      <c r="L77">
        <f>Input!J78</f>
        <v>1.622700285714302</v>
      </c>
      <c r="M77">
        <f t="shared" si="13"/>
        <v>1.5126867142857305</v>
      </c>
      <c r="N77">
        <f t="shared" si="14"/>
        <v>5.5922591495619294</v>
      </c>
      <c r="O77">
        <f t="shared" si="15"/>
        <v>15.757397573551266</v>
      </c>
      <c r="P77">
        <f t="shared" si="16"/>
        <v>4.8781900490467303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269.16197242857146</v>
      </c>
      <c r="D78">
        <f t="shared" si="10"/>
        <v>268.59815271428573</v>
      </c>
      <c r="E78">
        <f t="shared" si="17"/>
        <v>330.69913139582292</v>
      </c>
      <c r="F78">
        <f t="shared" si="11"/>
        <v>3856.5315532047362</v>
      </c>
      <c r="G78">
        <f t="shared" si="12"/>
        <v>30089.437542513588</v>
      </c>
      <c r="L78">
        <f>Input!J79</f>
        <v>1.512686714285735</v>
      </c>
      <c r="M78">
        <f t="shared" si="13"/>
        <v>1.4026731428571635</v>
      </c>
      <c r="N78">
        <f t="shared" si="14"/>
        <v>5.6364653168524956</v>
      </c>
      <c r="O78">
        <f t="shared" si="15"/>
        <v>17.005549962987466</v>
      </c>
      <c r="P78">
        <f t="shared" si="16"/>
        <v>5.0754172424030131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270.48213542857144</v>
      </c>
      <c r="D79">
        <f t="shared" si="10"/>
        <v>269.91831571428571</v>
      </c>
      <c r="E79">
        <f t="shared" si="17"/>
        <v>336.38032844348459</v>
      </c>
      <c r="F79">
        <f t="shared" si="11"/>
        <v>4417.1991360161937</v>
      </c>
      <c r="G79">
        <f t="shared" si="12"/>
        <v>32092.669333838603</v>
      </c>
      <c r="L79">
        <f>Input!J80</f>
        <v>1.3201629999999795</v>
      </c>
      <c r="M79">
        <f t="shared" si="13"/>
        <v>1.2101494285714081</v>
      </c>
      <c r="N79">
        <f t="shared" si="14"/>
        <v>5.681197047661656</v>
      </c>
      <c r="O79">
        <f t="shared" si="15"/>
        <v>19.018617964864386</v>
      </c>
      <c r="P79">
        <f t="shared" si="16"/>
        <v>5.2789675998968368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271.71978828571429</v>
      </c>
      <c r="D80">
        <f t="shared" si="10"/>
        <v>271.15596857142856</v>
      </c>
      <c r="E80">
        <f t="shared" si="17"/>
        <v>342.10679113880525</v>
      </c>
      <c r="F80">
        <f t="shared" si="11"/>
        <v>5034.0192229873692</v>
      </c>
      <c r="G80">
        <f t="shared" si="12"/>
        <v>34177.1876628354</v>
      </c>
      <c r="L80">
        <f>Input!J81</f>
        <v>1.237652857142848</v>
      </c>
      <c r="M80">
        <f t="shared" si="13"/>
        <v>1.1276392857142765</v>
      </c>
      <c r="N80">
        <f t="shared" si="14"/>
        <v>5.7264626953206701</v>
      </c>
      <c r="O80">
        <f t="shared" si="15"/>
        <v>20.149413763322006</v>
      </c>
      <c r="P80">
        <f t="shared" si="16"/>
        <v>5.4890213191258379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272.86117914285717</v>
      </c>
      <c r="D81">
        <f t="shared" si="10"/>
        <v>272.29735942857144</v>
      </c>
      <c r="E81">
        <f t="shared" si="17"/>
        <v>347.87906191836652</v>
      </c>
      <c r="F81">
        <f t="shared" si="11"/>
        <v>5712.5937512558958</v>
      </c>
      <c r="G81">
        <f t="shared" si="12"/>
        <v>36344.754624943736</v>
      </c>
      <c r="L81">
        <f>Input!J82</f>
        <v>1.1413908571428806</v>
      </c>
      <c r="M81">
        <f t="shared" si="13"/>
        <v>1.0313772857143091</v>
      </c>
      <c r="N81">
        <f t="shared" si="14"/>
        <v>5.7722707795612456</v>
      </c>
      <c r="O81">
        <f t="shared" si="15"/>
        <v>21.445048855857522</v>
      </c>
      <c r="P81">
        <f t="shared" si="16"/>
        <v>5.7057641102949459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273.74128785714282</v>
      </c>
      <c r="D82">
        <f t="shared" si="10"/>
        <v>273.17746814285709</v>
      </c>
      <c r="E82">
        <f t="shared" si="17"/>
        <v>353.69769190887024</v>
      </c>
      <c r="F82">
        <f t="shared" si="11"/>
        <v>6483.506435328828</v>
      </c>
      <c r="G82">
        <f t="shared" si="12"/>
        <v>38597.173270360399</v>
      </c>
      <c r="L82">
        <f>Input!J83</f>
        <v>0.88010871428565451</v>
      </c>
      <c r="M82">
        <f t="shared" si="13"/>
        <v>0.77009514285708303</v>
      </c>
      <c r="N82">
        <f t="shared" si="14"/>
        <v>5.81862999050374</v>
      </c>
      <c r="O82">
        <f t="shared" si="15"/>
        <v>24.388992395658708</v>
      </c>
      <c r="P82">
        <f t="shared" si="16"/>
        <v>5.929387382678037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274.52513457142857</v>
      </c>
      <c r="D83">
        <f t="shared" si="10"/>
        <v>273.96131485714284</v>
      </c>
      <c r="E83">
        <f t="shared" si="17"/>
        <v>359.5632411016274</v>
      </c>
      <c r="F83">
        <f t="shared" si="11"/>
        <v>7327.689776766174</v>
      </c>
      <c r="G83">
        <f t="shared" si="12"/>
        <v>40936.288684270643</v>
      </c>
      <c r="L83">
        <f>Input!J84</f>
        <v>0.78384671428574393</v>
      </c>
      <c r="M83">
        <f t="shared" si="13"/>
        <v>0.67383314285717244</v>
      </c>
      <c r="N83">
        <f t="shared" si="14"/>
        <v>5.8655491927571672</v>
      </c>
      <c r="O83">
        <f t="shared" si="15"/>
        <v>25.823700079702608</v>
      </c>
      <c r="P83">
        <f t="shared" si="16"/>
        <v>6.1600884380685272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0.56381971428571442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16595.691788130673</v>
      </c>
      <c r="J3" s="2" t="s">
        <v>11</v>
      </c>
      <c r="K3" s="23">
        <f>SUM(H3:H167)</f>
        <v>140797.19934826417</v>
      </c>
      <c r="L3">
        <f>1-(K3/K5)</f>
        <v>0.87867884232154925</v>
      </c>
      <c r="N3">
        <f>Input!J4</f>
        <v>0.11001357142857154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7.3960519991664926</v>
      </c>
      <c r="S3" s="1" t="s">
        <v>11</v>
      </c>
      <c r="T3" s="23">
        <f>SUM(Q3:Q167)</f>
        <v>67.912390251719074</v>
      </c>
      <c r="U3" s="5">
        <f>1-(T3/T5)</f>
        <v>0.88885966265496796</v>
      </c>
      <c r="X3">
        <f>COUNT(B3:B500)</f>
        <v>81</v>
      </c>
      <c r="Z3">
        <v>282.14120819285853</v>
      </c>
      <c r="AA3">
        <v>3.5356246663479682E-2</v>
      </c>
      <c r="AB3">
        <v>2.0724552945108945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3.5356246663479682E-2</v>
      </c>
      <c r="D4">
        <f t="shared" ref="D4:D67" si="2">POWER(C4,$AB$3)</f>
        <v>9.8120781367783323E-4</v>
      </c>
      <c r="E4" s="4">
        <f>Input!I5</f>
        <v>0.94886714285714291</v>
      </c>
      <c r="F4">
        <f t="shared" ref="F4:F67" si="3">E4-$E$3</f>
        <v>0.38504742857142849</v>
      </c>
      <c r="G4">
        <f t="shared" ref="G4:G67" si="4">$Z$3*(1-EXP(-1*D4))</f>
        <v>0.2767033840779603</v>
      </c>
      <c r="H4">
        <f t="shared" ref="H4:H67" si="5">(F4-G4)^2</f>
        <v>1.1738431977202613E-2</v>
      </c>
      <c r="I4">
        <f t="shared" ref="I4:I67" si="6">(G4-$J$4)^2</f>
        <v>16524.476131589854</v>
      </c>
      <c r="J4">
        <f>AVERAGE(E3:E167)</f>
        <v>128.82426707779351</v>
      </c>
      <c r="K4" t="s">
        <v>5</v>
      </c>
      <c r="L4" t="s">
        <v>6</v>
      </c>
      <c r="N4">
        <f>Input!J5</f>
        <v>0.38504742857142849</v>
      </c>
      <c r="O4">
        <f t="shared" ref="O4:O67" si="7">N4-$N$3</f>
        <v>0.27503385714285694</v>
      </c>
      <c r="P4">
        <f t="shared" ref="P4:P67" si="8">POWER(C4,$AB$3)*EXP(-D4)*$Z$3*$AA$3*$AB$3</f>
        <v>2.0265284856963849E-2</v>
      </c>
      <c r="Q4">
        <f t="shared" ref="Q4:Q67" si="9">(O4-P4)^2</f>
        <v>6.4907025424592341E-2</v>
      </c>
      <c r="R4">
        <f t="shared" ref="R4:R67" si="10">(P4-$S$4)^2</f>
        <v>7.286237026418485</v>
      </c>
      <c r="S4">
        <f>AVERAGE(N3:N167)</f>
        <v>2.7195683479490809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7.0712493326959364E-2</v>
      </c>
      <c r="D5">
        <f t="shared" si="2"/>
        <v>4.1269784992789202E-3</v>
      </c>
      <c r="E5" s="4">
        <f>Input!I6</f>
        <v>1.5126867142857143</v>
      </c>
      <c r="F5">
        <f t="shared" si="3"/>
        <v>0.9488669999999999</v>
      </c>
      <c r="G5">
        <f t="shared" si="4"/>
        <v>1.1619912941809711</v>
      </c>
      <c r="H5">
        <f t="shared" si="5"/>
        <v>4.5421964770137165E-2</v>
      </c>
      <c r="I5">
        <f t="shared" si="6"/>
        <v>16297.656658251146</v>
      </c>
      <c r="K5">
        <f>SUM(I3:I167)</f>
        <v>1160532.9362371617</v>
      </c>
      <c r="L5" s="5">
        <f>1-((1-L3)*(X3-1)/(X3-1-1))</f>
        <v>0.87714313146486</v>
      </c>
      <c r="N5">
        <f>Input!J6</f>
        <v>0.56381957142857142</v>
      </c>
      <c r="O5">
        <f t="shared" si="7"/>
        <v>0.45380599999999988</v>
      </c>
      <c r="P5">
        <f t="shared" si="8"/>
        <v>8.4968456712865431E-2</v>
      </c>
      <c r="Q5">
        <f t="shared" si="9"/>
        <v>0.13604113333808879</v>
      </c>
      <c r="R5">
        <f t="shared" si="10"/>
        <v>6.9411165869018792</v>
      </c>
      <c r="T5">
        <f>SUM(R3:R167)</f>
        <v>611.05078384715512</v>
      </c>
      <c r="U5" s="5">
        <f>1-((1-U3)*(X3-1)/(X3-1-1))</f>
        <v>0.88745282294173977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0.10606873999043905</v>
      </c>
      <c r="D6">
        <f t="shared" si="2"/>
        <v>9.5625444836327806E-3</v>
      </c>
      <c r="E6" s="4">
        <f>Input!I7</f>
        <v>2.0902579999999999</v>
      </c>
      <c r="F6">
        <f t="shared" si="3"/>
        <v>1.5264382857142855</v>
      </c>
      <c r="G6">
        <f t="shared" si="4"/>
        <v>2.6851290598134403</v>
      </c>
      <c r="H6">
        <f t="shared" si="5"/>
        <v>1.3425643099824984</v>
      </c>
      <c r="I6">
        <f t="shared" si="6"/>
        <v>15911.082139919026</v>
      </c>
      <c r="N6">
        <f>Input!J7</f>
        <v>0.57757128571428562</v>
      </c>
      <c r="O6">
        <f t="shared" si="7"/>
        <v>0.46755771428571408</v>
      </c>
      <c r="P6">
        <f t="shared" si="8"/>
        <v>0.19581157292053775</v>
      </c>
      <c r="Q6">
        <f t="shared" si="9"/>
        <v>7.3845965346862399E-2</v>
      </c>
      <c r="R6">
        <f t="shared" si="10"/>
        <v>6.3693482595024733</v>
      </c>
      <c r="X6" s="19" t="s">
        <v>17</v>
      </c>
      <c r="Y6" s="25">
        <f>SQRT((U5-L5)^2)</f>
        <v>1.0309691476879768E-2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0.14142498665391873</v>
      </c>
      <c r="D7">
        <f t="shared" si="2"/>
        <v>1.7358149105713015E-2</v>
      </c>
      <c r="E7" s="4">
        <f>Input!I8</f>
        <v>2.9978699999999998</v>
      </c>
      <c r="F7">
        <f t="shared" si="3"/>
        <v>2.4340502857142852</v>
      </c>
      <c r="G7">
        <f t="shared" si="4"/>
        <v>4.8551887086619852</v>
      </c>
      <c r="H7">
        <f t="shared" si="5"/>
        <v>5.8619112630736758</v>
      </c>
      <c r="I7">
        <f t="shared" si="6"/>
        <v>15368.332391691873</v>
      </c>
      <c r="N7">
        <f>Input!J8</f>
        <v>0.90761199999999986</v>
      </c>
      <c r="O7">
        <f t="shared" si="7"/>
        <v>0.79759842857142838</v>
      </c>
      <c r="P7">
        <f t="shared" si="8"/>
        <v>0.35268152834999084</v>
      </c>
      <c r="Q7">
        <f t="shared" si="9"/>
        <v>0.1979510481026526</v>
      </c>
      <c r="R7">
        <f t="shared" si="10"/>
        <v>5.602153216791895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0.17678123331739842</v>
      </c>
      <c r="D8">
        <f t="shared" si="2"/>
        <v>2.7564180436621104E-2</v>
      </c>
      <c r="E8" s="4">
        <f>Input!I9</f>
        <v>3.9054820000000001</v>
      </c>
      <c r="F8">
        <f t="shared" si="3"/>
        <v>3.3416622857142855</v>
      </c>
      <c r="G8">
        <f t="shared" si="4"/>
        <v>7.6707860338186107</v>
      </c>
      <c r="H8">
        <f t="shared" si="5"/>
        <v>18.741312426400842</v>
      </c>
      <c r="I8">
        <f t="shared" si="6"/>
        <v>14678.165969072783</v>
      </c>
      <c r="N8">
        <f>Input!J9</f>
        <v>0.90761200000000031</v>
      </c>
      <c r="O8">
        <f t="shared" si="7"/>
        <v>0.79759842857142882</v>
      </c>
      <c r="P8">
        <f t="shared" si="8"/>
        <v>0.5543600951097859</v>
      </c>
      <c r="Q8">
        <f t="shared" si="9"/>
        <v>5.91648868651974E-2</v>
      </c>
      <c r="R8">
        <f t="shared" si="10"/>
        <v>4.6881267781633928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0.21213747998087809</v>
      </c>
      <c r="D9">
        <f t="shared" si="2"/>
        <v>4.0220241759416304E-2</v>
      </c>
      <c r="E9" s="4">
        <f>Input!I10</f>
        <v>5.0331211428571425</v>
      </c>
      <c r="F9">
        <f t="shared" si="3"/>
        <v>4.4693014285714279</v>
      </c>
      <c r="G9">
        <f t="shared" si="4"/>
        <v>11.122611197675107</v>
      </c>
      <c r="H9">
        <f t="shared" si="5"/>
        <v>44.266530883650461</v>
      </c>
      <c r="I9">
        <f t="shared" si="6"/>
        <v>13853.67979692181</v>
      </c>
      <c r="N9">
        <f>Input!J10</f>
        <v>1.1276391428571424</v>
      </c>
      <c r="O9">
        <f t="shared" si="7"/>
        <v>1.0176255714285709</v>
      </c>
      <c r="P9">
        <f t="shared" si="8"/>
        <v>0.79872098627984489</v>
      </c>
      <c r="Q9">
        <f t="shared" si="9"/>
        <v>4.7919217399135836E-2</v>
      </c>
      <c r="R9">
        <f t="shared" si="10"/>
        <v>3.689654586831665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0.24749372664435776</v>
      </c>
      <c r="D10">
        <f t="shared" si="2"/>
        <v>5.5359085266752317E-2</v>
      </c>
      <c r="E10" s="4">
        <f>Input!I11</f>
        <v>6.2707738571428582</v>
      </c>
      <c r="F10">
        <f t="shared" si="3"/>
        <v>5.7069541428571435</v>
      </c>
      <c r="G10">
        <f t="shared" si="4"/>
        <v>15.194618812326725</v>
      </c>
      <c r="H10">
        <f t="shared" si="5"/>
        <v>90.015780880301335</v>
      </c>
      <c r="I10">
        <f t="shared" si="6"/>
        <v>12911.696964933699</v>
      </c>
      <c r="N10">
        <f>Input!J11</f>
        <v>1.2376527142857157</v>
      </c>
      <c r="O10">
        <f t="shared" si="7"/>
        <v>1.1276391428571442</v>
      </c>
      <c r="P10">
        <f t="shared" si="8"/>
        <v>1.0828407924849861</v>
      </c>
      <c r="Q10">
        <f t="shared" si="9"/>
        <v>2.0068921960666349E-3</v>
      </c>
      <c r="R10">
        <f t="shared" si="10"/>
        <v>2.6788770908154715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0.28284997330783745</v>
      </c>
      <c r="D11">
        <f t="shared" si="2"/>
        <v>7.3008701263844844E-2</v>
      </c>
      <c r="E11" s="4">
        <f>Input!I12</f>
        <v>7.205889285714286</v>
      </c>
      <c r="F11">
        <f t="shared" si="3"/>
        <v>6.6420695714285714</v>
      </c>
      <c r="G11">
        <f t="shared" si="4"/>
        <v>19.864789018549533</v>
      </c>
      <c r="H11">
        <f t="shared" si="5"/>
        <v>174.84030957727089</v>
      </c>
      <c r="I11">
        <f t="shared" si="6"/>
        <v>11872.16785894287</v>
      </c>
      <c r="N11">
        <f>Input!J12</f>
        <v>0.93511542857142782</v>
      </c>
      <c r="O11">
        <f t="shared" si="7"/>
        <v>0.82510185714285633</v>
      </c>
      <c r="P11">
        <f t="shared" si="8"/>
        <v>1.4030889189350872</v>
      </c>
      <c r="Q11">
        <f t="shared" si="9"/>
        <v>0.33406904359921619</v>
      </c>
      <c r="R11">
        <f t="shared" si="10"/>
        <v>1.7331180870170106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0.31820621997131715</v>
      </c>
      <c r="D12">
        <f t="shared" si="2"/>
        <v>9.3193567893334883E-2</v>
      </c>
      <c r="E12" s="4">
        <f>Input!I13</f>
        <v>9.1998854285714309</v>
      </c>
      <c r="F12">
        <f t="shared" si="3"/>
        <v>8.6360657142857171</v>
      </c>
      <c r="G12">
        <f t="shared" si="4"/>
        <v>25.105731753193744</v>
      </c>
      <c r="H12">
        <f t="shared" si="5"/>
        <v>271.24989943316041</v>
      </c>
      <c r="I12">
        <f t="shared" si="6"/>
        <v>10757.53456988025</v>
      </c>
      <c r="N12">
        <f>Input!J13</f>
        <v>1.9939961428571449</v>
      </c>
      <c r="O12">
        <f t="shared" si="7"/>
        <v>1.8839825714285734</v>
      </c>
      <c r="P12">
        <f t="shared" si="8"/>
        <v>1.7552150517979901</v>
      </c>
      <c r="Q12">
        <f t="shared" si="9"/>
        <v>1.6581074111812658E-2</v>
      </c>
      <c r="R12">
        <f t="shared" si="10"/>
        <v>0.92997727979747336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0.35356246663479685</v>
      </c>
      <c r="D13">
        <f t="shared" si="2"/>
        <v>0.11593546079274342</v>
      </c>
      <c r="E13" s="4">
        <f>Input!I14</f>
        <v>11.702694285714285</v>
      </c>
      <c r="F13">
        <f t="shared" si="3"/>
        <v>11.138874571428572</v>
      </c>
      <c r="G13">
        <f t="shared" si="4"/>
        <v>30.885237488004513</v>
      </c>
      <c r="H13">
        <f t="shared" si="5"/>
        <v>389.91884843312545</v>
      </c>
      <c r="I13">
        <f t="shared" si="6"/>
        <v>9592.0535169895629</v>
      </c>
      <c r="N13">
        <f>Input!J14</f>
        <v>2.5028088571428544</v>
      </c>
      <c r="O13">
        <f t="shared" si="7"/>
        <v>2.3927952857142829</v>
      </c>
      <c r="P13">
        <f t="shared" si="8"/>
        <v>2.1344402870025032</v>
      </c>
      <c r="Q13">
        <f t="shared" si="9"/>
        <v>6.6747305359363684E-2</v>
      </c>
      <c r="R13">
        <f t="shared" si="10"/>
        <v>0.34237484770710191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0.38891871329827649</v>
      </c>
      <c r="D14">
        <f t="shared" si="2"/>
        <v>0.14125400880634209</v>
      </c>
      <c r="E14" s="4">
        <f>Input!I15</f>
        <v>15.250632285714286</v>
      </c>
      <c r="F14">
        <f t="shared" si="3"/>
        <v>14.686812571428572</v>
      </c>
      <c r="G14">
        <f t="shared" si="4"/>
        <v>37.166818043921545</v>
      </c>
      <c r="H14">
        <f t="shared" si="5"/>
        <v>505.35064604331399</v>
      </c>
      <c r="I14">
        <f t="shared" si="6"/>
        <v>8401.0879633968343</v>
      </c>
      <c r="N14">
        <f>Input!J15</f>
        <v>3.5479380000000003</v>
      </c>
      <c r="O14">
        <f t="shared" si="7"/>
        <v>3.4379244285714288</v>
      </c>
      <c r="P14">
        <f t="shared" si="8"/>
        <v>2.5355535861925036</v>
      </c>
      <c r="Q14">
        <f t="shared" si="9"/>
        <v>0.81427313717565097</v>
      </c>
      <c r="R14">
        <f t="shared" si="10"/>
        <v>3.3861432544329891E-2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0.42427495996175618</v>
      </c>
      <c r="D15">
        <f t="shared" si="2"/>
        <v>0.16916709249872666</v>
      </c>
      <c r="E15" s="4">
        <f>Input!I16</f>
        <v>18.798570285714284</v>
      </c>
      <c r="F15">
        <f t="shared" si="3"/>
        <v>18.23475057142857</v>
      </c>
      <c r="G15">
        <f t="shared" si="4"/>
        <v>43.910255792885103</v>
      </c>
      <c r="H15">
        <f t="shared" si="5"/>
        <v>659.23156837704164</v>
      </c>
      <c r="I15">
        <f t="shared" si="6"/>
        <v>7210.389312493553</v>
      </c>
      <c r="N15">
        <f>Input!J16</f>
        <v>3.5479379999999985</v>
      </c>
      <c r="O15">
        <f t="shared" si="7"/>
        <v>3.437924428571427</v>
      </c>
      <c r="P15">
        <f t="shared" si="8"/>
        <v>2.9530132674726786</v>
      </c>
      <c r="Q15">
        <f t="shared" si="9"/>
        <v>0.23513883415813636</v>
      </c>
      <c r="R15">
        <f t="shared" si="10"/>
        <v>5.4496530451379005E-2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0.45963120662523588</v>
      </c>
      <c r="D16">
        <f t="shared" si="2"/>
        <v>0.19969113997919311</v>
      </c>
      <c r="E16" s="4">
        <f>Input!I17</f>
        <v>22.896576142857146</v>
      </c>
      <c r="F16">
        <f t="shared" si="3"/>
        <v>22.332756428571432</v>
      </c>
      <c r="G16">
        <f t="shared" si="4"/>
        <v>51.072167366254916</v>
      </c>
      <c r="H16">
        <f t="shared" si="5"/>
        <v>825.95374104504106</v>
      </c>
      <c r="I16">
        <f t="shared" si="6"/>
        <v>6045.3890095530396</v>
      </c>
      <c r="N16">
        <f>Input!J17</f>
        <v>4.0980058571428621</v>
      </c>
      <c r="O16">
        <f t="shared" si="7"/>
        <v>3.9879922857142907</v>
      </c>
      <c r="P16">
        <f t="shared" si="8"/>
        <v>3.3810522629884576</v>
      </c>
      <c r="Q16">
        <f t="shared" si="9"/>
        <v>0.36837619118643472</v>
      </c>
      <c r="R16">
        <f t="shared" si="10"/>
        <v>0.43756096985582144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0.49498745328871552</v>
      </c>
      <c r="D17">
        <f t="shared" si="2"/>
        <v>0.23284135271944451</v>
      </c>
      <c r="E17" s="4">
        <f>Input!I18</f>
        <v>27.283367714285713</v>
      </c>
      <c r="F17">
        <f t="shared" si="3"/>
        <v>26.719548</v>
      </c>
      <c r="G17">
        <f t="shared" si="4"/>
        <v>58.606581536707431</v>
      </c>
      <c r="H17">
        <f t="shared" si="5"/>
        <v>1016.7829077711044</v>
      </c>
      <c r="I17">
        <f t="shared" si="6"/>
        <v>4930.5233627468479</v>
      </c>
      <c r="N17">
        <f>Input!J18</f>
        <v>4.3867915714285672</v>
      </c>
      <c r="O17">
        <f t="shared" si="7"/>
        <v>4.2767779999999957</v>
      </c>
      <c r="P17">
        <f t="shared" si="8"/>
        <v>3.8137853571427622</v>
      </c>
      <c r="Q17">
        <f t="shared" si="9"/>
        <v>0.21436218733992579</v>
      </c>
      <c r="R17">
        <f t="shared" si="10"/>
        <v>1.197310863208765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0.53034369995219521</v>
      </c>
      <c r="D18">
        <f t="shared" si="2"/>
        <v>0.26863188195789695</v>
      </c>
      <c r="E18" s="4">
        <f>Input!I19</f>
        <v>31.670159285714288</v>
      </c>
      <c r="F18">
        <f t="shared" si="3"/>
        <v>31.106339571428574</v>
      </c>
      <c r="G18">
        <f t="shared" si="4"/>
        <v>66.465527313885971</v>
      </c>
      <c r="H18">
        <f t="shared" si="5"/>
        <v>1250.2721578063492</v>
      </c>
      <c r="I18">
        <f t="shared" si="6"/>
        <v>3888.612424942743</v>
      </c>
      <c r="N18">
        <f>Input!J19</f>
        <v>4.3867915714285743</v>
      </c>
      <c r="O18">
        <f t="shared" si="7"/>
        <v>4.2767780000000029</v>
      </c>
      <c r="P18">
        <f t="shared" si="8"/>
        <v>4.2453163524374284</v>
      </c>
      <c r="Q18">
        <f t="shared" si="9"/>
        <v>9.898352673516444E-4</v>
      </c>
      <c r="R18">
        <f t="shared" si="10"/>
        <v>2.3279069732001747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16</v>
      </c>
      <c r="B19">
        <f t="shared" si="0"/>
        <v>16</v>
      </c>
      <c r="C19">
        <f t="shared" si="1"/>
        <v>0.56569994661567491</v>
      </c>
      <c r="D19">
        <f t="shared" si="2"/>
        <v>0.30707596920451663</v>
      </c>
      <c r="E19" s="4">
        <f>Input!I20</f>
        <v>35.86442685714286</v>
      </c>
      <c r="F19">
        <f t="shared" si="3"/>
        <v>35.300607142857146</v>
      </c>
      <c r="G19">
        <f t="shared" si="4"/>
        <v>74.599626212880437</v>
      </c>
      <c r="H19">
        <f t="shared" si="5"/>
        <v>1544.4128998660544</v>
      </c>
      <c r="I19">
        <f t="shared" si="6"/>
        <v>2940.3116769288004</v>
      </c>
      <c r="N19">
        <f>Input!J20</f>
        <v>4.194267571428572</v>
      </c>
      <c r="O19">
        <f t="shared" si="7"/>
        <v>4.0842540000000005</v>
      </c>
      <c r="P19">
        <f t="shared" si="8"/>
        <v>4.6698430039310814</v>
      </c>
      <c r="Q19">
        <f t="shared" si="9"/>
        <v>0.34291448152499554</v>
      </c>
      <c r="R19">
        <f t="shared" si="10"/>
        <v>3.8035712337657106</v>
      </c>
    </row>
    <row r="20" spans="1:37" ht="14.45" x14ac:dyDescent="0.3">
      <c r="A20">
        <f>Input!G21</f>
        <v>17</v>
      </c>
      <c r="B20">
        <f t="shared" si="0"/>
        <v>17</v>
      </c>
      <c r="C20">
        <f t="shared" si="1"/>
        <v>0.6010561932791546</v>
      </c>
      <c r="D20">
        <f t="shared" si="2"/>
        <v>0.34818606002037988</v>
      </c>
      <c r="E20" s="4">
        <f>Input!I21</f>
        <v>40.017439428571429</v>
      </c>
      <c r="F20">
        <f t="shared" si="3"/>
        <v>39.453619714285715</v>
      </c>
      <c r="G20">
        <f t="shared" si="4"/>
        <v>82.958681506984121</v>
      </c>
      <c r="H20">
        <f t="shared" si="5"/>
        <v>1892.6904015865066</v>
      </c>
      <c r="I20">
        <f t="shared" si="6"/>
        <v>2103.6519397532384</v>
      </c>
      <c r="N20">
        <f>Input!J21</f>
        <v>4.1530125714285688</v>
      </c>
      <c r="O20">
        <f t="shared" si="7"/>
        <v>4.0429989999999973</v>
      </c>
      <c r="P20">
        <f t="shared" si="8"/>
        <v>5.0817575733488072</v>
      </c>
      <c r="Q20">
        <f t="shared" si="9"/>
        <v>1.0790193737056548</v>
      </c>
      <c r="R20">
        <f t="shared" si="10"/>
        <v>5.5799379365945594</v>
      </c>
    </row>
    <row r="21" spans="1:37" ht="14.45" x14ac:dyDescent="0.3">
      <c r="A21">
        <f>Input!G22</f>
        <v>18</v>
      </c>
      <c r="B21">
        <f t="shared" si="0"/>
        <v>18</v>
      </c>
      <c r="C21">
        <f t="shared" si="1"/>
        <v>0.6364124399426343</v>
      </c>
      <c r="D21">
        <f t="shared" si="2"/>
        <v>0.39197389748178713</v>
      </c>
      <c r="E21" s="4">
        <f>Input!I22</f>
        <v>44.04668671428572</v>
      </c>
      <c r="F21">
        <f t="shared" si="3"/>
        <v>43.482867000000006</v>
      </c>
      <c r="G21">
        <f t="shared" si="4"/>
        <v>91.492256746343102</v>
      </c>
      <c r="H21">
        <f t="shared" si="5"/>
        <v>2304.9015038162738</v>
      </c>
      <c r="I21">
        <f t="shared" si="6"/>
        <v>1393.6789953875198</v>
      </c>
      <c r="N21">
        <f>Input!J22</f>
        <v>4.0292472857142911</v>
      </c>
      <c r="O21">
        <f t="shared" si="7"/>
        <v>3.9192337142857196</v>
      </c>
      <c r="P21">
        <f t="shared" si="8"/>
        <v>5.4757409544189057</v>
      </c>
      <c r="Q21">
        <f t="shared" si="9"/>
        <v>2.4227147885870277</v>
      </c>
      <c r="R21">
        <f t="shared" si="10"/>
        <v>7.5964874366546677</v>
      </c>
    </row>
    <row r="22" spans="1:37" ht="14.45" x14ac:dyDescent="0.3">
      <c r="A22">
        <f>Input!G23</f>
        <v>19</v>
      </c>
      <c r="B22">
        <f t="shared" si="0"/>
        <v>19</v>
      </c>
      <c r="C22">
        <f t="shared" si="1"/>
        <v>0.671768686606114</v>
      </c>
      <c r="D22">
        <f t="shared" si="2"/>
        <v>0.43845059991945495</v>
      </c>
      <c r="E22" s="4">
        <f>Input!I23</f>
        <v>49.052304571428571</v>
      </c>
      <c r="F22">
        <f t="shared" si="3"/>
        <v>48.488484857142858</v>
      </c>
      <c r="G22">
        <f t="shared" si="4"/>
        <v>100.150235735555</v>
      </c>
      <c r="H22">
        <f t="shared" si="5"/>
        <v>2668.9365038231176</v>
      </c>
      <c r="I22">
        <f t="shared" si="6"/>
        <v>822.20007341567623</v>
      </c>
      <c r="N22">
        <f>Input!J23</f>
        <v>5.0056178571428518</v>
      </c>
      <c r="O22">
        <f t="shared" si="7"/>
        <v>4.8956042857142803</v>
      </c>
      <c r="P22">
        <f t="shared" si="8"/>
        <v>5.8468484947096293</v>
      </c>
      <c r="Q22">
        <f t="shared" si="9"/>
        <v>0.9048655451471872</v>
      </c>
      <c r="R22">
        <f t="shared" si="10"/>
        <v>9.7798811163226773</v>
      </c>
    </row>
    <row r="23" spans="1:37" ht="14.45" x14ac:dyDescent="0.3">
      <c r="A23">
        <f>Input!G24</f>
        <v>20</v>
      </c>
      <c r="B23">
        <f t="shared" si="0"/>
        <v>20</v>
      </c>
      <c r="C23">
        <f t="shared" si="1"/>
        <v>0.70712493326959369</v>
      </c>
      <c r="D23">
        <f t="shared" si="2"/>
        <v>0.48762672629179027</v>
      </c>
      <c r="E23" s="4">
        <f>Input!I24</f>
        <v>53.947908857142863</v>
      </c>
      <c r="F23">
        <f t="shared" si="3"/>
        <v>53.38408914285715</v>
      </c>
      <c r="G23">
        <f t="shared" si="4"/>
        <v>108.88335640787757</v>
      </c>
      <c r="H23">
        <f t="shared" si="5"/>
        <v>3080.1686669541673</v>
      </c>
      <c r="I23">
        <f t="shared" si="6"/>
        <v>397.63991834556725</v>
      </c>
      <c r="N23">
        <f>Input!J24</f>
        <v>4.8956042857142918</v>
      </c>
      <c r="O23">
        <f t="shared" si="7"/>
        <v>4.7855907142857204</v>
      </c>
      <c r="P23">
        <f t="shared" si="8"/>
        <v>6.1905858721473708</v>
      </c>
      <c r="Q23">
        <f t="shared" si="9"/>
        <v>1.9740113936146839</v>
      </c>
      <c r="R23">
        <f t="shared" si="10"/>
        <v>12.047962653291625</v>
      </c>
    </row>
    <row r="24" spans="1:37" ht="14.45" x14ac:dyDescent="0.3">
      <c r="A24">
        <f>Input!G25</f>
        <v>21</v>
      </c>
      <c r="B24">
        <f t="shared" si="0"/>
        <v>21</v>
      </c>
      <c r="C24">
        <f t="shared" si="1"/>
        <v>0.74248117993307328</v>
      </c>
      <c r="D24">
        <f t="shared" si="2"/>
        <v>0.53951233169689417</v>
      </c>
      <c r="E24" s="4">
        <f>Input!I25</f>
        <v>59.489842857142854</v>
      </c>
      <c r="F24">
        <f t="shared" si="3"/>
        <v>58.92602314285714</v>
      </c>
      <c r="G24">
        <f t="shared" si="4"/>
        <v>117.64371153797421</v>
      </c>
      <c r="H24">
        <f t="shared" si="5"/>
        <v>3447.7669304660662</v>
      </c>
      <c r="I24">
        <f t="shared" si="6"/>
        <v>125.00482217898393</v>
      </c>
      <c r="N24">
        <f>Input!J25</f>
        <v>5.5419339999999906</v>
      </c>
      <c r="O24">
        <f t="shared" si="7"/>
        <v>5.4319204285714191</v>
      </c>
      <c r="P24">
        <f t="shared" si="8"/>
        <v>6.5029736638430036</v>
      </c>
      <c r="Q24">
        <f t="shared" si="9"/>
        <v>1.1471550327857281</v>
      </c>
      <c r="R24">
        <f t="shared" si="10"/>
        <v>14.314155784334393</v>
      </c>
    </row>
    <row r="25" spans="1:37" ht="14.45" x14ac:dyDescent="0.3">
      <c r="A25">
        <f>Input!G26</f>
        <v>22</v>
      </c>
      <c r="B25">
        <f t="shared" si="0"/>
        <v>22</v>
      </c>
      <c r="C25">
        <f t="shared" si="1"/>
        <v>0.77783742659655297</v>
      </c>
      <c r="D25">
        <f t="shared" si="2"/>
        <v>0.59411701492231905</v>
      </c>
      <c r="E25" s="4">
        <f>Input!I26</f>
        <v>66.008147285714273</v>
      </c>
      <c r="F25">
        <f t="shared" si="3"/>
        <v>65.444327571428559</v>
      </c>
      <c r="G25">
        <f t="shared" si="4"/>
        <v>126.38520994344212</v>
      </c>
      <c r="H25">
        <f t="shared" si="5"/>
        <v>3713.791144279593</v>
      </c>
      <c r="I25">
        <f t="shared" si="6"/>
        <v>5.9489997046304</v>
      </c>
      <c r="N25">
        <f>Input!J26</f>
        <v>6.5183044285714189</v>
      </c>
      <c r="O25">
        <f t="shared" si="7"/>
        <v>6.4082908571428474</v>
      </c>
      <c r="P25">
        <f t="shared" si="8"/>
        <v>6.780599558564842</v>
      </c>
      <c r="Q25">
        <f t="shared" si="9"/>
        <v>0.13861376915453191</v>
      </c>
      <c r="R25">
        <f t="shared" si="10"/>
        <v>16.491974493595315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0.81319367326003267</v>
      </c>
      <c r="D26">
        <f t="shared" si="2"/>
        <v>0.65144995949398521</v>
      </c>
      <c r="E26" s="4">
        <f>Input!I27</f>
        <v>72.485196857142839</v>
      </c>
      <c r="F26">
        <f t="shared" si="3"/>
        <v>71.921377142857125</v>
      </c>
      <c r="G26">
        <f t="shared" si="4"/>
        <v>135.06399269152712</v>
      </c>
      <c r="H26">
        <f t="shared" si="5"/>
        <v>3986.9898983271419</v>
      </c>
      <c r="I26">
        <f t="shared" si="6"/>
        <v>38.934175734683294</v>
      </c>
      <c r="N26">
        <f>Input!J27</f>
        <v>6.4770495714285659</v>
      </c>
      <c r="O26">
        <f t="shared" si="7"/>
        <v>6.3670359999999944</v>
      </c>
      <c r="P26">
        <f t="shared" si="8"/>
        <v>7.0206575000525522</v>
      </c>
      <c r="Q26">
        <f t="shared" si="9"/>
        <v>0.42722106533095583</v>
      </c>
      <c r="R26">
        <f t="shared" si="10"/>
        <v>18.499367894342157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0.84854991992351236</v>
      </c>
      <c r="D27">
        <f t="shared" si="2"/>
        <v>0.71151996936400419</v>
      </c>
      <c r="E27" s="4">
        <f>Input!I28</f>
        <v>79.787348142857141</v>
      </c>
      <c r="F27">
        <f t="shared" si="3"/>
        <v>79.223528428571427</v>
      </c>
      <c r="G27">
        <f t="shared" si="4"/>
        <v>143.63879981041981</v>
      </c>
      <c r="H27">
        <f t="shared" si="5"/>
        <v>4149.3271871971756</v>
      </c>
      <c r="I27">
        <f t="shared" si="6"/>
        <v>219.4703800860562</v>
      </c>
      <c r="N27">
        <f>Input!J28</f>
        <v>7.3021512857143023</v>
      </c>
      <c r="O27">
        <f t="shared" si="7"/>
        <v>7.1921377142857308</v>
      </c>
      <c r="P27">
        <f t="shared" si="8"/>
        <v>7.2209733944439458</v>
      </c>
      <c r="Q27">
        <f t="shared" si="9"/>
        <v>8.3149645018687577E-4</v>
      </c>
      <c r="R27">
        <f t="shared" si="10"/>
        <v>20.262647392609438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0.88390616658699206</v>
      </c>
      <c r="D28">
        <f t="shared" si="2"/>
        <v>0.7743355001370491</v>
      </c>
      <c r="E28" s="4">
        <f>Input!I29</f>
        <v>87.103251142857147</v>
      </c>
      <c r="F28">
        <f t="shared" si="3"/>
        <v>86.539431428571433</v>
      </c>
      <c r="G28">
        <f t="shared" si="4"/>
        <v>152.07128406651876</v>
      </c>
      <c r="H28">
        <f t="shared" si="5"/>
        <v>4294.4237101616436</v>
      </c>
      <c r="I28">
        <f t="shared" si="6"/>
        <v>540.42379887408038</v>
      </c>
      <c r="N28">
        <f>Input!J29</f>
        <v>7.3159030000000058</v>
      </c>
      <c r="O28">
        <f t="shared" si="7"/>
        <v>7.2058894285714343</v>
      </c>
      <c r="P28">
        <f t="shared" si="8"/>
        <v>7.3800173598695471</v>
      </c>
      <c r="Q28">
        <f t="shared" si="9"/>
        <v>3.0320536458160279E-2</v>
      </c>
      <c r="R28">
        <f t="shared" si="10"/>
        <v>21.719784992710451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0.91926241325047175</v>
      </c>
      <c r="D29">
        <f t="shared" si="2"/>
        <v>0.83990468655319617</v>
      </c>
      <c r="E29" s="4">
        <f>Input!I30</f>
        <v>94.212878714285708</v>
      </c>
      <c r="F29">
        <f t="shared" si="3"/>
        <v>93.649058999999994</v>
      </c>
      <c r="G29">
        <f t="shared" si="4"/>
        <v>160.32626947463083</v>
      </c>
      <c r="H29">
        <f t="shared" si="5"/>
        <v>4445.8503966782209</v>
      </c>
      <c r="I29">
        <f t="shared" si="6"/>
        <v>992.37615501034463</v>
      </c>
      <c r="N29">
        <f>Input!J30</f>
        <v>7.1096275714285611</v>
      </c>
      <c r="O29">
        <f t="shared" si="7"/>
        <v>6.9996139999999896</v>
      </c>
      <c r="P29">
        <f t="shared" si="8"/>
        <v>7.4969028289194739</v>
      </c>
      <c r="Q29">
        <f t="shared" si="9"/>
        <v>0.24729617936811216</v>
      </c>
      <c r="R29">
        <f t="shared" si="10"/>
        <v>22.822924743068654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0.95461865991395145</v>
      </c>
      <c r="D30">
        <f t="shared" si="2"/>
        <v>0.90823536680586436</v>
      </c>
      <c r="E30" s="4">
        <f>Input!I31</f>
        <v>102.06509785714285</v>
      </c>
      <c r="F30">
        <f t="shared" si="3"/>
        <v>101.50127814285713</v>
      </c>
      <c r="G30">
        <f t="shared" si="4"/>
        <v>168.37195332412102</v>
      </c>
      <c r="H30">
        <f t="shared" si="5"/>
        <v>4471.6871991981025</v>
      </c>
      <c r="I30">
        <f t="shared" si="6"/>
        <v>1564.0194874379624</v>
      </c>
      <c r="N30">
        <f>Input!J31</f>
        <v>7.8522191428571375</v>
      </c>
      <c r="O30">
        <f t="shared" si="7"/>
        <v>7.742205571428566</v>
      </c>
      <c r="P30">
        <f t="shared" si="8"/>
        <v>7.5713731253293455</v>
      </c>
      <c r="Q30">
        <f t="shared" si="9"/>
        <v>2.9183724640243092E-2</v>
      </c>
      <c r="R30">
        <f t="shared" si="10"/>
        <v>23.540009597809959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0.98997490657743104</v>
      </c>
      <c r="D31">
        <f t="shared" si="2"/>
        <v>0.97933510416548364</v>
      </c>
      <c r="E31" s="4">
        <f>Input!I32</f>
        <v>110.23360599999999</v>
      </c>
      <c r="F31">
        <f t="shared" si="3"/>
        <v>109.66978628571428</v>
      </c>
      <c r="G31">
        <f t="shared" si="4"/>
        <v>176.18005159990278</v>
      </c>
      <c r="H31">
        <f t="shared" si="5"/>
        <v>4423.615392163746</v>
      </c>
      <c r="I31">
        <f t="shared" si="6"/>
        <v>2242.5703277044445</v>
      </c>
      <c r="N31">
        <f>Input!J32</f>
        <v>8.1685081428571493</v>
      </c>
      <c r="O31">
        <f t="shared" si="7"/>
        <v>8.0584945714285769</v>
      </c>
      <c r="P31">
        <f t="shared" si="8"/>
        <v>7.6037764162239219</v>
      </c>
      <c r="Q31">
        <f t="shared" si="9"/>
        <v>0.20676860067272479</v>
      </c>
      <c r="R31">
        <f t="shared" si="10"/>
        <v>23.855488454201055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1.0253311532409108</v>
      </c>
      <c r="D32">
        <f t="shared" si="2"/>
        <v>1.0532112062948951</v>
      </c>
      <c r="E32" s="4">
        <f>Input!I33</f>
        <v>119.19971271428571</v>
      </c>
      <c r="F32">
        <f t="shared" si="3"/>
        <v>118.635893</v>
      </c>
      <c r="G32">
        <f t="shared" si="4"/>
        <v>183.72588872512105</v>
      </c>
      <c r="H32">
        <f t="shared" si="5"/>
        <v>4236.7075434962771</v>
      </c>
      <c r="I32">
        <f t="shared" si="6"/>
        <v>3014.1880595063044</v>
      </c>
      <c r="N32">
        <f>Input!J33</f>
        <v>8.9661067142857149</v>
      </c>
      <c r="O32">
        <f t="shared" si="7"/>
        <v>8.8560931428571426</v>
      </c>
      <c r="P32">
        <f t="shared" si="8"/>
        <v>7.5950301834146288</v>
      </c>
      <c r="Q32">
        <f t="shared" si="9"/>
        <v>1.5902797876779111</v>
      </c>
      <c r="R32">
        <f t="shared" si="10"/>
        <v>23.770128109081089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1.0606873999043904</v>
      </c>
      <c r="D33">
        <f t="shared" si="2"/>
        <v>1.1298707425755181</v>
      </c>
      <c r="E33" s="4">
        <f>Input!I34</f>
        <v>128.09706085714285</v>
      </c>
      <c r="F33">
        <f t="shared" si="3"/>
        <v>127.53324114285714</v>
      </c>
      <c r="G33">
        <f t="shared" si="4"/>
        <v>190.98843352795691</v>
      </c>
      <c r="H33">
        <f t="shared" si="5"/>
        <v>4026.5614406300247</v>
      </c>
      <c r="I33">
        <f t="shared" si="6"/>
        <v>3864.3835904436219</v>
      </c>
      <c r="N33">
        <f>Input!J34</f>
        <v>8.8973481428571404</v>
      </c>
      <c r="O33">
        <f t="shared" si="7"/>
        <v>8.787334571428568</v>
      </c>
      <c r="P33">
        <f t="shared" si="8"/>
        <v>7.54657655601412</v>
      </c>
      <c r="Q33">
        <f t="shared" si="9"/>
        <v>1.5394804528151995</v>
      </c>
      <c r="R33">
        <f t="shared" si="10"/>
        <v>23.300008240727262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1.0960436465678702</v>
      </c>
      <c r="D34">
        <f t="shared" si="2"/>
        <v>1.209320559709874</v>
      </c>
      <c r="E34" s="4">
        <f>Input!I35</f>
        <v>136.51309971428572</v>
      </c>
      <c r="F34">
        <f t="shared" si="3"/>
        <v>135.94927999999999</v>
      </c>
      <c r="G34">
        <f t="shared" si="4"/>
        <v>197.95028421738587</v>
      </c>
      <c r="H34">
        <f t="shared" si="5"/>
        <v>3844.1245239643022</v>
      </c>
      <c r="I34">
        <f t="shared" si="6"/>
        <v>4778.4062455832172</v>
      </c>
      <c r="N34">
        <f>Input!J35</f>
        <v>8.4160388571428655</v>
      </c>
      <c r="O34">
        <f t="shared" si="7"/>
        <v>8.3060252857142931</v>
      </c>
      <c r="P34">
        <f t="shared" si="8"/>
        <v>7.4603299981878495</v>
      </c>
      <c r="Q34">
        <f t="shared" si="9"/>
        <v>0.71520051934443418</v>
      </c>
      <c r="R34">
        <f t="shared" si="10"/>
        <v>22.474821024374613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1.1313998932313498</v>
      </c>
      <c r="D35">
        <f t="shared" si="2"/>
        <v>1.2915672958229996</v>
      </c>
      <c r="E35" s="4">
        <f>Input!I36</f>
        <v>144.47533257142854</v>
      </c>
      <c r="F35">
        <f t="shared" si="3"/>
        <v>143.91151285714281</v>
      </c>
      <c r="G35">
        <f t="shared" si="4"/>
        <v>204.59760592511213</v>
      </c>
      <c r="H35">
        <f t="shared" si="5"/>
        <v>3682.8018918542343</v>
      </c>
      <c r="I35">
        <f t="shared" si="6"/>
        <v>5741.5988800705663</v>
      </c>
      <c r="N35">
        <f>Input!J36</f>
        <v>7.9622328571428227</v>
      </c>
      <c r="O35">
        <f t="shared" si="7"/>
        <v>7.8522192857142512</v>
      </c>
      <c r="P35">
        <f t="shared" si="8"/>
        <v>7.3386189481637141</v>
      </c>
      <c r="Q35">
        <f t="shared" si="9"/>
        <v>0.26378530673202566</v>
      </c>
      <c r="R35">
        <f t="shared" si="10"/>
        <v>21.335628447343165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1.1667561398948294</v>
      </c>
      <c r="D36">
        <f t="shared" si="2"/>
        <v>1.3766173932504004</v>
      </c>
      <c r="E36" s="4">
        <f>Input!I37</f>
        <v>151.94250414285713</v>
      </c>
      <c r="F36">
        <f t="shared" si="3"/>
        <v>151.3786844285714</v>
      </c>
      <c r="G36">
        <f t="shared" si="4"/>
        <v>210.92002502062141</v>
      </c>
      <c r="H36">
        <f t="shared" si="5"/>
        <v>3545.1712394985016</v>
      </c>
      <c r="I36">
        <f t="shared" si="6"/>
        <v>6739.7134722073906</v>
      </c>
      <c r="N36">
        <f>Input!J37</f>
        <v>7.4671715714285938</v>
      </c>
      <c r="O36">
        <f t="shared" si="7"/>
        <v>7.3571580000000223</v>
      </c>
      <c r="P36">
        <f t="shared" si="8"/>
        <v>7.1841230573673203</v>
      </c>
      <c r="Q36">
        <f t="shared" si="9"/>
        <v>2.9941091371902481E-2</v>
      </c>
      <c r="R36">
        <f t="shared" si="10"/>
        <v>19.932248753388581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1.2021123865583092</v>
      </c>
      <c r="D37">
        <f t="shared" si="2"/>
        <v>1.4644771101716423</v>
      </c>
      <c r="E37" s="4">
        <f>Input!I38</f>
        <v>159.06588342857142</v>
      </c>
      <c r="F37">
        <f t="shared" si="3"/>
        <v>158.5020637142857</v>
      </c>
      <c r="G37">
        <f t="shared" si="4"/>
        <v>216.91048492490728</v>
      </c>
      <c r="H37">
        <f t="shared" si="5"/>
        <v>3411.5436683173893</v>
      </c>
      <c r="I37">
        <f t="shared" si="6"/>
        <v>7759.1817746091847</v>
      </c>
      <c r="N37">
        <f>Input!J38</f>
        <v>7.123379285714293</v>
      </c>
      <c r="O37">
        <f t="shared" si="7"/>
        <v>7.0133657142857215</v>
      </c>
      <c r="P37">
        <f t="shared" si="8"/>
        <v>6.9998076830970479</v>
      </c>
      <c r="Q37">
        <f t="shared" si="9"/>
        <v>1.8382020971304615E-4</v>
      </c>
      <c r="R37">
        <f t="shared" si="10"/>
        <v>18.320448766147912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1.2374686332217888</v>
      </c>
      <c r="D38">
        <f t="shared" si="2"/>
        <v>1.5551525312252275</v>
      </c>
      <c r="E38" s="4">
        <f>Input!I39</f>
        <v>165.51542957142857</v>
      </c>
      <c r="F38">
        <f t="shared" si="3"/>
        <v>164.95160985714284</v>
      </c>
      <c r="G38">
        <f t="shared" si="4"/>
        <v>222.5650685316856</v>
      </c>
      <c r="H38">
        <f t="shared" si="5"/>
        <v>3319.3106204432461</v>
      </c>
      <c r="I38">
        <f t="shared" si="6"/>
        <v>8787.3378572180172</v>
      </c>
      <c r="N38">
        <f>Input!J39</f>
        <v>6.4495461428571446</v>
      </c>
      <c r="O38">
        <f t="shared" si="7"/>
        <v>6.3395325714285731</v>
      </c>
      <c r="P38">
        <f t="shared" si="8"/>
        <v>6.7888572473602586</v>
      </c>
      <c r="Q38">
        <f t="shared" si="9"/>
        <v>0.20189266440111425</v>
      </c>
      <c r="R38">
        <f t="shared" si="10"/>
        <v>16.559112146871033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1.2728248798852686</v>
      </c>
      <c r="D39">
        <f t="shared" si="2"/>
        <v>1.6486495772209944</v>
      </c>
      <c r="E39" s="4">
        <f>Input!I40</f>
        <v>171.16737728571431</v>
      </c>
      <c r="F39">
        <f t="shared" si="3"/>
        <v>170.60355757142858</v>
      </c>
      <c r="G39">
        <f t="shared" si="4"/>
        <v>227.88279259258292</v>
      </c>
      <c r="H39">
        <f t="shared" si="5"/>
        <v>3280.9107646086331</v>
      </c>
      <c r="I39">
        <f t="shared" si="6"/>
        <v>9812.5914771641837</v>
      </c>
      <c r="N39">
        <f>Input!J40</f>
        <v>5.6519477142857397</v>
      </c>
      <c r="O39">
        <f t="shared" si="7"/>
        <v>5.5419341428571682</v>
      </c>
      <c r="P39">
        <f t="shared" si="8"/>
        <v>6.5546089925273474</v>
      </c>
      <c r="Q39">
        <f t="shared" si="9"/>
        <v>1.0255103511545201</v>
      </c>
      <c r="R39">
        <f t="shared" si="10"/>
        <v>14.707536745567285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1.3081811265487482</v>
      </c>
      <c r="D40">
        <f t="shared" si="2"/>
        <v>1.7449740140500734</v>
      </c>
      <c r="E40" s="4">
        <f>Input!I41</f>
        <v>176.64055285714286</v>
      </c>
      <c r="F40">
        <f t="shared" si="3"/>
        <v>176.07673314285714</v>
      </c>
      <c r="G40">
        <f t="shared" si="4"/>
        <v>232.86537953835514</v>
      </c>
      <c r="H40">
        <f t="shared" si="5"/>
        <v>3224.9503594329085</v>
      </c>
      <c r="I40">
        <f t="shared" si="6"/>
        <v>10824.553082031234</v>
      </c>
      <c r="N40">
        <f>Input!J41</f>
        <v>5.4731755714285555</v>
      </c>
      <c r="O40">
        <f t="shared" si="7"/>
        <v>5.363161999999984</v>
      </c>
      <c r="P40">
        <f t="shared" si="8"/>
        <v>6.3004885465667888</v>
      </c>
      <c r="Q40">
        <f t="shared" si="9"/>
        <v>0.87858105489885252</v>
      </c>
      <c r="R40">
        <f t="shared" si="10"/>
        <v>12.822989468868284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1.343537373212228</v>
      </c>
      <c r="D41">
        <f t="shared" si="2"/>
        <v>1.8441314608789419</v>
      </c>
      <c r="E41" s="4">
        <f>Input!I42</f>
        <v>182.25124542857142</v>
      </c>
      <c r="F41">
        <f t="shared" si="3"/>
        <v>181.68742571428569</v>
      </c>
      <c r="G41">
        <f t="shared" si="4"/>
        <v>237.51701219850924</v>
      </c>
      <c r="H41">
        <f t="shared" si="5"/>
        <v>3116.9427269993957</v>
      </c>
      <c r="I41">
        <f t="shared" si="6"/>
        <v>11814.112841876873</v>
      </c>
      <c r="N41">
        <f>Input!J42</f>
        <v>5.610692571428558</v>
      </c>
      <c r="O41">
        <f t="shared" si="7"/>
        <v>5.5006789999999866</v>
      </c>
      <c r="P41">
        <f t="shared" si="8"/>
        <v>6.0299485628586131</v>
      </c>
      <c r="Q41">
        <f t="shared" si="9"/>
        <v>0.28012627016856168</v>
      </c>
      <c r="R41">
        <f t="shared" si="10"/>
        <v>10.958617167264482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1.3788936198757076</v>
      </c>
      <c r="D42">
        <f t="shared" si="2"/>
        <v>1.9461273977026778</v>
      </c>
      <c r="E42" s="4">
        <f>Input!I43</f>
        <v>187.46313871428569</v>
      </c>
      <c r="F42">
        <f t="shared" si="3"/>
        <v>186.89931899999996</v>
      </c>
      <c r="G42">
        <f t="shared" si="4"/>
        <v>241.84407675648188</v>
      </c>
      <c r="H42">
        <f t="shared" si="5"/>
        <v>3018.9264049184799</v>
      </c>
      <c r="I42">
        <f t="shared" si="6"/>
        <v>12773.477379806942</v>
      </c>
      <c r="N42">
        <f>Input!J43</f>
        <v>5.2118932857142681</v>
      </c>
      <c r="O42">
        <f t="shared" si="7"/>
        <v>5.1018797142856966</v>
      </c>
      <c r="P42">
        <f t="shared" si="8"/>
        <v>5.7464115285460444</v>
      </c>
      <c r="Q42">
        <f t="shared" si="9"/>
        <v>0.41542125959373544</v>
      </c>
      <c r="R42">
        <f t="shared" si="10"/>
        <v>9.1617796399263423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1.4142498665391874</v>
      </c>
      <c r="D43">
        <f t="shared" si="2"/>
        <v>2.0509671723229261</v>
      </c>
      <c r="E43" s="4">
        <f>Input!I44</f>
        <v>192.82630071428571</v>
      </c>
      <c r="F43">
        <f t="shared" si="3"/>
        <v>192.26248099999998</v>
      </c>
      <c r="G43">
        <f t="shared" si="4"/>
        <v>245.85489904889366</v>
      </c>
      <c r="H43">
        <f t="shared" si="5"/>
        <v>2872.1472723273846</v>
      </c>
      <c r="I43">
        <f t="shared" si="6"/>
        <v>13696.168819555089</v>
      </c>
      <c r="N43">
        <f>Input!J44</f>
        <v>5.3631620000000169</v>
      </c>
      <c r="O43">
        <f t="shared" si="7"/>
        <v>5.2531484285714454</v>
      </c>
      <c r="P43">
        <f t="shared" si="8"/>
        <v>5.4532176479438199</v>
      </c>
      <c r="Q43">
        <f t="shared" si="9"/>
        <v>4.0027692540271331E-2</v>
      </c>
      <c r="R43">
        <f t="shared" si="10"/>
        <v>7.4728384953617271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1.449606113202667</v>
      </c>
      <c r="D44">
        <f t="shared" si="2"/>
        <v>2.1586560068078602</v>
      </c>
      <c r="E44" s="4">
        <f>Input!I45</f>
        <v>197.47437442857139</v>
      </c>
      <c r="F44">
        <f t="shared" si="3"/>
        <v>196.91055471428567</v>
      </c>
      <c r="G44">
        <f t="shared" si="4"/>
        <v>249.55947899926608</v>
      </c>
      <c r="H44">
        <f t="shared" si="5"/>
        <v>2771.9092283656</v>
      </c>
      <c r="I44">
        <f t="shared" si="6"/>
        <v>14576.991397722892</v>
      </c>
      <c r="N44">
        <f>Input!J45</f>
        <v>4.6480737142856867</v>
      </c>
      <c r="O44">
        <f t="shared" si="7"/>
        <v>4.5380601428571152</v>
      </c>
      <c r="P44">
        <f t="shared" si="8"/>
        <v>5.1535785105518483</v>
      </c>
      <c r="Q44">
        <f t="shared" si="9"/>
        <v>0.37886286096958866</v>
      </c>
      <c r="R44">
        <f t="shared" si="10"/>
        <v>5.924405471653551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1.4849623598661466</v>
      </c>
      <c r="D45">
        <f t="shared" si="2"/>
        <v>2.2691990034844753</v>
      </c>
      <c r="E45" s="4">
        <f>Input!I46</f>
        <v>201.70989714285716</v>
      </c>
      <c r="F45">
        <f t="shared" si="3"/>
        <v>201.14607742857143</v>
      </c>
      <c r="G45">
        <f t="shared" si="4"/>
        <v>252.96922758416233</v>
      </c>
      <c r="H45">
        <f t="shared" si="5"/>
        <v>2685.6388920489208</v>
      </c>
      <c r="I45">
        <f t="shared" si="6"/>
        <v>15411.971219127874</v>
      </c>
      <c r="N45">
        <f>Input!J46</f>
        <v>4.2355227142857643</v>
      </c>
      <c r="O45">
        <f t="shared" si="7"/>
        <v>4.1255091428571928</v>
      </c>
      <c r="P45">
        <f t="shared" si="8"/>
        <v>4.850537053360771</v>
      </c>
      <c r="Q45">
        <f t="shared" si="9"/>
        <v>0.52566547100918459</v>
      </c>
      <c r="R45">
        <f t="shared" si="10"/>
        <v>4.5410276234439744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1.5203186065296264</v>
      </c>
      <c r="D46">
        <f t="shared" si="2"/>
        <v>2.3826011505075395</v>
      </c>
      <c r="E46" s="4">
        <f>Input!I47</f>
        <v>205.17532485714284</v>
      </c>
      <c r="F46">
        <f t="shared" si="3"/>
        <v>204.61150514285711</v>
      </c>
      <c r="G46">
        <f t="shared" si="4"/>
        <v>256.09671027888265</v>
      </c>
      <c r="H46">
        <f t="shared" si="5"/>
        <v>2650.7263478986306</v>
      </c>
      <c r="I46">
        <f t="shared" si="6"/>
        <v>16198.274798374463</v>
      </c>
      <c r="N46">
        <f>Input!J47</f>
        <v>3.4654277142856813</v>
      </c>
      <c r="O46">
        <f t="shared" si="7"/>
        <v>3.3554141428571098</v>
      </c>
      <c r="P46">
        <f t="shared" si="8"/>
        <v>4.546934130566151</v>
      </c>
      <c r="Q46">
        <f t="shared" si="9"/>
        <v>1.4197198811101537</v>
      </c>
      <c r="R46">
        <f t="shared" si="10"/>
        <v>3.3392657034796973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1.5556748531931059</v>
      </c>
      <c r="D47">
        <f t="shared" si="2"/>
        <v>2.4988673270443775</v>
      </c>
      <c r="E47" s="4">
        <f>Input!I48</f>
        <v>208.10443642857143</v>
      </c>
      <c r="F47">
        <f t="shared" si="3"/>
        <v>207.5406167142857</v>
      </c>
      <c r="G47">
        <f t="shared" si="4"/>
        <v>258.95540043668217</v>
      </c>
      <c r="H47">
        <f t="shared" si="5"/>
        <v>2643.4799852208043</v>
      </c>
      <c r="I47">
        <f t="shared" si="6"/>
        <v>16934.111869268865</v>
      </c>
      <c r="N47">
        <f>Input!J48</f>
        <v>2.9291115714285922</v>
      </c>
      <c r="O47">
        <f t="shared" si="7"/>
        <v>2.8190980000000208</v>
      </c>
      <c r="P47">
        <f t="shared" si="8"/>
        <v>4.245381816081566</v>
      </c>
      <c r="Q47">
        <f t="shared" si="9"/>
        <v>2.034285524016135</v>
      </c>
      <c r="R47">
        <f t="shared" si="10"/>
        <v>2.3281067395344821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1.5910310998565858</v>
      </c>
      <c r="D48">
        <f t="shared" si="2"/>
        <v>2.6180023081102526</v>
      </c>
      <c r="E48" s="4">
        <f>Input!I49</f>
        <v>210.22219771428573</v>
      </c>
      <c r="F48">
        <f t="shared" si="3"/>
        <v>209.658378</v>
      </c>
      <c r="G48">
        <f t="shared" si="4"/>
        <v>261.55944553572641</v>
      </c>
      <c r="H48">
        <f t="shared" si="5"/>
        <v>2693.7208113480342</v>
      </c>
      <c r="I48">
        <f t="shared" si="6"/>
        <v>17618.627600259297</v>
      </c>
      <c r="N48">
        <f>Input!J49</f>
        <v>2.1177612857142947</v>
      </c>
      <c r="O48">
        <f t="shared" si="7"/>
        <v>2.0077477142857232</v>
      </c>
      <c r="P48">
        <f t="shared" si="8"/>
        <v>3.9482433901356897</v>
      </c>
      <c r="Q48">
        <f t="shared" si="9"/>
        <v>3.7655234679924181</v>
      </c>
      <c r="R48">
        <f t="shared" si="10"/>
        <v>1.509642359292265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1.6263873465200653</v>
      </c>
      <c r="D49">
        <f t="shared" si="2"/>
        <v>2.740010769085194</v>
      </c>
      <c r="E49" s="4">
        <f>Input!I50</f>
        <v>211.88615300000001</v>
      </c>
      <c r="F49">
        <f t="shared" si="3"/>
        <v>211.32233328571428</v>
      </c>
      <c r="G49">
        <f t="shared" si="4"/>
        <v>263.92344869664839</v>
      </c>
      <c r="H49">
        <f t="shared" si="5"/>
        <v>2766.8773424744104</v>
      </c>
      <c r="I49">
        <f t="shared" si="6"/>
        <v>18251.788874084337</v>
      </c>
      <c r="N49">
        <f>Input!J50</f>
        <v>1.6639552857142803</v>
      </c>
      <c r="O49">
        <f t="shared" si="7"/>
        <v>1.5539417142857088</v>
      </c>
      <c r="P49">
        <f t="shared" si="8"/>
        <v>3.6576198046597015</v>
      </c>
      <c r="Q49">
        <f t="shared" si="9"/>
        <v>4.425461507919568</v>
      </c>
      <c r="R49">
        <f t="shared" si="10"/>
        <v>0.8799405354369173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1.6617435931835451</v>
      </c>
      <c r="D50">
        <f t="shared" si="2"/>
        <v>2.8648972899398464</v>
      </c>
      <c r="E50" s="4">
        <f>Input!I51</f>
        <v>213.26132271428568</v>
      </c>
      <c r="F50">
        <f t="shared" si="3"/>
        <v>212.69750299999995</v>
      </c>
      <c r="G50">
        <f t="shared" si="4"/>
        <v>266.06226734448092</v>
      </c>
      <c r="H50">
        <f t="shared" si="5"/>
        <v>2847.7980735419865</v>
      </c>
      <c r="I50">
        <f t="shared" si="6"/>
        <v>18834.268717199295</v>
      </c>
      <c r="N50">
        <f>Input!J51</f>
        <v>1.3751697142856756</v>
      </c>
      <c r="O50">
        <f t="shared" si="7"/>
        <v>1.2651561428571041</v>
      </c>
      <c r="P50">
        <f t="shared" si="8"/>
        <v>3.3753422860937325</v>
      </c>
      <c r="Q50">
        <f t="shared" si="9"/>
        <v>4.4528855591078766</v>
      </c>
      <c r="R50">
        <f t="shared" si="10"/>
        <v>0.43003945794974546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1.6970998398470247</v>
      </c>
      <c r="D51">
        <f t="shared" si="2"/>
        <v>2.9926663591949136</v>
      </c>
      <c r="E51" s="4">
        <f>Input!I52</f>
        <v>216.43796485714282</v>
      </c>
      <c r="F51">
        <f t="shared" si="3"/>
        <v>215.87414514285709</v>
      </c>
      <c r="G51">
        <f t="shared" si="4"/>
        <v>267.99083037433974</v>
      </c>
      <c r="H51">
        <f t="shared" si="5"/>
        <v>2716.1488795174414</v>
      </c>
      <c r="I51">
        <f t="shared" si="6"/>
        <v>19367.332339771609</v>
      </c>
      <c r="N51">
        <f>Input!J52</f>
        <v>3.1766421428571334</v>
      </c>
      <c r="O51">
        <f t="shared" si="7"/>
        <v>3.0666285714285619</v>
      </c>
      <c r="P51">
        <f t="shared" si="8"/>
        <v>3.1029706206934011</v>
      </c>
      <c r="Q51">
        <f t="shared" si="9"/>
        <v>1.3207445447679989E-3</v>
      </c>
      <c r="R51">
        <f t="shared" si="10"/>
        <v>0.14699730274551015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1.7324560865105043</v>
      </c>
      <c r="D52">
        <f t="shared" si="2"/>
        <v>3.1233223776362888</v>
      </c>
      <c r="E52" s="4">
        <f>Input!I53</f>
        <v>219.40833157142856</v>
      </c>
      <c r="F52">
        <f t="shared" si="3"/>
        <v>218.84451185714283</v>
      </c>
      <c r="G52">
        <f t="shared" si="4"/>
        <v>269.7239746913113</v>
      </c>
      <c r="H52">
        <f t="shared" si="5"/>
        <v>2588.7197382935301</v>
      </c>
      <c r="I52">
        <f t="shared" si="6"/>
        <v>19852.727605574804</v>
      </c>
      <c r="N52">
        <f>Input!J53</f>
        <v>2.9703667142857455</v>
      </c>
      <c r="O52">
        <f t="shared" si="7"/>
        <v>2.860353142857174</v>
      </c>
      <c r="P52">
        <f t="shared" si="8"/>
        <v>2.8417965775015261</v>
      </c>
      <c r="Q52">
        <f t="shared" si="9"/>
        <v>3.4434611779843072E-4</v>
      </c>
      <c r="R52">
        <f t="shared" si="10"/>
        <v>1.4939740099525258E-2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1.7678123331739841</v>
      </c>
      <c r="D53">
        <f t="shared" si="2"/>
        <v>3.2568696618056565</v>
      </c>
      <c r="E53" s="4">
        <f>Input!I54</f>
        <v>222.928766</v>
      </c>
      <c r="F53">
        <f t="shared" si="3"/>
        <v>222.36494628571427</v>
      </c>
      <c r="G53">
        <f t="shared" si="4"/>
        <v>271.27630154052792</v>
      </c>
      <c r="H53">
        <f t="shared" si="5"/>
        <v>2392.3206728625873</v>
      </c>
      <c r="I53">
        <f t="shared" si="6"/>
        <v>20292.582122572076</v>
      </c>
      <c r="N53">
        <f>Input!J54</f>
        <v>3.5204344285714342</v>
      </c>
      <c r="O53">
        <f t="shared" si="7"/>
        <v>3.4104208571428627</v>
      </c>
      <c r="P53">
        <f t="shared" si="8"/>
        <v>2.5928518580960822</v>
      </c>
      <c r="Q53">
        <f t="shared" si="9"/>
        <v>0.66841906820235453</v>
      </c>
      <c r="R53">
        <f t="shared" si="10"/>
        <v>1.6057068800665111E-2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1.8031685798374637</v>
      </c>
      <c r="D54">
        <f t="shared" si="2"/>
        <v>3.3933124472844152</v>
      </c>
      <c r="E54" s="4">
        <f>Input!I55</f>
        <v>226.5867174285714</v>
      </c>
      <c r="F54">
        <f t="shared" si="3"/>
        <v>226.02289771428568</v>
      </c>
      <c r="G54">
        <f t="shared" si="4"/>
        <v>272.66205263050193</v>
      </c>
      <c r="H54">
        <f t="shared" si="5"/>
        <v>2175.2107712988191</v>
      </c>
      <c r="I54">
        <f t="shared" si="6"/>
        <v>20689.308552706938</v>
      </c>
      <c r="N54">
        <f>Input!J55</f>
        <v>3.6579514285714083</v>
      </c>
      <c r="O54">
        <f t="shared" si="7"/>
        <v>3.5479378571428368</v>
      </c>
      <c r="P54">
        <f t="shared" si="8"/>
        <v>2.3569199194712875</v>
      </c>
      <c r="Q54">
        <f t="shared" si="9"/>
        <v>1.4185237278553904</v>
      </c>
      <c r="R54">
        <f t="shared" si="10"/>
        <v>0.13151388267741318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1.8385248265009435</v>
      </c>
      <c r="D55">
        <f t="shared" si="2"/>
        <v>3.5326548917870193</v>
      </c>
      <c r="E55" s="4">
        <f>Input!I56</f>
        <v>230.31342742857143</v>
      </c>
      <c r="F55">
        <f t="shared" si="3"/>
        <v>229.7496077142857</v>
      </c>
      <c r="G55">
        <f t="shared" si="4"/>
        <v>273.89500568665949</v>
      </c>
      <c r="H55">
        <f t="shared" si="5"/>
        <v>1948.8161621392635</v>
      </c>
      <c r="I55">
        <f t="shared" si="6"/>
        <v>21045.519200521918</v>
      </c>
      <c r="N55">
        <f>Input!J56</f>
        <v>3.7267100000000255</v>
      </c>
      <c r="O55">
        <f t="shared" si="7"/>
        <v>3.616696428571454</v>
      </c>
      <c r="P55">
        <f t="shared" si="8"/>
        <v>2.1345509957040067</v>
      </c>
      <c r="Q55">
        <f t="shared" si="9"/>
        <v>2.1967550841698325</v>
      </c>
      <c r="R55">
        <f t="shared" si="10"/>
        <v>0.34224530242783713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1.8738810731644231</v>
      </c>
      <c r="D56">
        <f t="shared" si="2"/>
        <v>3.6749010780782712</v>
      </c>
      <c r="E56" s="4">
        <f>Input!I57</f>
        <v>234.19140614285715</v>
      </c>
      <c r="F56">
        <f t="shared" si="3"/>
        <v>233.62758642857142</v>
      </c>
      <c r="G56">
        <f t="shared" si="4"/>
        <v>274.9883887560577</v>
      </c>
      <c r="H56">
        <f t="shared" si="5"/>
        <v>1710.7159691733948</v>
      </c>
      <c r="I56">
        <f t="shared" si="6"/>
        <v>21363.950465978422</v>
      </c>
      <c r="N56">
        <f>Input!J57</f>
        <v>3.8779787142857174</v>
      </c>
      <c r="O56">
        <f t="shared" si="7"/>
        <v>3.7679651428571459</v>
      </c>
      <c r="P56">
        <f t="shared" si="8"/>
        <v>1.9260796435801424</v>
      </c>
      <c r="Q56">
        <f t="shared" si="9"/>
        <v>3.3925421924468964</v>
      </c>
      <c r="R56">
        <f t="shared" si="10"/>
        <v>0.62962432396109669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1.9092373198279029</v>
      </c>
      <c r="D57">
        <f t="shared" si="2"/>
        <v>3.820055016727784</v>
      </c>
      <c r="E57" s="4">
        <f>Input!I58</f>
        <v>238.16564671428571</v>
      </c>
      <c r="F57">
        <f t="shared" si="3"/>
        <v>237.60182699999999</v>
      </c>
      <c r="G57">
        <f t="shared" si="4"/>
        <v>275.95481232015959</v>
      </c>
      <c r="H57">
        <f t="shared" si="5"/>
        <v>1470.9514829683781</v>
      </c>
      <c r="I57">
        <f t="shared" si="6"/>
        <v>21647.397343315934</v>
      </c>
      <c r="N57">
        <f>Input!J58</f>
        <v>3.9742405714285667</v>
      </c>
      <c r="O57">
        <f t="shared" si="7"/>
        <v>3.8642269999999952</v>
      </c>
      <c r="P57">
        <f t="shared" si="8"/>
        <v>1.7316441548381665</v>
      </c>
      <c r="Q57">
        <f t="shared" si="9"/>
        <v>4.5479095914785201</v>
      </c>
      <c r="R57">
        <f t="shared" si="10"/>
        <v>0.97599421133385122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1.9445935664913825</v>
      </c>
      <c r="D58">
        <f t="shared" si="2"/>
        <v>3.9681206487135419</v>
      </c>
      <c r="E58" s="4">
        <f>Input!I59</f>
        <v>240.4346767142857</v>
      </c>
      <c r="F58">
        <f t="shared" si="3"/>
        <v>239.87085699999997</v>
      </c>
      <c r="G58">
        <f t="shared" si="4"/>
        <v>276.80621806038096</v>
      </c>
      <c r="H58">
        <f t="shared" si="5"/>
        <v>1364.2208966607079</v>
      </c>
      <c r="I58">
        <f t="shared" si="6"/>
        <v>21898.657816612915</v>
      </c>
      <c r="N58">
        <f>Input!J59</f>
        <v>2.2690299999999866</v>
      </c>
      <c r="O58">
        <f t="shared" si="7"/>
        <v>2.1590164285714151</v>
      </c>
      <c r="P58">
        <f t="shared" si="8"/>
        <v>1.5512072105460879</v>
      </c>
      <c r="Q58">
        <f t="shared" si="9"/>
        <v>0.36943204551655967</v>
      </c>
      <c r="R58">
        <f t="shared" si="10"/>
        <v>1.3650677473936155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1.9799498131548621</v>
      </c>
      <c r="D59">
        <f t="shared" si="2"/>
        <v>4.1191018478854797</v>
      </c>
      <c r="E59" s="4">
        <f>Input!I60</f>
        <v>242.74496185714287</v>
      </c>
      <c r="F59">
        <f t="shared" si="3"/>
        <v>242.18114214285714</v>
      </c>
      <c r="G59">
        <f t="shared" si="4"/>
        <v>277.55384295962386</v>
      </c>
      <c r="H59">
        <f t="shared" si="5"/>
        <v>1251.2279630724893</v>
      </c>
      <c r="I59">
        <f t="shared" si="6"/>
        <v>22120.486741989134</v>
      </c>
      <c r="N59">
        <f>Input!J60</f>
        <v>2.3102851428571682</v>
      </c>
      <c r="O59">
        <f t="shared" si="7"/>
        <v>2.2002715714285968</v>
      </c>
      <c r="P59">
        <f t="shared" si="8"/>
        <v>1.3845771985900424</v>
      </c>
      <c r="Q59">
        <f t="shared" si="9"/>
        <v>0.66535730988048258</v>
      </c>
      <c r="R59">
        <f t="shared" si="10"/>
        <v>1.7822013688669667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2.0153060598183417</v>
      </c>
      <c r="D60">
        <f t="shared" si="2"/>
        <v>4.2730024232989736</v>
      </c>
      <c r="E60" s="4">
        <f>Input!I61</f>
        <v>244.50517914285714</v>
      </c>
      <c r="F60">
        <f t="shared" si="3"/>
        <v>243.94135942857142</v>
      </c>
      <c r="G60">
        <f t="shared" si="4"/>
        <v>278.20819730970373</v>
      </c>
      <c r="H60">
        <f t="shared" si="5"/>
        <v>1174.2161783718047</v>
      </c>
      <c r="I60">
        <f t="shared" si="6"/>
        <v>22315.558611532222</v>
      </c>
      <c r="N60">
        <f>Input!J61</f>
        <v>1.7602172857142762</v>
      </c>
      <c r="O60">
        <f t="shared" si="7"/>
        <v>1.6502037142857047</v>
      </c>
      <c r="P60">
        <f t="shared" si="8"/>
        <v>1.2314296704725605</v>
      </c>
      <c r="Q60">
        <f t="shared" si="9"/>
        <v>0.17537169977161321</v>
      </c>
      <c r="R60">
        <f t="shared" si="10"/>
        <v>2.2145567234015671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2.0506623064818217</v>
      </c>
      <c r="D61">
        <f t="shared" si="2"/>
        <v>4.4298261214273129</v>
      </c>
      <c r="E61" s="4">
        <f>Input!I62</f>
        <v>246.18288628571426</v>
      </c>
      <c r="F61">
        <f t="shared" si="3"/>
        <v>245.61906657142853</v>
      </c>
      <c r="G61">
        <f t="shared" si="4"/>
        <v>278.77905512602223</v>
      </c>
      <c r="H61">
        <f t="shared" si="5"/>
        <v>1099.5848409407849</v>
      </c>
      <c r="I61">
        <f t="shared" si="6"/>
        <v>22486.4384585892</v>
      </c>
      <c r="N61">
        <f>Input!J62</f>
        <v>1.6777071428571162</v>
      </c>
      <c r="O61">
        <f t="shared" si="7"/>
        <v>1.5676935714285447</v>
      </c>
      <c r="P61">
        <f t="shared" si="8"/>
        <v>1.091328475786542</v>
      </c>
      <c r="Q61">
        <f t="shared" si="9"/>
        <v>0.22692370434601436</v>
      </c>
      <c r="R61">
        <f t="shared" si="10"/>
        <v>2.6511650812998808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2.0860185531453013</v>
      </c>
      <c r="D62">
        <f t="shared" si="2"/>
        <v>4.5895766282614101</v>
      </c>
      <c r="E62" s="4">
        <f>Input!I63</f>
        <v>247.75057985714287</v>
      </c>
      <c r="F62">
        <f t="shared" si="3"/>
        <v>247.18676014285714</v>
      </c>
      <c r="G62">
        <f t="shared" si="4"/>
        <v>279.27545544285857</v>
      </c>
      <c r="H62">
        <f t="shared" si="5"/>
        <v>1029.6843660563341</v>
      </c>
      <c r="I62">
        <f t="shared" si="6"/>
        <v>22635.560080460291</v>
      </c>
      <c r="N62">
        <f>Input!J63</f>
        <v>1.567693571428606</v>
      </c>
      <c r="O62">
        <f t="shared" si="7"/>
        <v>1.4576800000000345</v>
      </c>
      <c r="P62">
        <f t="shared" si="8"/>
        <v>0.96374617916605443</v>
      </c>
      <c r="Q62">
        <f t="shared" si="9"/>
        <v>0.24397061936365433</v>
      </c>
      <c r="R62">
        <f t="shared" si="10"/>
        <v>3.0829114883899305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2.1213747998087809</v>
      </c>
      <c r="D63">
        <f t="shared" si="2"/>
        <v>4.7522575713043516</v>
      </c>
      <c r="E63" s="4">
        <f>Input!I64</f>
        <v>249.24951485714288</v>
      </c>
      <c r="F63">
        <f t="shared" si="3"/>
        <v>248.68569514285716</v>
      </c>
      <c r="G63">
        <f t="shared" si="4"/>
        <v>279.70571297053942</v>
      </c>
      <c r="H63">
        <f t="shared" si="5"/>
        <v>962.24150602972566</v>
      </c>
      <c r="I63">
        <f t="shared" si="6"/>
        <v>22765.210714685614</v>
      </c>
      <c r="N63">
        <f>Input!J64</f>
        <v>1.4989350000000172</v>
      </c>
      <c r="O63">
        <f t="shared" si="7"/>
        <v>1.3889214285714457</v>
      </c>
      <c r="P63">
        <f t="shared" si="8"/>
        <v>0.84808343274076692</v>
      </c>
      <c r="Q63">
        <f t="shared" si="9"/>
        <v>0.29250573773414534</v>
      </c>
      <c r="R63">
        <f t="shared" si="10"/>
        <v>3.50245578785227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2.1567310464722604</v>
      </c>
      <c r="D64">
        <f t="shared" si="2"/>
        <v>4.9178725214677153</v>
      </c>
      <c r="E64" s="4">
        <f>Input!I65</f>
        <v>250.59718114285718</v>
      </c>
      <c r="F64">
        <f t="shared" si="3"/>
        <v>250.03336142857145</v>
      </c>
      <c r="G64">
        <f t="shared" si="4"/>
        <v>280.07743663447667</v>
      </c>
      <c r="H64">
        <f t="shared" si="5"/>
        <v>902.64645497808851</v>
      </c>
      <c r="I64">
        <f t="shared" si="6"/>
        <v>22877.521300942746</v>
      </c>
      <c r="N64">
        <f>Input!J65</f>
        <v>1.3476662857142969</v>
      </c>
      <c r="O64">
        <f t="shared" si="7"/>
        <v>1.2376527142857254</v>
      </c>
      <c r="P64">
        <f t="shared" si="8"/>
        <v>0.74368704492494619</v>
      </c>
      <c r="Q64">
        <f t="shared" si="9"/>
        <v>0.24400208250704267</v>
      </c>
      <c r="R64">
        <f t="shared" si="10"/>
        <v>3.9041069236403523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2.1920872931357405</v>
      </c>
      <c r="D65">
        <f t="shared" si="2"/>
        <v>5.0864249948760394</v>
      </c>
      <c r="E65" s="4">
        <f>Input!I66</f>
        <v>251.64231014285718</v>
      </c>
      <c r="F65">
        <f t="shared" si="3"/>
        <v>251.07849042857146</v>
      </c>
      <c r="G65">
        <f t="shared" si="4"/>
        <v>280.39755458047546</v>
      </c>
      <c r="H65">
        <f t="shared" si="5"/>
        <v>859.60752274346225</v>
      </c>
      <c r="I65">
        <f t="shared" si="6"/>
        <v>22974.46148437068</v>
      </c>
      <c r="N65">
        <f>Input!J66</f>
        <v>1.0451290000000029</v>
      </c>
      <c r="O65">
        <f t="shared" si="7"/>
        <v>0.93511542857143137</v>
      </c>
      <c r="P65">
        <f t="shared" si="8"/>
        <v>0.64986655184768849</v>
      </c>
      <c r="Q65">
        <f t="shared" si="9"/>
        <v>8.1366921672157061E-2</v>
      </c>
      <c r="R65">
        <f t="shared" si="10"/>
        <v>4.283665524785329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2.2274435397992201</v>
      </c>
      <c r="D66">
        <f t="shared" si="2"/>
        <v>5.257918454585325</v>
      </c>
      <c r="E66" s="4">
        <f>Input!I67</f>
        <v>252.83870785714288</v>
      </c>
      <c r="F66">
        <f t="shared" si="3"/>
        <v>252.27488814285715</v>
      </c>
      <c r="G66">
        <f t="shared" si="4"/>
        <v>280.67234431568755</v>
      </c>
      <c r="H66">
        <f t="shared" si="5"/>
        <v>806.41551708782356</v>
      </c>
      <c r="I66">
        <f t="shared" si="6"/>
        <v>23057.838560845437</v>
      </c>
      <c r="N66">
        <f>Input!J67</f>
        <v>1.1963977142856947</v>
      </c>
      <c r="O66">
        <f t="shared" si="7"/>
        <v>1.0863841428571233</v>
      </c>
      <c r="P66">
        <f t="shared" si="8"/>
        <v>0.5659091593023986</v>
      </c>
      <c r="Q66">
        <f t="shared" si="9"/>
        <v>0.27089420850629092</v>
      </c>
      <c r="R66">
        <f t="shared" si="10"/>
        <v>4.6382479008422868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2.2627997864626996</v>
      </c>
      <c r="D67">
        <f t="shared" si="2"/>
        <v>5.4323563122209926</v>
      </c>
      <c r="E67" s="4">
        <f>Input!I68</f>
        <v>254.0351055714286</v>
      </c>
      <c r="F67">
        <f t="shared" si="3"/>
        <v>253.47128585714287</v>
      </c>
      <c r="G67">
        <f t="shared" si="4"/>
        <v>280.90746675518147</v>
      </c>
      <c r="H67">
        <f t="shared" si="5"/>
        <v>752.74402226989821</v>
      </c>
      <c r="I67">
        <f t="shared" si="6"/>
        <v>23129.29962411226</v>
      </c>
      <c r="N67">
        <f>Input!J68</f>
        <v>1.1963977142857232</v>
      </c>
      <c r="O67">
        <f t="shared" si="7"/>
        <v>1.0863841428571517</v>
      </c>
      <c r="P67">
        <f t="shared" si="8"/>
        <v>0.49109297952412728</v>
      </c>
      <c r="Q67">
        <f t="shared" si="9"/>
        <v>0.3543715691423856</v>
      </c>
      <c r="R67">
        <f t="shared" si="10"/>
        <v>4.9661024676767331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2.2981560331261792</v>
      </c>
      <c r="D68">
        <f t="shared" ref="D68:D83" si="13">POWER(C68,$AB$3)</f>
        <v>5.6097419295402311</v>
      </c>
      <c r="E68" s="4">
        <f>Input!I69</f>
        <v>255.12148957142858</v>
      </c>
      <c r="F68">
        <f t="shared" ref="F68:F83" si="14">E68-$E$3</f>
        <v>254.55766985714286</v>
      </c>
      <c r="G68">
        <f t="shared" ref="G68:G83" si="15">$Z$3*(1-EXP(-1*D68))</f>
        <v>281.10800305566863</v>
      </c>
      <c r="H68">
        <f t="shared" ref="H68:H83" si="16">(F68-G68)^2</f>
        <v>704.92019295274008</v>
      </c>
      <c r="I68">
        <f t="shared" ref="I68:I83" si="17">(G68-$J$4)^2</f>
        <v>23190.336243379177</v>
      </c>
      <c r="N68">
        <f>Input!J69</f>
        <v>1.0863839999999811</v>
      </c>
      <c r="O68">
        <f t="shared" ref="O68:O83" si="18">N68-$N$3</f>
        <v>0.97637042857140965</v>
      </c>
      <c r="P68">
        <f t="shared" ref="P68:P83" si="19">POWER(C68,$AB$3)*EXP(-D68)*$Z$3*$AA$3*$AB$3</f>
        <v>0.42469853749203162</v>
      </c>
      <c r="Q68">
        <f t="shared" ref="Q68:Q83" si="20">(O68-P68)^2</f>
        <v>0.30434187540709717</v>
      </c>
      <c r="R68">
        <f t="shared" ref="R68:R83" si="21">(P68-$S$4)^2</f>
        <v>5.2664274469471737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2.3335122797896588</v>
      </c>
      <c r="D69">
        <f t="shared" si="13"/>
        <v>5.7900786199233947</v>
      </c>
      <c r="E69" s="4">
        <f>Input!I70</f>
        <v>256.35914228571431</v>
      </c>
      <c r="F69">
        <f t="shared" si="14"/>
        <v>255.79532257142858</v>
      </c>
      <c r="G69">
        <f t="shared" si="15"/>
        <v>281.27849323622036</v>
      </c>
      <c r="H69">
        <f t="shared" si="16"/>
        <v>649.39198713090389</v>
      </c>
      <c r="I69">
        <f t="shared" si="17"/>
        <v>23242.29107356476</v>
      </c>
      <c r="N69">
        <f>Input!J70</f>
        <v>1.2376527142857299</v>
      </c>
      <c r="O69">
        <f t="shared" si="18"/>
        <v>1.1276391428571584</v>
      </c>
      <c r="P69">
        <f t="shared" si="19"/>
        <v>0.36601856521840587</v>
      </c>
      <c r="Q69">
        <f t="shared" si="20"/>
        <v>0.58006590428278715</v>
      </c>
      <c r="R69">
        <f t="shared" si="21"/>
        <v>5.5391965797916081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2.3688685264531388</v>
      </c>
      <c r="D70">
        <f t="shared" si="13"/>
        <v>5.9733696497986877</v>
      </c>
      <c r="E70" s="4">
        <f>Input!I71</f>
        <v>257.59679499999999</v>
      </c>
      <c r="F70">
        <f t="shared" si="14"/>
        <v>257.03297528571426</v>
      </c>
      <c r="G70">
        <f t="shared" si="15"/>
        <v>281.42297570702243</v>
      </c>
      <c r="H70">
        <f t="shared" si="16"/>
        <v>594.87212055141288</v>
      </c>
      <c r="I70">
        <f t="shared" si="17"/>
        <v>23286.365875308307</v>
      </c>
      <c r="N70">
        <f>Input!J71</f>
        <v>1.237652714285673</v>
      </c>
      <c r="O70">
        <f t="shared" si="18"/>
        <v>1.1276391428571015</v>
      </c>
      <c r="P70">
        <f t="shared" si="19"/>
        <v>0.31436613933610574</v>
      </c>
      <c r="Q70">
        <f t="shared" si="20"/>
        <v>0.66141297825606171</v>
      </c>
      <c r="R70">
        <f t="shared" si="21"/>
        <v>5.7849976643167329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2.4042247731166184</v>
      </c>
      <c r="D71">
        <f t="shared" si="13"/>
        <v>6.1596182400040709</v>
      </c>
      <c r="E71" s="4">
        <f>Input!I72</f>
        <v>258.88945457142864</v>
      </c>
      <c r="F71">
        <f t="shared" si="14"/>
        <v>258.32563485714292</v>
      </c>
      <c r="G71">
        <f t="shared" si="15"/>
        <v>281.54502694805132</v>
      </c>
      <c r="H71">
        <f t="shared" si="16"/>
        <v>539.14016907133953</v>
      </c>
      <c r="I71">
        <f t="shared" si="17"/>
        <v>23323.630495348949</v>
      </c>
      <c r="N71">
        <f>Input!J72</f>
        <v>1.2926595714286577</v>
      </c>
      <c r="O71">
        <f t="shared" si="18"/>
        <v>1.1826460000000862</v>
      </c>
      <c r="P71">
        <f t="shared" si="19"/>
        <v>0.26908124720313531</v>
      </c>
      <c r="Q71">
        <f t="shared" si="20"/>
        <v>0.83460055755295404</v>
      </c>
      <c r="R71">
        <f t="shared" si="21"/>
        <v>6.0048870309222702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2.439581019780098</v>
      </c>
      <c r="D72">
        <f t="shared" si="13"/>
        <v>6.3488275670900762</v>
      </c>
      <c r="E72" s="4">
        <f>Input!I73</f>
        <v>260.29212771428575</v>
      </c>
      <c r="F72">
        <f t="shared" si="14"/>
        <v>259.72830800000003</v>
      </c>
      <c r="G72">
        <f t="shared" si="15"/>
        <v>281.64780069722673</v>
      </c>
      <c r="H72">
        <f t="shared" si="16"/>
        <v>480.4641601037747</v>
      </c>
      <c r="I72">
        <f t="shared" si="17"/>
        <v>23355.032427930037</v>
      </c>
      <c r="N72">
        <f>Input!J73</f>
        <v>1.4026731428571111</v>
      </c>
      <c r="O72">
        <f t="shared" si="18"/>
        <v>1.2926595714285396</v>
      </c>
      <c r="P72">
        <f t="shared" si="19"/>
        <v>0.22953588989962456</v>
      </c>
      <c r="Q72">
        <f t="shared" si="20"/>
        <v>1.130231962227594</v>
      </c>
      <c r="R72">
        <f t="shared" si="21"/>
        <v>6.200261642139818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2.4749372664435776</v>
      </c>
      <c r="D73">
        <f t="shared" si="13"/>
        <v>6.5410007645668822</v>
      </c>
      <c r="E73" s="4">
        <f>Input!I74</f>
        <v>261.62604228571428</v>
      </c>
      <c r="F73">
        <f t="shared" si="14"/>
        <v>261.06222257142855</v>
      </c>
      <c r="G73">
        <f t="shared" si="15"/>
        <v>281.73406611983501</v>
      </c>
      <c r="H73">
        <f t="shared" si="16"/>
        <v>427.32511568979368</v>
      </c>
      <c r="I73">
        <f t="shared" si="17"/>
        <v>23381.406643077516</v>
      </c>
      <c r="N73">
        <f>Input!J74</f>
        <v>1.3339145714285223</v>
      </c>
      <c r="O73">
        <f t="shared" si="18"/>
        <v>1.2239009999999508</v>
      </c>
      <c r="P73">
        <f t="shared" si="19"/>
        <v>0.19513784727350064</v>
      </c>
      <c r="Q73">
        <f t="shared" si="20"/>
        <v>1.0583536244076657</v>
      </c>
      <c r="R73">
        <f t="shared" si="21"/>
        <v>6.3727493527411605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2.5102935131070576</v>
      </c>
      <c r="D74">
        <f t="shared" si="13"/>
        <v>6.7361409240988213</v>
      </c>
      <c r="E74" s="4">
        <f>Input!I75</f>
        <v>262.89119842857144</v>
      </c>
      <c r="F74">
        <f t="shared" si="14"/>
        <v>262.32737871428571</v>
      </c>
      <c r="G74">
        <f t="shared" si="15"/>
        <v>281.80624453606163</v>
      </c>
      <c r="H74">
        <f t="shared" si="16"/>
        <v>379.42621370274981</v>
      </c>
      <c r="I74">
        <f t="shared" si="17"/>
        <v>23403.485427042055</v>
      </c>
      <c r="N74">
        <f>Input!J75</f>
        <v>1.2651561428571654</v>
      </c>
      <c r="O74">
        <f t="shared" si="18"/>
        <v>1.1551425714285939</v>
      </c>
      <c r="P74">
        <f t="shared" si="19"/>
        <v>0.16533324111325381</v>
      </c>
      <c r="Q74">
        <f t="shared" si="20"/>
        <v>0.97972251037930214</v>
      </c>
      <c r="R74">
        <f t="shared" si="21"/>
        <v>6.5241169809926287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2.5456497597705372</v>
      </c>
      <c r="D75">
        <f t="shared" si="13"/>
        <v>6.9342510966492492</v>
      </c>
      <c r="E75" s="4">
        <f>Input!I76</f>
        <v>264.52765042857146</v>
      </c>
      <c r="F75">
        <f t="shared" si="14"/>
        <v>263.96383071428573</v>
      </c>
      <c r="G75">
        <f t="shared" si="15"/>
        <v>281.86644438002315</v>
      </c>
      <c r="H75">
        <f t="shared" si="16"/>
        <v>320.5035760646482</v>
      </c>
      <c r="I75">
        <f t="shared" si="17"/>
        <v>23421.908033407097</v>
      </c>
      <c r="N75">
        <f>Input!J76</f>
        <v>1.6364520000000198</v>
      </c>
      <c r="O75">
        <f t="shared" si="18"/>
        <v>1.5264384285714483</v>
      </c>
      <c r="P75">
        <f t="shared" si="19"/>
        <v>0.13960803820761347</v>
      </c>
      <c r="Q75">
        <f t="shared" si="20"/>
        <v>1.9232985316367064</v>
      </c>
      <c r="R75">
        <f t="shared" si="21"/>
        <v>6.6561951998412887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2.5810060064340168</v>
      </c>
      <c r="D76">
        <f t="shared" si="13"/>
        <v>7.135334293578528</v>
      </c>
      <c r="E76" s="4">
        <f>Input!I77</f>
        <v>266.02658542857142</v>
      </c>
      <c r="F76">
        <f t="shared" si="14"/>
        <v>265.46276571428569</v>
      </c>
      <c r="G76">
        <f t="shared" si="15"/>
        <v>281.91649415089535</v>
      </c>
      <c r="H76">
        <f t="shared" si="16"/>
        <v>270.72517946569707</v>
      </c>
      <c r="I76">
        <f t="shared" si="17"/>
        <v>23437.229990202177</v>
      </c>
      <c r="N76">
        <f>Input!J77</f>
        <v>1.4989349999999604</v>
      </c>
      <c r="O76">
        <f t="shared" si="18"/>
        <v>1.3889214285713889</v>
      </c>
      <c r="P76">
        <f t="shared" si="19"/>
        <v>0.1174886361754952</v>
      </c>
      <c r="Q76">
        <f t="shared" si="20"/>
        <v>1.6165413455796196</v>
      </c>
      <c r="R76">
        <f t="shared" si="21"/>
        <v>6.7708188264237066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2.6163622530974964</v>
      </c>
      <c r="D77">
        <f t="shared" si="13"/>
        <v>7.3393934876975999</v>
      </c>
      <c r="E77" s="4">
        <f>Input!I78</f>
        <v>267.64928571428572</v>
      </c>
      <c r="F77">
        <f t="shared" si="14"/>
        <v>267.085466</v>
      </c>
      <c r="G77">
        <f t="shared" si="15"/>
        <v>281.95797319411554</v>
      </c>
      <c r="H77">
        <f t="shared" si="16"/>
        <v>221.19147023901854</v>
      </c>
      <c r="I77">
        <f t="shared" si="17"/>
        <v>23449.931948920083</v>
      </c>
      <c r="N77">
        <f>Input!J78</f>
        <v>1.622700285714302</v>
      </c>
      <c r="O77">
        <f t="shared" si="18"/>
        <v>1.5126867142857305</v>
      </c>
      <c r="P77">
        <f t="shared" si="19"/>
        <v>9.8541672229170693E-2</v>
      </c>
      <c r="Q77">
        <f t="shared" si="20"/>
        <v>1.9998061999731491</v>
      </c>
      <c r="R77">
        <f t="shared" si="21"/>
        <v>6.8697808348353639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2.651718499760976</v>
      </c>
      <c r="D78">
        <f t="shared" si="13"/>
        <v>7.5464316142796042</v>
      </c>
      <c r="E78" s="4">
        <f>Input!I79</f>
        <v>269.16197242857146</v>
      </c>
      <c r="F78">
        <f t="shared" si="14"/>
        <v>268.59815271428573</v>
      </c>
      <c r="G78">
        <f t="shared" si="15"/>
        <v>281.99224021806299</v>
      </c>
      <c r="H78">
        <f t="shared" si="16"/>
        <v>179.40158005884209</v>
      </c>
      <c r="I78">
        <f t="shared" si="17"/>
        <v>23460.427995898313</v>
      </c>
      <c r="N78">
        <f>Input!J79</f>
        <v>1.512686714285735</v>
      </c>
      <c r="O78">
        <f t="shared" si="18"/>
        <v>1.4026731428571635</v>
      </c>
      <c r="P78">
        <f t="shared" si="19"/>
        <v>8.2373189184885759E-2</v>
      </c>
      <c r="Q78">
        <f t="shared" si="20"/>
        <v>1.7431919676670187</v>
      </c>
      <c r="R78">
        <f t="shared" si="21"/>
        <v>6.9547983054093097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2.687074746424456</v>
      </c>
      <c r="D79">
        <f t="shared" si="13"/>
        <v>7.7564515720317067</v>
      </c>
      <c r="E79" s="4">
        <f>Input!I80</f>
        <v>270.48213542857144</v>
      </c>
      <c r="F79">
        <f t="shared" si="14"/>
        <v>269.91831571428571</v>
      </c>
      <c r="G79">
        <f t="shared" si="15"/>
        <v>282.02045950923156</v>
      </c>
      <c r="H79">
        <f t="shared" si="16"/>
        <v>146.46188443354623</v>
      </c>
      <c r="I79">
        <f t="shared" si="17"/>
        <v>23469.073375490196</v>
      </c>
      <c r="N79">
        <f>Input!J80</f>
        <v>1.3201629999999795</v>
      </c>
      <c r="O79">
        <f t="shared" si="18"/>
        <v>1.2101494285714081</v>
      </c>
      <c r="P79">
        <f t="shared" si="19"/>
        <v>6.8627284751167583E-2</v>
      </c>
      <c r="Q79">
        <f t="shared" si="20"/>
        <v>1.303072804831958</v>
      </c>
      <c r="R79">
        <f t="shared" si="21"/>
        <v>7.0274885205488822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2.7224309930879356</v>
      </c>
      <c r="D80">
        <f t="shared" si="13"/>
        <v>7.9694562240291882</v>
      </c>
      <c r="E80" s="4">
        <f>Input!I81</f>
        <v>271.71978828571429</v>
      </c>
      <c r="F80">
        <f t="shared" si="14"/>
        <v>271.15596857142856</v>
      </c>
      <c r="G80">
        <f t="shared" si="15"/>
        <v>282.04362485708305</v>
      </c>
      <c r="H80">
        <f t="shared" si="16"/>
        <v>118.54105939455165</v>
      </c>
      <c r="I80">
        <f t="shared" si="17"/>
        <v>23476.171598297933</v>
      </c>
      <c r="N80">
        <f>Input!J81</f>
        <v>1.237652857142848</v>
      </c>
      <c r="O80">
        <f t="shared" si="18"/>
        <v>1.1276392857142765</v>
      </c>
      <c r="P80">
        <f t="shared" si="19"/>
        <v>5.6984360056477709E-2</v>
      </c>
      <c r="Q80">
        <f t="shared" si="20"/>
        <v>1.1463019698353067</v>
      </c>
      <c r="R80">
        <f t="shared" si="21"/>
        <v>7.0893534925820774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2.7577872397514152</v>
      </c>
      <c r="D81">
        <f t="shared" si="13"/>
        <v>8.1854483986138256</v>
      </c>
      <c r="E81" s="4">
        <f>Input!I82</f>
        <v>272.86117914285717</v>
      </c>
      <c r="F81">
        <f t="shared" si="14"/>
        <v>272.29735942857144</v>
      </c>
      <c r="G81">
        <f t="shared" si="15"/>
        <v>282.06258123906349</v>
      </c>
      <c r="H81">
        <f t="shared" si="16"/>
        <v>95.359557008109647</v>
      </c>
      <c r="I81">
        <f t="shared" si="17"/>
        <v>23481.980926988075</v>
      </c>
      <c r="N81">
        <f>Input!J82</f>
        <v>1.1413908571428806</v>
      </c>
      <c r="O81">
        <f t="shared" si="18"/>
        <v>1.0313772857143091</v>
      </c>
      <c r="P81">
        <f t="shared" si="19"/>
        <v>4.715907211847236E-2</v>
      </c>
      <c r="Q81">
        <f t="shared" si="20"/>
        <v>0.96868549197378007</v>
      </c>
      <c r="R81">
        <f t="shared" si="21"/>
        <v>7.1417713375454781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2.7931434864148947</v>
      </c>
      <c r="D82">
        <f t="shared" si="13"/>
        <v>8.4044308902582632</v>
      </c>
      <c r="E82" s="4">
        <f>Input!I83</f>
        <v>273.74128785714282</v>
      </c>
      <c r="F82">
        <f t="shared" si="14"/>
        <v>273.17746814285709</v>
      </c>
      <c r="G82">
        <f t="shared" si="15"/>
        <v>282.07804434735732</v>
      </c>
      <c r="H82">
        <f t="shared" si="16"/>
        <v>79.220256772115647</v>
      </c>
      <c r="I82">
        <f t="shared" si="17"/>
        <v>23486.720247389076</v>
      </c>
      <c r="N82">
        <f>Input!J83</f>
        <v>0.88010871428565451</v>
      </c>
      <c r="O82">
        <f t="shared" si="18"/>
        <v>0.77009514285708303</v>
      </c>
      <c r="P82">
        <f t="shared" si="19"/>
        <v>3.8898083033656917E-2</v>
      </c>
      <c r="Q82">
        <f t="shared" si="20"/>
        <v>0.5346491402944229</v>
      </c>
      <c r="R82">
        <f t="shared" si="21"/>
        <v>7.1859930692017295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2.8284997330783748</v>
      </c>
      <c r="D83">
        <f t="shared" si="13"/>
        <v>8.6264064603981492</v>
      </c>
      <c r="E83" s="4">
        <f>Input!I84</f>
        <v>274.52513457142857</v>
      </c>
      <c r="F83">
        <f t="shared" si="14"/>
        <v>273.96131485714284</v>
      </c>
      <c r="G83">
        <f t="shared" si="15"/>
        <v>282.09061806263145</v>
      </c>
      <c r="H83">
        <f t="shared" si="16"/>
        <v>66.085570606767405</v>
      </c>
      <c r="I83">
        <f t="shared" si="17"/>
        <v>23490.574344207533</v>
      </c>
      <c r="N83">
        <f>Input!J84</f>
        <v>0.78384671428574393</v>
      </c>
      <c r="O83">
        <f t="shared" si="18"/>
        <v>0.67383314285717244</v>
      </c>
      <c r="P83">
        <f t="shared" si="19"/>
        <v>3.1977686532384704E-2</v>
      </c>
      <c r="Q83">
        <f t="shared" si="20"/>
        <v>0.41197842681390145</v>
      </c>
      <c r="R83">
        <f t="shared" si="21"/>
        <v>7.2231435633342347</v>
      </c>
    </row>
    <row r="84" spans="1:18" x14ac:dyDescent="0.25">
      <c r="A84">
        <f>Input!G85</f>
        <v>81</v>
      </c>
      <c r="E84" s="4">
        <f>Input!I85</f>
        <v>275.13020928571433</v>
      </c>
      <c r="N84">
        <f>Input!J85</f>
        <v>0.60507471428576309</v>
      </c>
    </row>
    <row r="85" spans="1:18" x14ac:dyDescent="0.25">
      <c r="A85">
        <f>Input!G86</f>
        <v>0</v>
      </c>
      <c r="E85" s="4">
        <f>Input!I86</f>
        <v>0</v>
      </c>
      <c r="N85">
        <f>Input!J86</f>
        <v>0</v>
      </c>
    </row>
    <row r="86" spans="1:18" x14ac:dyDescent="0.25">
      <c r="A86">
        <f>Input!G87</f>
        <v>0</v>
      </c>
      <c r="E86" s="4">
        <f>Input!I87</f>
        <v>0</v>
      </c>
      <c r="N86">
        <f>Input!J87</f>
        <v>0</v>
      </c>
    </row>
    <row r="87" spans="1:18" x14ac:dyDescent="0.25">
      <c r="A87">
        <f>Input!G88</f>
        <v>0</v>
      </c>
      <c r="E87" s="4">
        <f>Input!I88</f>
        <v>0</v>
      </c>
      <c r="N87">
        <f>Input!J88</f>
        <v>0</v>
      </c>
    </row>
    <row r="88" spans="1:18" x14ac:dyDescent="0.25">
      <c r="A88">
        <f>Input!G89</f>
        <v>0</v>
      </c>
      <c r="E88" s="4">
        <f>Input!I89</f>
        <v>0</v>
      </c>
      <c r="N88">
        <f>Input!J89</f>
        <v>0</v>
      </c>
    </row>
    <row r="89" spans="1:18" x14ac:dyDescent="0.25">
      <c r="A89">
        <f>Input!G90</f>
        <v>0</v>
      </c>
      <c r="E89" s="4">
        <f>Input!I90</f>
        <v>0</v>
      </c>
      <c r="N89">
        <f>Input!J90</f>
        <v>0</v>
      </c>
    </row>
    <row r="90" spans="1:18" x14ac:dyDescent="0.25">
      <c r="A90">
        <f>Input!G91</f>
        <v>0</v>
      </c>
      <c r="E90" s="4">
        <f>Input!I91</f>
        <v>0</v>
      </c>
      <c r="N90">
        <f>Input!J91</f>
        <v>0</v>
      </c>
    </row>
    <row r="91" spans="1:18" x14ac:dyDescent="0.25">
      <c r="A91">
        <f>Input!G92</f>
        <v>0</v>
      </c>
      <c r="E91" s="4">
        <f>Input!I92</f>
        <v>0</v>
      </c>
      <c r="N91">
        <f>Input!J92</f>
        <v>0</v>
      </c>
    </row>
    <row r="92" spans="1:18" x14ac:dyDescent="0.25">
      <c r="A92">
        <f>Input!G93</f>
        <v>0</v>
      </c>
      <c r="E92" s="4">
        <f>Input!I93</f>
        <v>0</v>
      </c>
      <c r="N92">
        <f>Input!J93</f>
        <v>0</v>
      </c>
    </row>
    <row r="93" spans="1:18" x14ac:dyDescent="0.25">
      <c r="A93">
        <f>Input!G94</f>
        <v>0</v>
      </c>
      <c r="E93" s="4">
        <f>Input!I94</f>
        <v>0</v>
      </c>
      <c r="N93">
        <f>Input!J94</f>
        <v>0</v>
      </c>
    </row>
    <row r="94" spans="1:18" x14ac:dyDescent="0.25">
      <c r="A94">
        <f>Input!G95</f>
        <v>0</v>
      </c>
      <c r="E94" s="4">
        <f>Input!I95</f>
        <v>0</v>
      </c>
      <c r="N94">
        <f>Input!J95</f>
        <v>0</v>
      </c>
    </row>
    <row r="95" spans="1:18" x14ac:dyDescent="0.25">
      <c r="A95">
        <f>Input!G96</f>
        <v>0</v>
      </c>
      <c r="E95" s="4">
        <f>Input!I96</f>
        <v>0</v>
      </c>
      <c r="N95">
        <f>Input!J96</f>
        <v>0</v>
      </c>
    </row>
    <row r="96" spans="1:18" x14ac:dyDescent="0.25">
      <c r="A96">
        <f>Input!G97</f>
        <v>0</v>
      </c>
      <c r="E96" s="4">
        <f>Input!I97</f>
        <v>0</v>
      </c>
      <c r="N96">
        <f>Input!J97</f>
        <v>0</v>
      </c>
    </row>
    <row r="97" spans="1:14" x14ac:dyDescent="0.25">
      <c r="A97">
        <f>Input!G98</f>
        <v>0</v>
      </c>
      <c r="E97" s="4">
        <f>Input!I98</f>
        <v>0</v>
      </c>
      <c r="N97">
        <f>Input!J98</f>
        <v>0</v>
      </c>
    </row>
    <row r="98" spans="1:14" x14ac:dyDescent="0.25">
      <c r="A98">
        <f>Input!G99</f>
        <v>0</v>
      </c>
      <c r="E98" s="4">
        <f>Input!I99</f>
        <v>0</v>
      </c>
      <c r="N98">
        <f>Input!J99</f>
        <v>0</v>
      </c>
    </row>
    <row r="99" spans="1:14" x14ac:dyDescent="0.25">
      <c r="A99">
        <f>Input!G100</f>
        <v>0</v>
      </c>
      <c r="E99" s="4">
        <f>Input!I100</f>
        <v>0</v>
      </c>
      <c r="N99">
        <f>Input!J100</f>
        <v>0</v>
      </c>
    </row>
    <row r="100" spans="1:14" x14ac:dyDescent="0.25">
      <c r="A100">
        <f>Input!G101</f>
        <v>0</v>
      </c>
      <c r="E100" s="4">
        <f>Input!I101</f>
        <v>0</v>
      </c>
      <c r="N100">
        <f>Input!J101</f>
        <v>0</v>
      </c>
    </row>
    <row r="101" spans="1:14" x14ac:dyDescent="0.25">
      <c r="A101">
        <f>Input!G102</f>
        <v>0</v>
      </c>
      <c r="E101" s="4">
        <f>Input!I102</f>
        <v>0</v>
      </c>
      <c r="N101">
        <f>Input!J102</f>
        <v>0</v>
      </c>
    </row>
    <row r="102" spans="1:14" x14ac:dyDescent="0.25">
      <c r="A102">
        <f>Input!G103</f>
        <v>0</v>
      </c>
      <c r="E102" s="4">
        <f>Input!I103</f>
        <v>0</v>
      </c>
      <c r="N102">
        <f>Input!J103</f>
        <v>0</v>
      </c>
    </row>
    <row r="103" spans="1:14" x14ac:dyDescent="0.25">
      <c r="A103">
        <f>Input!G104</f>
        <v>0</v>
      </c>
      <c r="E103" s="4">
        <f>Input!I104</f>
        <v>0</v>
      </c>
      <c r="N103">
        <f>Input!J104</f>
        <v>0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abSelected="1"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0.56381971428571442</v>
      </c>
      <c r="F3">
        <f>E3-$E$3</f>
        <v>0</v>
      </c>
      <c r="G3">
        <f>P3</f>
        <v>0</v>
      </c>
      <c r="H3">
        <f>(F3-G3)^2</f>
        <v>0</v>
      </c>
      <c r="I3">
        <f>(G3-$J$4)^2</f>
        <v>24998.763455184999</v>
      </c>
      <c r="J3" s="2" t="s">
        <v>11</v>
      </c>
      <c r="K3" s="23">
        <f>SUM(H3:H161)</f>
        <v>1639536.7731334497</v>
      </c>
      <c r="L3">
        <f>1-(K3/K5)</f>
        <v>-0.82477727409618851</v>
      </c>
      <c r="N3" s="4">
        <f>Input!J4</f>
        <v>0.11001357142857154</v>
      </c>
      <c r="O3">
        <f>N3-$N$3</f>
        <v>0</v>
      </c>
      <c r="P3" s="4">
        <v>0</v>
      </c>
      <c r="Q3">
        <f>(O3-P3)^2</f>
        <v>0</v>
      </c>
      <c r="R3">
        <f>(O3-$S$4)^2</f>
        <v>10.49564742070007</v>
      </c>
      <c r="S3" s="2" t="s">
        <v>11</v>
      </c>
      <c r="T3" s="23">
        <f>SUM(Q4:Q167)</f>
        <v>2582.1849961490288</v>
      </c>
      <c r="U3">
        <f>1-(T3/T5)</f>
        <v>-4.4769436578735293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0.94886714285714291</v>
      </c>
      <c r="F4">
        <f t="shared" ref="F4:F67" si="3">E4-$E$3</f>
        <v>0.38504742857142849</v>
      </c>
      <c r="G4">
        <f>P4</f>
        <v>2.1370326615924773</v>
      </c>
      <c r="H4">
        <f>(F4-G4)^2</f>
        <v>3.0694522567238187</v>
      </c>
      <c r="I4">
        <f t="shared" ref="I4:I67" si="4">(G4-$J$4)^2</f>
        <v>24327.558012377245</v>
      </c>
      <c r="J4">
        <f>AVERAGE(F3:F161)</f>
        <v>158.10997266202091</v>
      </c>
      <c r="K4" t="s">
        <v>5</v>
      </c>
      <c r="L4" t="s">
        <v>6</v>
      </c>
      <c r="N4" s="4">
        <f>Input!J5</f>
        <v>0.38504742857142849</v>
      </c>
      <c r="O4">
        <f>N4-$N$3</f>
        <v>0.27503385714285694</v>
      </c>
      <c r="P4">
        <f>$Y$3*((1/$AA$3)*(1/SQRT(2*PI()))*EXP(-1*D4*D4/2))</f>
        <v>2.1370326615924773</v>
      </c>
      <c r="Q4">
        <f>(O4-P4)^2</f>
        <v>3.4670395477718152</v>
      </c>
      <c r="R4">
        <f t="shared" ref="R4:R67" si="5">(O4-$S$4)^2</f>
        <v>8.7892374052826217</v>
      </c>
      <c r="S4">
        <f>AVERAGE(O3:O167)</f>
        <v>3.2396986620209094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1.5126867142857143</v>
      </c>
      <c r="F5">
        <f t="shared" si="3"/>
        <v>0.9488669999999999</v>
      </c>
      <c r="G5">
        <f>G4+P5</f>
        <v>7.4644130315874202</v>
      </c>
      <c r="H5">
        <f t="shared" ref="H5:H68" si="6">(F5-G5)^2</f>
        <v>42.452340089734584</v>
      </c>
      <c r="I5">
        <f t="shared" si="4"/>
        <v>22694.084636366493</v>
      </c>
      <c r="K5">
        <f>SUM(I3:I161)</f>
        <v>898485.96670270991</v>
      </c>
      <c r="L5">
        <f>1-((1-L3)*(W3-1)/(W3-1-1))</f>
        <v>-0.84787572060373528</v>
      </c>
      <c r="N5" s="4">
        <f>Input!J6</f>
        <v>0.56381957142857142</v>
      </c>
      <c r="O5">
        <f t="shared" ref="O5:O68" si="7">N5-$N$3</f>
        <v>0.45380599999999988</v>
      </c>
      <c r="P5">
        <f t="shared" ref="P5:P68" si="8">$Y$3*((1/$AA$3)*(1/SQRT(2*PI()))*EXP(-1*D5*D5/2))</f>
        <v>5.3273803699949429</v>
      </c>
      <c r="Q5">
        <f t="shared" ref="Q5:Q68" si="9">(O5-P5)^2</f>
        <v>23.751727139871605</v>
      </c>
      <c r="R5">
        <f t="shared" si="5"/>
        <v>7.7611979243019507</v>
      </c>
      <c r="T5">
        <f>SUM(R4:R167)</f>
        <v>471.46459000667983</v>
      </c>
      <c r="U5">
        <f>1-((1-U3)*(Y3-1)/(Y3-1-1))</f>
        <v>-4.4797401263354812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2.0902579999999999</v>
      </c>
      <c r="F6">
        <f t="shared" si="3"/>
        <v>1.5264382857142855</v>
      </c>
      <c r="G6">
        <f t="shared" ref="G6:G69" si="10">G5+P6</f>
        <v>38.418442554684681</v>
      </c>
      <c r="H6">
        <f t="shared" si="6"/>
        <v>1361.01997898173</v>
      </c>
      <c r="I6">
        <f t="shared" si="4"/>
        <v>14326.062379435376</v>
      </c>
      <c r="N6" s="4">
        <f>Input!J7</f>
        <v>0.57757128571428562</v>
      </c>
      <c r="O6">
        <f t="shared" si="7"/>
        <v>0.46755771428571408</v>
      </c>
      <c r="P6">
        <f t="shared" si="8"/>
        <v>30.954029523097262</v>
      </c>
      <c r="Q6">
        <f t="shared" si="9"/>
        <v>929.42496334946122</v>
      </c>
      <c r="R6">
        <f t="shared" si="5"/>
        <v>7.6847654341101874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2.9978699999999998</v>
      </c>
      <c r="F7">
        <f t="shared" si="3"/>
        <v>2.4340502857142852</v>
      </c>
      <c r="G7">
        <f t="shared" si="10"/>
        <v>56.070544748267977</v>
      </c>
      <c r="H7">
        <f t="shared" si="6"/>
        <v>2876.8735382315531</v>
      </c>
      <c r="I7">
        <f t="shared" si="4"/>
        <v>10412.044848965981</v>
      </c>
      <c r="N7" s="4">
        <f>Input!J8</f>
        <v>0.90761199999999986</v>
      </c>
      <c r="O7">
        <f t="shared" si="7"/>
        <v>0.79759842857142838</v>
      </c>
      <c r="P7">
        <f t="shared" si="8"/>
        <v>17.652102193583296</v>
      </c>
      <c r="Q7">
        <f t="shared" si="9"/>
        <v>284.07429716479919</v>
      </c>
      <c r="R7">
        <f t="shared" si="5"/>
        <v>5.9638535502140098</v>
      </c>
      <c r="T7" s="17"/>
      <c r="U7" s="18"/>
    </row>
    <row r="8" spans="1:27" ht="14.45" x14ac:dyDescent="0.3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3.9054820000000001</v>
      </c>
      <c r="F8">
        <f t="shared" si="3"/>
        <v>3.3416622857142855</v>
      </c>
      <c r="G8">
        <f t="shared" si="10"/>
        <v>56.070544748267977</v>
      </c>
      <c r="H8">
        <f t="shared" si="6"/>
        <v>2780.3350457498022</v>
      </c>
      <c r="I8">
        <f t="shared" si="4"/>
        <v>10412.044848965981</v>
      </c>
      <c r="N8" s="4">
        <f>Input!J9</f>
        <v>0.90761200000000031</v>
      </c>
      <c r="O8">
        <f t="shared" si="7"/>
        <v>0.79759842857142882</v>
      </c>
      <c r="P8">
        <f t="shared" si="8"/>
        <v>2.7037687730027737E-17</v>
      </c>
      <c r="Q8">
        <f t="shared" si="9"/>
        <v>0.63616325325961265</v>
      </c>
      <c r="R8">
        <f t="shared" si="5"/>
        <v>5.9638535502140071</v>
      </c>
      <c r="T8" s="19" t="s">
        <v>28</v>
      </c>
      <c r="U8" s="24">
        <f>SQRT((U5-L5)^2)</f>
        <v>3.6318644057317462</v>
      </c>
    </row>
    <row r="9" spans="1:27" ht="14.45" x14ac:dyDescent="0.3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5.0331211428571425</v>
      </c>
      <c r="F9">
        <f t="shared" si="3"/>
        <v>4.4693014285714279</v>
      </c>
      <c r="G9">
        <f t="shared" si="10"/>
        <v>56.070544748267977</v>
      </c>
      <c r="H9">
        <f t="shared" si="6"/>
        <v>2662.6883121385276</v>
      </c>
      <c r="I9">
        <f t="shared" si="4"/>
        <v>10412.044848965981</v>
      </c>
      <c r="N9" s="4">
        <f>Input!J10</f>
        <v>1.1276391428571424</v>
      </c>
      <c r="O9">
        <f t="shared" si="7"/>
        <v>1.0176255714285709</v>
      </c>
      <c r="P9">
        <f t="shared" si="8"/>
        <v>1.8654066528481725E-192</v>
      </c>
      <c r="Q9">
        <f t="shared" si="9"/>
        <v>1.0355618036253256</v>
      </c>
      <c r="R9">
        <f t="shared" si="5"/>
        <v>4.9376088199345869</v>
      </c>
      <c r="T9" s="21"/>
      <c r="U9" s="22"/>
    </row>
    <row r="10" spans="1:27" ht="14.45" x14ac:dyDescent="0.3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6.2707738571428582</v>
      </c>
      <c r="F10">
        <f t="shared" si="3"/>
        <v>5.7069541428571435</v>
      </c>
      <c r="G10">
        <f t="shared" si="10"/>
        <v>56.070544748267977</v>
      </c>
      <c r="H10">
        <f t="shared" si="6"/>
        <v>2536.4912586694263</v>
      </c>
      <c r="I10">
        <f t="shared" si="4"/>
        <v>10412.044848965981</v>
      </c>
      <c r="N10" s="4">
        <f>Input!J11</f>
        <v>1.2376527142857157</v>
      </c>
      <c r="O10">
        <f t="shared" si="7"/>
        <v>1.1276391428571442</v>
      </c>
      <c r="P10">
        <f t="shared" si="8"/>
        <v>0</v>
      </c>
      <c r="Q10">
        <f t="shared" si="9"/>
        <v>1.2715700365035949</v>
      </c>
      <c r="R10">
        <f t="shared" si="5"/>
        <v>4.4607954124902749</v>
      </c>
    </row>
    <row r="11" spans="1:27" ht="14.45" x14ac:dyDescent="0.3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7.205889285714286</v>
      </c>
      <c r="F11">
        <f t="shared" si="3"/>
        <v>6.6420695714285714</v>
      </c>
      <c r="G11">
        <f t="shared" si="10"/>
        <v>56.070544748267977</v>
      </c>
      <c r="H11">
        <f t="shared" si="6"/>
        <v>2443.1741583074295</v>
      </c>
      <c r="I11">
        <f t="shared" si="4"/>
        <v>10412.044848965981</v>
      </c>
      <c r="N11" s="4">
        <f>Input!J12</f>
        <v>0.93511542857142782</v>
      </c>
      <c r="O11">
        <f t="shared" si="7"/>
        <v>0.82510185714285633</v>
      </c>
      <c r="P11">
        <f t="shared" si="8"/>
        <v>0</v>
      </c>
      <c r="Q11">
        <f t="shared" si="9"/>
        <v>0.68079307466059047</v>
      </c>
      <c r="R11">
        <f t="shared" si="5"/>
        <v>5.8302777301273023</v>
      </c>
    </row>
    <row r="12" spans="1:27" ht="14.45" x14ac:dyDescent="0.3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9.1998854285714309</v>
      </c>
      <c r="F12">
        <f t="shared" si="3"/>
        <v>8.6360657142857171</v>
      </c>
      <c r="G12">
        <f t="shared" si="10"/>
        <v>56.070544748267977</v>
      </c>
      <c r="H12">
        <f t="shared" si="6"/>
        <v>2250.0298012253024</v>
      </c>
      <c r="I12">
        <f t="shared" si="4"/>
        <v>10412.044848965981</v>
      </c>
      <c r="N12" s="4">
        <f>Input!J13</f>
        <v>1.9939961428571449</v>
      </c>
      <c r="O12">
        <f t="shared" si="7"/>
        <v>1.8839825714285734</v>
      </c>
      <c r="P12">
        <f t="shared" si="8"/>
        <v>0</v>
      </c>
      <c r="Q12">
        <f t="shared" si="9"/>
        <v>3.5493903294466196</v>
      </c>
      <c r="R12">
        <f t="shared" si="5"/>
        <v>1.837966118290967</v>
      </c>
    </row>
    <row r="13" spans="1:27" ht="14.45" x14ac:dyDescent="0.3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11.702694285714285</v>
      </c>
      <c r="F13">
        <f t="shared" si="3"/>
        <v>11.138874571428572</v>
      </c>
      <c r="G13">
        <f t="shared" si="10"/>
        <v>56.070544748267977</v>
      </c>
      <c r="H13">
        <f t="shared" si="6"/>
        <v>2018.8549848802795</v>
      </c>
      <c r="I13">
        <f t="shared" si="4"/>
        <v>10412.044848965981</v>
      </c>
      <c r="N13" s="4">
        <f>Input!J14</f>
        <v>2.5028088571428544</v>
      </c>
      <c r="O13">
        <f t="shared" si="7"/>
        <v>2.3927952857142829</v>
      </c>
      <c r="P13">
        <f t="shared" si="8"/>
        <v>0</v>
      </c>
      <c r="Q13">
        <f t="shared" si="9"/>
        <v>5.7254692793364965</v>
      </c>
      <c r="R13">
        <f t="shared" si="5"/>
        <v>0.71724532879956338</v>
      </c>
    </row>
    <row r="14" spans="1:27" ht="14.45" x14ac:dyDescent="0.3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15.250632285714286</v>
      </c>
      <c r="F14">
        <f t="shared" si="3"/>
        <v>14.686812571428572</v>
      </c>
      <c r="G14">
        <f t="shared" si="10"/>
        <v>56.070544748267977</v>
      </c>
      <c r="H14">
        <f t="shared" si="6"/>
        <v>1712.6132888843729</v>
      </c>
      <c r="I14">
        <f t="shared" si="4"/>
        <v>10412.044848965981</v>
      </c>
      <c r="N14" s="4">
        <f>Input!J15</f>
        <v>3.5479380000000003</v>
      </c>
      <c r="O14">
        <f t="shared" si="7"/>
        <v>3.4379244285714288</v>
      </c>
      <c r="P14">
        <f t="shared" si="8"/>
        <v>0</v>
      </c>
      <c r="Q14">
        <f t="shared" si="9"/>
        <v>11.819324376568185</v>
      </c>
      <c r="R14">
        <f t="shared" si="5"/>
        <v>3.9293454524541006E-2</v>
      </c>
    </row>
    <row r="15" spans="1:27" ht="14.45" x14ac:dyDescent="0.3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18.798570285714284</v>
      </c>
      <c r="F15">
        <f t="shared" si="3"/>
        <v>18.23475057142857</v>
      </c>
      <c r="G15">
        <f t="shared" si="10"/>
        <v>56.070544748267977</v>
      </c>
      <c r="H15">
        <f t="shared" si="6"/>
        <v>1431.5473209921547</v>
      </c>
      <c r="I15">
        <f t="shared" si="4"/>
        <v>10412.044848965981</v>
      </c>
      <c r="N15" s="4">
        <f>Input!J16</f>
        <v>3.5479379999999985</v>
      </c>
      <c r="O15">
        <f t="shared" si="7"/>
        <v>3.437924428571427</v>
      </c>
      <c r="P15">
        <f t="shared" si="8"/>
        <v>0</v>
      </c>
      <c r="Q15">
        <f t="shared" si="9"/>
        <v>11.819324376568172</v>
      </c>
      <c r="R15">
        <f t="shared" si="5"/>
        <v>3.9293454524540306E-2</v>
      </c>
    </row>
    <row r="16" spans="1:27" ht="14.45" x14ac:dyDescent="0.3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22.896576142857146</v>
      </c>
      <c r="F16">
        <f t="shared" si="3"/>
        <v>22.332756428571432</v>
      </c>
      <c r="G16">
        <f t="shared" si="10"/>
        <v>56.070544748267977</v>
      </c>
      <c r="H16">
        <f t="shared" si="6"/>
        <v>1138.2383607046529</v>
      </c>
      <c r="I16">
        <f t="shared" si="4"/>
        <v>10412.044848965981</v>
      </c>
      <c r="N16" s="4">
        <f>Input!J17</f>
        <v>4.0980058571428621</v>
      </c>
      <c r="O16">
        <f t="shared" si="7"/>
        <v>3.9879922857142907</v>
      </c>
      <c r="P16">
        <f t="shared" si="8"/>
        <v>0</v>
      </c>
      <c r="Q16">
        <f t="shared" si="9"/>
        <v>15.904082470916693</v>
      </c>
      <c r="R16">
        <f t="shared" si="5"/>
        <v>0.5599433472601717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27.283367714285713</v>
      </c>
      <c r="F17">
        <f t="shared" si="3"/>
        <v>26.719548</v>
      </c>
      <c r="G17">
        <f t="shared" si="10"/>
        <v>56.070544748267977</v>
      </c>
      <c r="H17">
        <f t="shared" si="6"/>
        <v>861.48101011683741</v>
      </c>
      <c r="I17">
        <f t="shared" si="4"/>
        <v>10412.044848965981</v>
      </c>
      <c r="N17" s="4">
        <f>Input!J18</f>
        <v>4.3867915714285672</v>
      </c>
      <c r="O17">
        <f t="shared" si="7"/>
        <v>4.2767779999999957</v>
      </c>
      <c r="P17">
        <f t="shared" si="8"/>
        <v>0</v>
      </c>
      <c r="Q17">
        <f t="shared" si="9"/>
        <v>18.290830061283962</v>
      </c>
      <c r="R17">
        <f t="shared" si="5"/>
        <v>1.07553355326314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31.670159285714288</v>
      </c>
      <c r="F18">
        <f t="shared" si="3"/>
        <v>31.106339571428574</v>
      </c>
      <c r="G18">
        <f t="shared" si="10"/>
        <v>56.070544748267977</v>
      </c>
      <c r="H18">
        <f t="shared" si="6"/>
        <v>623.21154011133524</v>
      </c>
      <c r="I18">
        <f t="shared" si="4"/>
        <v>10412.044848965981</v>
      </c>
      <c r="N18" s="4">
        <f>Input!J19</f>
        <v>4.3867915714285743</v>
      </c>
      <c r="O18">
        <f t="shared" si="7"/>
        <v>4.2767780000000029</v>
      </c>
      <c r="P18">
        <f t="shared" si="8"/>
        <v>0</v>
      </c>
      <c r="Q18">
        <f t="shared" si="9"/>
        <v>18.290830061284023</v>
      </c>
      <c r="R18">
        <f t="shared" si="5"/>
        <v>1.0755335532631547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35.86442685714286</v>
      </c>
      <c r="F19">
        <f t="shared" si="3"/>
        <v>35.300607142857146</v>
      </c>
      <c r="G19">
        <f t="shared" si="10"/>
        <v>56.070544748267977</v>
      </c>
      <c r="H19">
        <f t="shared" si="6"/>
        <v>431.39030813265902</v>
      </c>
      <c r="I19">
        <f t="shared" si="4"/>
        <v>10412.044848965981</v>
      </c>
      <c r="N19" s="4">
        <f>Input!J20</f>
        <v>4.194267571428572</v>
      </c>
      <c r="O19">
        <f t="shared" si="7"/>
        <v>4.0842540000000005</v>
      </c>
      <c r="P19">
        <f t="shared" si="8"/>
        <v>0</v>
      </c>
      <c r="Q19">
        <f t="shared" si="9"/>
        <v>16.681130736516003</v>
      </c>
      <c r="R19">
        <f t="shared" si="5"/>
        <v>0.71327371890897684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40.017439428571429</v>
      </c>
      <c r="F20">
        <f t="shared" si="3"/>
        <v>39.453619714285715</v>
      </c>
      <c r="G20">
        <f t="shared" si="10"/>
        <v>56.070544748267977</v>
      </c>
      <c r="H20">
        <f t="shared" si="6"/>
        <v>276.1221975849864</v>
      </c>
      <c r="I20">
        <f t="shared" si="4"/>
        <v>10412.044848965981</v>
      </c>
      <c r="N20" s="4">
        <f>Input!J21</f>
        <v>4.1530125714285688</v>
      </c>
      <c r="O20">
        <f t="shared" si="7"/>
        <v>4.0429989999999973</v>
      </c>
      <c r="P20">
        <f t="shared" si="8"/>
        <v>0</v>
      </c>
      <c r="Q20">
        <f t="shared" si="9"/>
        <v>16.345840914000977</v>
      </c>
      <c r="R20">
        <f t="shared" si="5"/>
        <v>0.64529143299731695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44.04668671428572</v>
      </c>
      <c r="F21">
        <f t="shared" si="3"/>
        <v>43.482867000000006</v>
      </c>
      <c r="G21">
        <f t="shared" si="10"/>
        <v>56.070544748267977</v>
      </c>
      <c r="H21">
        <f t="shared" si="6"/>
        <v>158.44963109424063</v>
      </c>
      <c r="I21">
        <f t="shared" si="4"/>
        <v>10412.044848965981</v>
      </c>
      <c r="N21" s="4">
        <f>Input!J22</f>
        <v>4.0292472857142911</v>
      </c>
      <c r="O21">
        <f t="shared" si="7"/>
        <v>3.9192337142857196</v>
      </c>
      <c r="P21">
        <f t="shared" si="8"/>
        <v>0</v>
      </c>
      <c r="Q21">
        <f t="shared" si="9"/>
        <v>15.360392907193837</v>
      </c>
      <c r="R21">
        <f t="shared" si="5"/>
        <v>0.46176788725653839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49.052304571428571</v>
      </c>
      <c r="F22">
        <f t="shared" si="3"/>
        <v>48.488484857142858</v>
      </c>
      <c r="G22">
        <f t="shared" si="10"/>
        <v>56.070544748267977</v>
      </c>
      <c r="H22">
        <f t="shared" si="6"/>
        <v>57.48763219260826</v>
      </c>
      <c r="I22">
        <f t="shared" si="4"/>
        <v>10412.044848965981</v>
      </c>
      <c r="N22" s="4">
        <f>Input!J23</f>
        <v>5.0056178571428518</v>
      </c>
      <c r="O22">
        <f t="shared" si="7"/>
        <v>4.8956042857142803</v>
      </c>
      <c r="P22">
        <f t="shared" si="8"/>
        <v>0</v>
      </c>
      <c r="Q22">
        <f t="shared" si="9"/>
        <v>23.966941322304027</v>
      </c>
      <c r="R22">
        <f t="shared" si="5"/>
        <v>2.7420234345793317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53.947908857142863</v>
      </c>
      <c r="F23">
        <f t="shared" si="3"/>
        <v>53.38408914285715</v>
      </c>
      <c r="G23">
        <f t="shared" si="10"/>
        <v>56.070544748267977</v>
      </c>
      <c r="H23">
        <f t="shared" si="6"/>
        <v>7.2170437198432573</v>
      </c>
      <c r="I23">
        <f t="shared" si="4"/>
        <v>10412.044848965981</v>
      </c>
      <c r="N23" s="4">
        <f>Input!J24</f>
        <v>4.8956042857142918</v>
      </c>
      <c r="O23">
        <f t="shared" si="7"/>
        <v>4.7855907142857204</v>
      </c>
      <c r="P23">
        <f t="shared" si="8"/>
        <v>0</v>
      </c>
      <c r="Q23">
        <f t="shared" si="9"/>
        <v>22.901878484657711</v>
      </c>
      <c r="R23">
        <f t="shared" si="5"/>
        <v>2.3897822372555089</v>
      </c>
    </row>
    <row r="24" spans="1:18" ht="14.45" x14ac:dyDescent="0.3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59.489842857142854</v>
      </c>
      <c r="F24">
        <f t="shared" si="3"/>
        <v>58.92602314285714</v>
      </c>
      <c r="G24">
        <f t="shared" si="10"/>
        <v>56.070544748267977</v>
      </c>
      <c r="H24">
        <f t="shared" si="6"/>
        <v>8.153756861965503</v>
      </c>
      <c r="I24">
        <f t="shared" si="4"/>
        <v>10412.044848965981</v>
      </c>
      <c r="N24" s="4">
        <f>Input!J25</f>
        <v>5.5419339999999906</v>
      </c>
      <c r="O24">
        <f t="shared" si="7"/>
        <v>5.4319204285714191</v>
      </c>
      <c r="P24">
        <f t="shared" si="8"/>
        <v>0</v>
      </c>
      <c r="Q24">
        <f t="shared" si="9"/>
        <v>29.505759542331511</v>
      </c>
      <c r="R24">
        <f t="shared" si="5"/>
        <v>4.8058362737378371</v>
      </c>
    </row>
    <row r="25" spans="1:18" ht="14.45" x14ac:dyDescent="0.3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66.008147285714273</v>
      </c>
      <c r="F25">
        <f t="shared" si="3"/>
        <v>65.444327571428559</v>
      </c>
      <c r="G25">
        <f t="shared" si="10"/>
        <v>56.070544748267977</v>
      </c>
      <c r="H25">
        <f t="shared" si="6"/>
        <v>87.86780441578037</v>
      </c>
      <c r="I25">
        <f t="shared" si="4"/>
        <v>10412.044848965981</v>
      </c>
      <c r="N25" s="4">
        <f>Input!J26</f>
        <v>6.5183044285714189</v>
      </c>
      <c r="O25">
        <f t="shared" si="7"/>
        <v>6.4082908571428474</v>
      </c>
      <c r="P25">
        <f t="shared" si="8"/>
        <v>0</v>
      </c>
      <c r="Q25">
        <f t="shared" si="9"/>
        <v>41.066191709740608</v>
      </c>
      <c r="R25">
        <f t="shared" si="5"/>
        <v>10.039976498987661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72.485196857142839</v>
      </c>
      <c r="F26">
        <f t="shared" si="3"/>
        <v>71.921377142857125</v>
      </c>
      <c r="G26">
        <f t="shared" si="10"/>
        <v>56.070544748267977</v>
      </c>
      <c r="H26">
        <f t="shared" si="6"/>
        <v>251.24888760135673</v>
      </c>
      <c r="I26">
        <f t="shared" si="4"/>
        <v>10412.044848965981</v>
      </c>
      <c r="N26" s="4">
        <f>Input!J27</f>
        <v>6.4770495714285659</v>
      </c>
      <c r="O26">
        <f t="shared" si="7"/>
        <v>6.3670359999999944</v>
      </c>
      <c r="P26">
        <f t="shared" si="8"/>
        <v>0</v>
      </c>
      <c r="Q26">
        <f t="shared" si="9"/>
        <v>40.53914742529593</v>
      </c>
      <c r="R26">
        <f t="shared" si="5"/>
        <v>9.7802388255181096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79.787348142857141</v>
      </c>
      <c r="F27">
        <f t="shared" si="3"/>
        <v>79.223528428571427</v>
      </c>
      <c r="G27">
        <f t="shared" si="10"/>
        <v>56.070544748267977</v>
      </c>
      <c r="H27">
        <f t="shared" si="6"/>
        <v>536.06065330039792</v>
      </c>
      <c r="I27">
        <f t="shared" si="4"/>
        <v>10412.044848965981</v>
      </c>
      <c r="N27" s="4">
        <f>Input!J28</f>
        <v>7.3021512857143023</v>
      </c>
      <c r="O27">
        <f t="shared" si="7"/>
        <v>7.1921377142857308</v>
      </c>
      <c r="P27">
        <f t="shared" si="8"/>
        <v>0</v>
      </c>
      <c r="Q27">
        <f t="shared" si="9"/>
        <v>51.726844901251177</v>
      </c>
      <c r="R27">
        <f t="shared" si="5"/>
        <v>15.621774461868039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87.103251142857147</v>
      </c>
      <c r="F28">
        <f t="shared" si="3"/>
        <v>86.539431428571433</v>
      </c>
      <c r="G28">
        <f t="shared" si="10"/>
        <v>56.070544748267977</v>
      </c>
      <c r="H28">
        <f t="shared" si="6"/>
        <v>928.3530555371733</v>
      </c>
      <c r="I28">
        <f t="shared" si="4"/>
        <v>10412.044848965981</v>
      </c>
      <c r="N28" s="4">
        <f>Input!J29</f>
        <v>7.3159030000000058</v>
      </c>
      <c r="O28">
        <f t="shared" si="7"/>
        <v>7.2058894285714343</v>
      </c>
      <c r="P28">
        <f t="shared" si="8"/>
        <v>0</v>
      </c>
      <c r="Q28">
        <f t="shared" si="9"/>
        <v>51.924842456797549</v>
      </c>
      <c r="R28">
        <f t="shared" si="5"/>
        <v>15.730669196670641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94.212878714285708</v>
      </c>
      <c r="F29">
        <f t="shared" si="3"/>
        <v>93.649058999999994</v>
      </c>
      <c r="G29">
        <f t="shared" si="10"/>
        <v>56.070544748267977</v>
      </c>
      <c r="H29">
        <f t="shared" si="6"/>
        <v>1412.1447333676263</v>
      </c>
      <c r="I29">
        <f t="shared" si="4"/>
        <v>10412.044848965981</v>
      </c>
      <c r="N29" s="4">
        <f>Input!J30</f>
        <v>7.1096275714285611</v>
      </c>
      <c r="O29">
        <f t="shared" si="7"/>
        <v>6.9996139999999896</v>
      </c>
      <c r="P29">
        <f t="shared" si="8"/>
        <v>0</v>
      </c>
      <c r="Q29">
        <f t="shared" si="9"/>
        <v>48.994596148995853</v>
      </c>
      <c r="R29">
        <f t="shared" si="5"/>
        <v>14.13696334877034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102.06509785714285</v>
      </c>
      <c r="F30">
        <f t="shared" si="3"/>
        <v>101.50127814285713</v>
      </c>
      <c r="G30">
        <f t="shared" si="10"/>
        <v>56.070544748267977</v>
      </c>
      <c r="H30">
        <f t="shared" si="6"/>
        <v>2063.9515367702384</v>
      </c>
      <c r="I30">
        <f t="shared" si="4"/>
        <v>10412.044848965981</v>
      </c>
      <c r="N30" s="4">
        <f>Input!J31</f>
        <v>7.8522191428571375</v>
      </c>
      <c r="O30">
        <f t="shared" si="7"/>
        <v>7.742205571428566</v>
      </c>
      <c r="P30">
        <f t="shared" si="8"/>
        <v>0</v>
      </c>
      <c r="Q30">
        <f t="shared" si="9"/>
        <v>59.941747110259527</v>
      </c>
      <c r="R30">
        <f t="shared" si="5"/>
        <v>20.272568469263692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110.23360599999999</v>
      </c>
      <c r="F31">
        <f t="shared" si="3"/>
        <v>109.66978628571428</v>
      </c>
      <c r="G31">
        <f t="shared" si="10"/>
        <v>56.070544748267977</v>
      </c>
      <c r="H31">
        <f t="shared" si="6"/>
        <v>2872.8786933895094</v>
      </c>
      <c r="I31">
        <f t="shared" si="4"/>
        <v>10412.044848965981</v>
      </c>
      <c r="N31" s="4">
        <f>Input!J32</f>
        <v>8.1685081428571493</v>
      </c>
      <c r="O31">
        <f t="shared" si="7"/>
        <v>8.0584945714285769</v>
      </c>
      <c r="P31">
        <f t="shared" si="8"/>
        <v>0</v>
      </c>
      <c r="Q31">
        <f t="shared" si="9"/>
        <v>64.93933475774385</v>
      </c>
      <c r="R31">
        <f t="shared" si="5"/>
        <v>23.220794016524067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119.19971271428571</v>
      </c>
      <c r="F32">
        <f t="shared" si="3"/>
        <v>118.635893</v>
      </c>
      <c r="G32">
        <f t="shared" si="10"/>
        <v>56.070544748267977</v>
      </c>
      <c r="H32">
        <f t="shared" si="6"/>
        <v>3914.4228018605068</v>
      </c>
      <c r="I32">
        <f t="shared" si="4"/>
        <v>10412.044848965981</v>
      </c>
      <c r="N32" s="4">
        <f>Input!J33</f>
        <v>8.9661067142857149</v>
      </c>
      <c r="O32">
        <f t="shared" si="7"/>
        <v>8.8560931428571426</v>
      </c>
      <c r="P32">
        <f t="shared" si="8"/>
        <v>0</v>
      </c>
      <c r="Q32">
        <f t="shared" si="9"/>
        <v>78.430385754961307</v>
      </c>
      <c r="R32">
        <f t="shared" si="5"/>
        <v>31.543886964367697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128.09706085714285</v>
      </c>
      <c r="F33">
        <f t="shared" si="3"/>
        <v>127.53324114285714</v>
      </c>
      <c r="G33">
        <f t="shared" si="10"/>
        <v>56.070544748267977</v>
      </c>
      <c r="H33">
        <f t="shared" si="6"/>
        <v>5106.9169759852266</v>
      </c>
      <c r="I33">
        <f t="shared" si="4"/>
        <v>10412.044848965981</v>
      </c>
      <c r="N33" s="4">
        <f>Input!J34</f>
        <v>8.8973481428571404</v>
      </c>
      <c r="O33">
        <f t="shared" si="7"/>
        <v>8.787334571428568</v>
      </c>
      <c r="P33">
        <f t="shared" si="8"/>
        <v>0</v>
      </c>
      <c r="Q33">
        <f t="shared" si="9"/>
        <v>77.217248870223699</v>
      </c>
      <c r="R33">
        <f t="shared" si="5"/>
        <v>30.776264183349333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136.51309971428572</v>
      </c>
      <c r="F34">
        <f t="shared" si="3"/>
        <v>135.94927999999999</v>
      </c>
      <c r="G34">
        <f t="shared" si="10"/>
        <v>56.070544748267977</v>
      </c>
      <c r="H34">
        <f t="shared" si="6"/>
        <v>6380.6123454162944</v>
      </c>
      <c r="I34">
        <f t="shared" si="4"/>
        <v>10412.044848965981</v>
      </c>
      <c r="N34" s="4">
        <f>Input!J35</f>
        <v>8.4160388571428655</v>
      </c>
      <c r="O34">
        <f t="shared" si="7"/>
        <v>8.3060252857142931</v>
      </c>
      <c r="P34">
        <f t="shared" si="8"/>
        <v>0</v>
      </c>
      <c r="Q34">
        <f t="shared" si="9"/>
        <v>68.990056046925204</v>
      </c>
      <c r="R34">
        <f t="shared" si="5"/>
        <v>25.667665457944395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144.47533257142854</v>
      </c>
      <c r="F35">
        <f t="shared" si="3"/>
        <v>143.91151285714281</v>
      </c>
      <c r="G35">
        <f t="shared" si="10"/>
        <v>56.070544748267977</v>
      </c>
      <c r="H35">
        <f t="shared" si="6"/>
        <v>7716.0356783043653</v>
      </c>
      <c r="I35">
        <f t="shared" si="4"/>
        <v>10412.044848965981</v>
      </c>
      <c r="N35" s="4">
        <f>Input!J36</f>
        <v>7.9622328571428227</v>
      </c>
      <c r="O35">
        <f t="shared" si="7"/>
        <v>7.8522192857142512</v>
      </c>
      <c r="P35">
        <f t="shared" si="8"/>
        <v>0</v>
      </c>
      <c r="Q35">
        <f t="shared" si="9"/>
        <v>61.657347710942823</v>
      </c>
      <c r="R35">
        <f t="shared" si="5"/>
        <v>21.27534650399642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151.94250414285713</v>
      </c>
      <c r="F36">
        <f t="shared" si="3"/>
        <v>151.3786844285714</v>
      </c>
      <c r="G36">
        <f t="shared" si="10"/>
        <v>56.070544748267977</v>
      </c>
      <c r="H36">
        <f t="shared" si="6"/>
        <v>9083.6414893202291</v>
      </c>
      <c r="I36">
        <f t="shared" si="4"/>
        <v>10412.044848965981</v>
      </c>
      <c r="N36" s="4">
        <f>Input!J37</f>
        <v>7.4671715714285938</v>
      </c>
      <c r="O36">
        <f t="shared" si="7"/>
        <v>7.3571580000000223</v>
      </c>
      <c r="P36">
        <f t="shared" si="8"/>
        <v>0</v>
      </c>
      <c r="Q36">
        <f t="shared" si="9"/>
        <v>54.12777383696433</v>
      </c>
      <c r="R36">
        <f t="shared" si="5"/>
        <v>16.953471399911397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159.06588342857142</v>
      </c>
      <c r="F37">
        <f t="shared" si="3"/>
        <v>158.5020637142857</v>
      </c>
      <c r="G37">
        <f t="shared" si="10"/>
        <v>56.070544748267977</v>
      </c>
      <c r="H37">
        <f t="shared" si="6"/>
        <v>10492.216077685647</v>
      </c>
      <c r="I37">
        <f t="shared" si="4"/>
        <v>10412.044848965981</v>
      </c>
      <c r="N37" s="4">
        <f>Input!J38</f>
        <v>7.123379285714293</v>
      </c>
      <c r="O37">
        <f t="shared" si="7"/>
        <v>7.0133657142857215</v>
      </c>
      <c r="P37">
        <f t="shared" si="8"/>
        <v>0</v>
      </c>
      <c r="Q37">
        <f t="shared" si="9"/>
        <v>49.187298642318467</v>
      </c>
      <c r="R37">
        <f t="shared" si="5"/>
        <v>14.240563021348997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165.51542957142857</v>
      </c>
      <c r="F38">
        <f t="shared" si="3"/>
        <v>164.95160985714284</v>
      </c>
      <c r="G38">
        <f t="shared" si="10"/>
        <v>56.070544748267977</v>
      </c>
      <c r="H38">
        <f t="shared" si="6"/>
        <v>11855.086339243047</v>
      </c>
      <c r="I38">
        <f t="shared" si="4"/>
        <v>10412.044848965981</v>
      </c>
      <c r="N38" s="4">
        <f>Input!J39</f>
        <v>6.4495461428571446</v>
      </c>
      <c r="O38">
        <f t="shared" si="7"/>
        <v>6.3395325714285731</v>
      </c>
      <c r="P38">
        <f t="shared" si="8"/>
        <v>0</v>
      </c>
      <c r="Q38">
        <f t="shared" si="9"/>
        <v>40.189673224203773</v>
      </c>
      <c r="R38">
        <f t="shared" si="5"/>
        <v>9.6089702659135998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171.16737728571431</v>
      </c>
      <c r="F39">
        <f t="shared" si="3"/>
        <v>170.60355757142858</v>
      </c>
      <c r="G39">
        <f t="shared" si="10"/>
        <v>56.070544748267977</v>
      </c>
      <c r="H39">
        <f t="shared" si="6"/>
        <v>13117.811026350271</v>
      </c>
      <c r="I39">
        <f t="shared" si="4"/>
        <v>10412.044848965981</v>
      </c>
      <c r="N39" s="4">
        <f>Input!J40</f>
        <v>5.6519477142857397</v>
      </c>
      <c r="O39">
        <f t="shared" si="7"/>
        <v>5.5419341428571682</v>
      </c>
      <c r="P39">
        <f t="shared" si="8"/>
        <v>0</v>
      </c>
      <c r="Q39">
        <f t="shared" si="9"/>
        <v>30.713034043766015</v>
      </c>
      <c r="R39">
        <f t="shared" si="5"/>
        <v>5.3002882092213603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176.64055285714286</v>
      </c>
      <c r="F40">
        <f t="shared" si="3"/>
        <v>176.07673314285714</v>
      </c>
      <c r="G40">
        <f t="shared" si="10"/>
        <v>56.070544748267977</v>
      </c>
      <c r="H40">
        <f t="shared" si="6"/>
        <v>14401.485252997625</v>
      </c>
      <c r="I40">
        <f t="shared" si="4"/>
        <v>10412.044848965981</v>
      </c>
      <c r="N40" s="4">
        <f>Input!J41</f>
        <v>5.4731755714285555</v>
      </c>
      <c r="O40">
        <f t="shared" si="7"/>
        <v>5.363161999999984</v>
      </c>
      <c r="P40">
        <f t="shared" si="8"/>
        <v>0</v>
      </c>
      <c r="Q40">
        <f t="shared" si="9"/>
        <v>28.763506638243829</v>
      </c>
      <c r="R40">
        <f t="shared" si="5"/>
        <v>4.5090965477412333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182.25124542857142</v>
      </c>
      <c r="F41">
        <f t="shared" si="3"/>
        <v>181.68742571428569</v>
      </c>
      <c r="G41">
        <f t="shared" si="10"/>
        <v>56.070544748267977</v>
      </c>
      <c r="H41">
        <f t="shared" si="6"/>
        <v>15779.600783630663</v>
      </c>
      <c r="I41">
        <f t="shared" si="4"/>
        <v>10412.044848965981</v>
      </c>
      <c r="N41" s="4">
        <f>Input!J42</f>
        <v>5.610692571428558</v>
      </c>
      <c r="O41">
        <f t="shared" si="7"/>
        <v>5.5006789999999866</v>
      </c>
      <c r="P41">
        <f t="shared" si="8"/>
        <v>0</v>
      </c>
      <c r="Q41">
        <f t="shared" si="9"/>
        <v>30.257469461040852</v>
      </c>
      <c r="R41">
        <f t="shared" si="5"/>
        <v>5.1120320887279815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187.46313871428569</v>
      </c>
      <c r="F42">
        <f t="shared" si="3"/>
        <v>186.89931899999996</v>
      </c>
      <c r="G42">
        <f t="shared" si="10"/>
        <v>56.070544748267977</v>
      </c>
      <c r="H42">
        <f t="shared" si="6"/>
        <v>17116.168172210655</v>
      </c>
      <c r="I42">
        <f t="shared" si="4"/>
        <v>10412.044848965981</v>
      </c>
      <c r="N42" s="4">
        <f>Input!J43</f>
        <v>5.2118932857142681</v>
      </c>
      <c r="O42">
        <f t="shared" si="7"/>
        <v>5.1018797142856966</v>
      </c>
      <c r="P42">
        <f t="shared" si="8"/>
        <v>0</v>
      </c>
      <c r="Q42">
        <f t="shared" si="9"/>
        <v>26.029176619039902</v>
      </c>
      <c r="R42">
        <f t="shared" si="5"/>
        <v>3.4677182714139905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192.82630071428571</v>
      </c>
      <c r="F43">
        <f t="shared" si="3"/>
        <v>192.26248099999998</v>
      </c>
      <c r="G43">
        <f t="shared" si="10"/>
        <v>56.070544748267977</v>
      </c>
      <c r="H43">
        <f t="shared" si="6"/>
        <v>18548.243499995831</v>
      </c>
      <c r="I43">
        <f t="shared" si="4"/>
        <v>10412.044848965981</v>
      </c>
      <c r="N43" s="4">
        <f>Input!J44</f>
        <v>5.3631620000000169</v>
      </c>
      <c r="O43">
        <f t="shared" si="7"/>
        <v>5.2531484285714454</v>
      </c>
      <c r="P43">
        <f t="shared" si="8"/>
        <v>0</v>
      </c>
      <c r="Q43">
        <f t="shared" si="9"/>
        <v>27.595568412602645</v>
      </c>
      <c r="R43">
        <f t="shared" si="5"/>
        <v>4.0539799624224075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197.47437442857139</v>
      </c>
      <c r="F44">
        <f t="shared" si="3"/>
        <v>196.91055471428567</v>
      </c>
      <c r="G44">
        <f t="shared" si="10"/>
        <v>56.070544748267977</v>
      </c>
      <c r="H44">
        <f t="shared" si="6"/>
        <v>19835.908407227966</v>
      </c>
      <c r="I44">
        <f t="shared" si="4"/>
        <v>10412.044848965981</v>
      </c>
      <c r="N44" s="4">
        <f>Input!J45</f>
        <v>4.6480737142856867</v>
      </c>
      <c r="O44">
        <f t="shared" si="7"/>
        <v>4.5380601428571152</v>
      </c>
      <c r="P44">
        <f t="shared" si="8"/>
        <v>0</v>
      </c>
      <c r="Q44">
        <f t="shared" si="9"/>
        <v>20.593989860188341</v>
      </c>
      <c r="R44">
        <f t="shared" si="5"/>
        <v>1.6857425349191852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201.70989714285716</v>
      </c>
      <c r="F45">
        <f t="shared" si="3"/>
        <v>201.14607742857143</v>
      </c>
      <c r="G45">
        <f t="shared" si="10"/>
        <v>56.070544748267977</v>
      </c>
      <c r="H45">
        <f t="shared" si="6"/>
        <v>21046.910182473799</v>
      </c>
      <c r="I45">
        <f t="shared" si="4"/>
        <v>10412.044848965981</v>
      </c>
      <c r="N45" s="4">
        <f>Input!J46</f>
        <v>4.2355227142857643</v>
      </c>
      <c r="O45">
        <f t="shared" si="7"/>
        <v>4.1255091428571928</v>
      </c>
      <c r="P45">
        <f t="shared" si="8"/>
        <v>0</v>
      </c>
      <c r="Q45">
        <f t="shared" si="9"/>
        <v>17.019825687798289</v>
      </c>
      <c r="R45">
        <f t="shared" si="5"/>
        <v>0.78466020795940772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205.17532485714284</v>
      </c>
      <c r="F46">
        <f t="shared" si="3"/>
        <v>204.61150514285711</v>
      </c>
      <c r="G46">
        <f t="shared" si="10"/>
        <v>56.070544748267977</v>
      </c>
      <c r="H46">
        <f t="shared" si="6"/>
        <v>22064.416914946902</v>
      </c>
      <c r="I46">
        <f t="shared" si="4"/>
        <v>10412.044848965981</v>
      </c>
      <c r="N46" s="4">
        <f>Input!J47</f>
        <v>3.4654277142856813</v>
      </c>
      <c r="O46">
        <f t="shared" si="7"/>
        <v>3.3554141428571098</v>
      </c>
      <c r="P46">
        <f t="shared" si="8"/>
        <v>0</v>
      </c>
      <c r="Q46">
        <f t="shared" si="9"/>
        <v>11.258804070085512</v>
      </c>
      <c r="R46">
        <f t="shared" si="5"/>
        <v>1.3390072505153068E-2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208.10443642857143</v>
      </c>
      <c r="F47">
        <f t="shared" si="3"/>
        <v>207.5406167142857</v>
      </c>
      <c r="G47">
        <f t="shared" si="10"/>
        <v>56.070544748267977</v>
      </c>
      <c r="H47">
        <f t="shared" si="6"/>
        <v>22943.182701390586</v>
      </c>
      <c r="I47">
        <f t="shared" si="4"/>
        <v>10412.044848965981</v>
      </c>
      <c r="N47" s="4">
        <f>Input!J48</f>
        <v>2.9291115714285922</v>
      </c>
      <c r="O47">
        <f t="shared" si="7"/>
        <v>2.8190980000000208</v>
      </c>
      <c r="P47">
        <f t="shared" si="8"/>
        <v>0</v>
      </c>
      <c r="Q47">
        <f t="shared" si="9"/>
        <v>7.9473135336041167</v>
      </c>
      <c r="R47">
        <f t="shared" si="5"/>
        <v>0.17690491689240978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210.22219771428573</v>
      </c>
      <c r="F48">
        <f t="shared" si="3"/>
        <v>209.658378</v>
      </c>
      <c r="G48">
        <f t="shared" si="10"/>
        <v>56.070544748267977</v>
      </c>
      <c r="H48">
        <f t="shared" si="6"/>
        <v>23589.222522961845</v>
      </c>
      <c r="I48">
        <f t="shared" si="4"/>
        <v>10412.044848965981</v>
      </c>
      <c r="N48" s="4">
        <f>Input!J49</f>
        <v>2.1177612857142947</v>
      </c>
      <c r="O48">
        <f t="shared" si="7"/>
        <v>2.0077477142857232</v>
      </c>
      <c r="P48">
        <f t="shared" si="8"/>
        <v>0</v>
      </c>
      <c r="Q48">
        <f t="shared" si="9"/>
        <v>4.031050884219546</v>
      </c>
      <c r="R48">
        <f t="shared" si="5"/>
        <v>1.5177031376256236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211.88615300000001</v>
      </c>
      <c r="F49">
        <f t="shared" si="3"/>
        <v>211.32233328571428</v>
      </c>
      <c r="G49">
        <f t="shared" si="10"/>
        <v>56.070544748267977</v>
      </c>
      <c r="H49">
        <f t="shared" si="6"/>
        <v>24103.117844075947</v>
      </c>
      <c r="I49">
        <f t="shared" si="4"/>
        <v>10412.044848965981</v>
      </c>
      <c r="N49" s="4">
        <f>Input!J50</f>
        <v>1.6639552857142803</v>
      </c>
      <c r="O49">
        <f t="shared" si="7"/>
        <v>1.5539417142857088</v>
      </c>
      <c r="P49">
        <f t="shared" si="8"/>
        <v>0</v>
      </c>
      <c r="Q49">
        <f t="shared" si="9"/>
        <v>2.4147348513972076</v>
      </c>
      <c r="R49">
        <f t="shared" si="5"/>
        <v>2.8417764868374999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213.26132271428568</v>
      </c>
      <c r="F50">
        <f t="shared" si="3"/>
        <v>212.69750299999995</v>
      </c>
      <c r="G50">
        <f t="shared" si="10"/>
        <v>56.070544748267977</v>
      </c>
      <c r="H50">
        <f t="shared" si="6"/>
        <v>24532.004051189797</v>
      </c>
      <c r="I50">
        <f t="shared" si="4"/>
        <v>10412.044848965981</v>
      </c>
      <c r="N50" s="4">
        <f>Input!J51</f>
        <v>1.3751697142856756</v>
      </c>
      <c r="O50">
        <f t="shared" si="7"/>
        <v>1.2651561428571041</v>
      </c>
      <c r="P50">
        <f t="shared" si="8"/>
        <v>0</v>
      </c>
      <c r="Q50">
        <f t="shared" si="9"/>
        <v>1.6006200658090652</v>
      </c>
      <c r="R50">
        <f t="shared" si="5"/>
        <v>3.8988181599857463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216.43796485714282</v>
      </c>
      <c r="F51">
        <f t="shared" si="3"/>
        <v>215.87414514285709</v>
      </c>
      <c r="G51">
        <f t="shared" si="10"/>
        <v>56.070544748267977</v>
      </c>
      <c r="H51">
        <f t="shared" si="6"/>
        <v>25537.190699073526</v>
      </c>
      <c r="I51">
        <f t="shared" si="4"/>
        <v>10412.044848965981</v>
      </c>
      <c r="N51" s="4">
        <f>Input!J52</f>
        <v>3.1766421428571334</v>
      </c>
      <c r="O51">
        <f t="shared" si="7"/>
        <v>3.0666285714285619</v>
      </c>
      <c r="P51">
        <f t="shared" si="8"/>
        <v>0</v>
      </c>
      <c r="Q51">
        <f t="shared" si="9"/>
        <v>9.4042107951019833</v>
      </c>
      <c r="R51">
        <f t="shared" si="5"/>
        <v>2.9953256257643356E-2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219.40833157142856</v>
      </c>
      <c r="F52">
        <f t="shared" si="3"/>
        <v>218.84451185714283</v>
      </c>
      <c r="G52">
        <f t="shared" si="10"/>
        <v>56.070544748267977</v>
      </c>
      <c r="H52">
        <f t="shared" si="6"/>
        <v>26495.364368361068</v>
      </c>
      <c r="I52">
        <f t="shared" si="4"/>
        <v>10412.044848965981</v>
      </c>
      <c r="N52" s="4">
        <f>Input!J53</f>
        <v>2.9703667142857455</v>
      </c>
      <c r="O52">
        <f t="shared" si="7"/>
        <v>2.860353142857174</v>
      </c>
      <c r="P52">
        <f t="shared" si="8"/>
        <v>0</v>
      </c>
      <c r="Q52">
        <f t="shared" si="9"/>
        <v>8.1816201018529124</v>
      </c>
      <c r="R52">
        <f t="shared" si="5"/>
        <v>0.14390302290960391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222.928766</v>
      </c>
      <c r="F53">
        <f t="shared" si="3"/>
        <v>222.36494628571427</v>
      </c>
      <c r="G53">
        <f t="shared" si="10"/>
        <v>56.070544748267977</v>
      </c>
      <c r="H53">
        <f t="shared" si="6"/>
        <v>27653.827982697414</v>
      </c>
      <c r="I53">
        <f t="shared" si="4"/>
        <v>10412.044848965981</v>
      </c>
      <c r="N53" s="4">
        <f>Input!J54</f>
        <v>3.5204344285714342</v>
      </c>
      <c r="O53">
        <f t="shared" si="7"/>
        <v>3.4104208571428627</v>
      </c>
      <c r="P53">
        <f t="shared" si="8"/>
        <v>0</v>
      </c>
      <c r="Q53">
        <f t="shared" si="9"/>
        <v>11.630970422835059</v>
      </c>
      <c r="R53">
        <f t="shared" si="5"/>
        <v>2.9146067907258297E-2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226.5867174285714</v>
      </c>
      <c r="F54">
        <f t="shared" si="3"/>
        <v>226.02289771428568</v>
      </c>
      <c r="G54">
        <f t="shared" si="10"/>
        <v>56.070544748267977</v>
      </c>
      <c r="H54">
        <f t="shared" si="6"/>
        <v>28883.802278685871</v>
      </c>
      <c r="I54">
        <f t="shared" si="4"/>
        <v>10412.044848965981</v>
      </c>
      <c r="N54" s="4">
        <f>Input!J55</f>
        <v>3.6579514285714083</v>
      </c>
      <c r="O54">
        <f t="shared" si="7"/>
        <v>3.5479378571428368</v>
      </c>
      <c r="P54">
        <f t="shared" si="8"/>
        <v>0</v>
      </c>
      <c r="Q54">
        <f t="shared" si="9"/>
        <v>12.587863038147304</v>
      </c>
      <c r="R54">
        <f t="shared" si="5"/>
        <v>9.5011401409413651E-2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230.31342742857143</v>
      </c>
      <c r="F55">
        <f t="shared" si="3"/>
        <v>229.7496077142857</v>
      </c>
      <c r="G55">
        <f t="shared" si="10"/>
        <v>56.070544748267977</v>
      </c>
      <c r="H55">
        <f t="shared" si="6"/>
        <v>30164.416912753954</v>
      </c>
      <c r="I55">
        <f t="shared" si="4"/>
        <v>10412.044848965981</v>
      </c>
      <c r="N55" s="4">
        <f>Input!J56</f>
        <v>3.7267100000000255</v>
      </c>
      <c r="O55">
        <f t="shared" si="7"/>
        <v>3.616696428571454</v>
      </c>
      <c r="P55">
        <f t="shared" si="8"/>
        <v>0</v>
      </c>
      <c r="Q55">
        <f t="shared" si="9"/>
        <v>13.08049305644151</v>
      </c>
      <c r="R55">
        <f t="shared" si="5"/>
        <v>0.14212731598409895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234.19140614285715</v>
      </c>
      <c r="F56">
        <f t="shared" si="3"/>
        <v>233.62758642857142</v>
      </c>
      <c r="G56">
        <f t="shared" si="10"/>
        <v>56.070544748267977</v>
      </c>
      <c r="H56">
        <f t="shared" si="6"/>
        <v>31526.50305026101</v>
      </c>
      <c r="I56">
        <f t="shared" si="4"/>
        <v>10412.044848965981</v>
      </c>
      <c r="N56" s="4">
        <f>Input!J57</f>
        <v>3.8779787142857174</v>
      </c>
      <c r="O56">
        <f t="shared" si="7"/>
        <v>3.7679651428571459</v>
      </c>
      <c r="P56">
        <f t="shared" si="8"/>
        <v>0</v>
      </c>
      <c r="Q56">
        <f t="shared" si="9"/>
        <v>14.197561317786471</v>
      </c>
      <c r="R56">
        <f t="shared" si="5"/>
        <v>0.27906547477510185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238.16564671428571</v>
      </c>
      <c r="F57">
        <f t="shared" si="3"/>
        <v>237.60182699999999</v>
      </c>
      <c r="G57">
        <f t="shared" si="10"/>
        <v>56.070544748267977</v>
      </c>
      <c r="H57">
        <f t="shared" si="6"/>
        <v>32953.606435957998</v>
      </c>
      <c r="I57">
        <f t="shared" si="4"/>
        <v>10412.044848965981</v>
      </c>
      <c r="N57" s="4">
        <f>Input!J58</f>
        <v>3.9742405714285667</v>
      </c>
      <c r="O57">
        <f t="shared" si="7"/>
        <v>3.8642269999999952</v>
      </c>
      <c r="P57">
        <f t="shared" si="8"/>
        <v>0</v>
      </c>
      <c r="Q57">
        <f t="shared" si="9"/>
        <v>14.932250307528962</v>
      </c>
      <c r="R57">
        <f t="shared" si="5"/>
        <v>0.39003564493891923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240.4346767142857</v>
      </c>
      <c r="F58">
        <f t="shared" si="3"/>
        <v>239.87085699999997</v>
      </c>
      <c r="G58">
        <f t="shared" si="10"/>
        <v>56.070544748267977</v>
      </c>
      <c r="H58">
        <f t="shared" si="6"/>
        <v>33782.554783834188</v>
      </c>
      <c r="I58">
        <f t="shared" si="4"/>
        <v>10412.044848965981</v>
      </c>
      <c r="N58" s="4">
        <f>Input!J59</f>
        <v>2.2690299999999866</v>
      </c>
      <c r="O58">
        <f t="shared" si="7"/>
        <v>2.1590164285714151</v>
      </c>
      <c r="P58">
        <f t="shared" si="8"/>
        <v>0</v>
      </c>
      <c r="Q58">
        <f t="shared" si="9"/>
        <v>4.6613519388412685</v>
      </c>
      <c r="R58">
        <f t="shared" si="5"/>
        <v>1.1678740896933872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242.74496185714287</v>
      </c>
      <c r="F59">
        <f t="shared" si="3"/>
        <v>242.18114214285714</v>
      </c>
      <c r="G59">
        <f t="shared" si="10"/>
        <v>56.070544748267977</v>
      </c>
      <c r="H59">
        <f t="shared" si="6"/>
        <v>34637.154462570856</v>
      </c>
      <c r="I59">
        <f t="shared" si="4"/>
        <v>10412.044848965981</v>
      </c>
      <c r="N59" s="4">
        <f>Input!J60</f>
        <v>2.3102851428571682</v>
      </c>
      <c r="O59">
        <f t="shared" si="7"/>
        <v>2.2002715714285968</v>
      </c>
      <c r="P59">
        <f t="shared" si="8"/>
        <v>0</v>
      </c>
      <c r="Q59">
        <f t="shared" si="9"/>
        <v>4.8411949880368663</v>
      </c>
      <c r="R59">
        <f t="shared" si="5"/>
        <v>1.0804086766571996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244.50517914285714</v>
      </c>
      <c r="F60">
        <f t="shared" si="3"/>
        <v>243.94135942857142</v>
      </c>
      <c r="G60">
        <f t="shared" si="10"/>
        <v>56.070544748267977</v>
      </c>
      <c r="H60">
        <f t="shared" si="6"/>
        <v>35295.443008640927</v>
      </c>
      <c r="I60">
        <f t="shared" si="4"/>
        <v>10412.044848965981</v>
      </c>
      <c r="N60" s="4">
        <f>Input!J61</f>
        <v>1.7602172857142762</v>
      </c>
      <c r="O60">
        <f t="shared" si="7"/>
        <v>1.6502037142857047</v>
      </c>
      <c r="P60">
        <f t="shared" si="8"/>
        <v>0</v>
      </c>
      <c r="Q60">
        <f t="shared" si="9"/>
        <v>2.7231722986423357</v>
      </c>
      <c r="R60">
        <f t="shared" si="5"/>
        <v>2.5264941888757413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246.18288628571426</v>
      </c>
      <c r="F61">
        <f t="shared" si="3"/>
        <v>245.61906657142853</v>
      </c>
      <c r="G61">
        <f t="shared" si="10"/>
        <v>56.070544748267977</v>
      </c>
      <c r="H61">
        <f t="shared" si="6"/>
        <v>35928.642125345177</v>
      </c>
      <c r="I61">
        <f t="shared" si="4"/>
        <v>10412.044848965981</v>
      </c>
      <c r="N61" s="4">
        <f>Input!J62</f>
        <v>1.6777071428571162</v>
      </c>
      <c r="O61">
        <f t="shared" si="7"/>
        <v>1.5676935714285447</v>
      </c>
      <c r="P61">
        <f t="shared" si="8"/>
        <v>0</v>
      </c>
      <c r="Q61">
        <f t="shared" si="9"/>
        <v>2.4576631338983854</v>
      </c>
      <c r="R61">
        <f t="shared" si="5"/>
        <v>2.7956010229667818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247.75057985714287</v>
      </c>
      <c r="F62">
        <f t="shared" si="3"/>
        <v>247.18676014285714</v>
      </c>
      <c r="G62">
        <f t="shared" si="10"/>
        <v>56.070544748267977</v>
      </c>
      <c r="H62">
        <f t="shared" si="6"/>
        <v>36525.407786751006</v>
      </c>
      <c r="I62">
        <f t="shared" si="4"/>
        <v>10412.044848965981</v>
      </c>
      <c r="N62" s="4">
        <f>Input!J63</f>
        <v>1.567693571428606</v>
      </c>
      <c r="O62">
        <f t="shared" si="7"/>
        <v>1.4576800000000345</v>
      </c>
      <c r="P62">
        <f t="shared" si="8"/>
        <v>0</v>
      </c>
      <c r="Q62">
        <f t="shared" si="9"/>
        <v>2.1248309824001006</v>
      </c>
      <c r="R62">
        <f t="shared" si="5"/>
        <v>3.1755905117906691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249.24951485714288</v>
      </c>
      <c r="F63">
        <f t="shared" si="3"/>
        <v>248.68569514285716</v>
      </c>
      <c r="G63">
        <f t="shared" si="10"/>
        <v>56.070544748267977</v>
      </c>
      <c r="H63">
        <f t="shared" si="6"/>
        <v>37100.596161530215</v>
      </c>
      <c r="I63">
        <f t="shared" si="4"/>
        <v>10412.044848965981</v>
      </c>
      <c r="N63" s="4">
        <f>Input!J64</f>
        <v>1.4989350000000172</v>
      </c>
      <c r="O63">
        <f t="shared" si="7"/>
        <v>1.3889214285714457</v>
      </c>
      <c r="P63">
        <f t="shared" si="8"/>
        <v>0</v>
      </c>
      <c r="Q63">
        <f t="shared" si="9"/>
        <v>1.9291027347449456</v>
      </c>
      <c r="R63">
        <f t="shared" si="5"/>
        <v>3.4253763678548506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250.59718114285718</v>
      </c>
      <c r="F64">
        <f t="shared" si="3"/>
        <v>250.03336142857145</v>
      </c>
      <c r="G64">
        <f t="shared" si="10"/>
        <v>56.070544748267977</v>
      </c>
      <c r="H64">
        <f t="shared" si="6"/>
        <v>37621.574254557017</v>
      </c>
      <c r="I64">
        <f t="shared" si="4"/>
        <v>10412.044848965981</v>
      </c>
      <c r="N64" s="4">
        <f>Input!J65</f>
        <v>1.3476662857142969</v>
      </c>
      <c r="O64">
        <f t="shared" si="7"/>
        <v>1.2376527142857254</v>
      </c>
      <c r="P64">
        <f t="shared" si="8"/>
        <v>0</v>
      </c>
      <c r="Q64">
        <f t="shared" si="9"/>
        <v>1.5317842411788236</v>
      </c>
      <c r="R64">
        <f t="shared" si="5"/>
        <v>4.008187976842871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251.64231014285718</v>
      </c>
      <c r="F65">
        <f t="shared" si="3"/>
        <v>251.07849042857146</v>
      </c>
      <c r="G65">
        <f t="shared" si="10"/>
        <v>56.070544748267977</v>
      </c>
      <c r="H65">
        <f t="shared" si="6"/>
        <v>38028.098878452183</v>
      </c>
      <c r="I65">
        <f t="shared" si="4"/>
        <v>10412.044848965981</v>
      </c>
      <c r="N65" s="4">
        <f>Input!J66</f>
        <v>1.0451290000000029</v>
      </c>
      <c r="O65">
        <f t="shared" si="7"/>
        <v>0.93511542857143137</v>
      </c>
      <c r="P65">
        <f t="shared" si="8"/>
        <v>0</v>
      </c>
      <c r="Q65">
        <f t="shared" si="9"/>
        <v>0.87444086475233174</v>
      </c>
      <c r="R65">
        <f t="shared" si="5"/>
        <v>5.3111038798964509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252.83870785714288</v>
      </c>
      <c r="F66">
        <f t="shared" si="3"/>
        <v>252.27488814285715</v>
      </c>
      <c r="G66">
        <f t="shared" si="10"/>
        <v>56.070544748267977</v>
      </c>
      <c r="H66">
        <f t="shared" si="6"/>
        <v>38496.144366901863</v>
      </c>
      <c r="I66">
        <f t="shared" si="4"/>
        <v>10412.044848965981</v>
      </c>
      <c r="N66" s="4">
        <f>Input!J67</f>
        <v>1.1963977142856947</v>
      </c>
      <c r="O66">
        <f t="shared" si="7"/>
        <v>1.0863841428571233</v>
      </c>
      <c r="P66">
        <f t="shared" si="8"/>
        <v>0</v>
      </c>
      <c r="Q66">
        <f t="shared" si="9"/>
        <v>1.1802305058514064</v>
      </c>
      <c r="R66">
        <f t="shared" si="5"/>
        <v>4.6367634184415678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254.0351055714286</v>
      </c>
      <c r="F67">
        <f t="shared" si="3"/>
        <v>253.47128585714287</v>
      </c>
      <c r="G67">
        <f t="shared" si="10"/>
        <v>56.070544748267977</v>
      </c>
      <c r="H67">
        <f t="shared" si="6"/>
        <v>38967.052590333056</v>
      </c>
      <c r="I67">
        <f t="shared" si="4"/>
        <v>10412.044848965981</v>
      </c>
      <c r="N67" s="4">
        <f>Input!J68</f>
        <v>1.1963977142857232</v>
      </c>
      <c r="O67">
        <f t="shared" si="7"/>
        <v>1.0863841428571517</v>
      </c>
      <c r="P67">
        <f t="shared" si="8"/>
        <v>0</v>
      </c>
      <c r="Q67">
        <f t="shared" si="9"/>
        <v>1.1802305058514682</v>
      </c>
      <c r="R67">
        <f t="shared" si="5"/>
        <v>4.6367634184414452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255.12148957142858</v>
      </c>
      <c r="F68">
        <f t="shared" ref="F68:F84" si="14">E68-$E$3</f>
        <v>254.55766985714286</v>
      </c>
      <c r="G68">
        <f t="shared" si="10"/>
        <v>56.070544748267977</v>
      </c>
      <c r="H68">
        <f t="shared" si="6"/>
        <v>39397.138833986144</v>
      </c>
      <c r="I68">
        <f t="shared" ref="I68:I84" si="15">(G68-$J$4)^2</f>
        <v>10412.044848965981</v>
      </c>
      <c r="N68" s="4">
        <f>Input!J69</f>
        <v>1.0863839999999811</v>
      </c>
      <c r="O68">
        <f t="shared" si="7"/>
        <v>0.97637042857140965</v>
      </c>
      <c r="P68">
        <f t="shared" si="8"/>
        <v>0</v>
      </c>
      <c r="Q68">
        <f t="shared" si="9"/>
        <v>0.95329921378871818</v>
      </c>
      <c r="R68">
        <f t="shared" ref="R68:R84" si="16">(O68-$S$4)^2</f>
        <v>5.1226546923296334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256.35914228571431</v>
      </c>
      <c r="F69">
        <f t="shared" si="14"/>
        <v>255.79532257142858</v>
      </c>
      <c r="G69">
        <f t="shared" si="10"/>
        <v>56.070544748267977</v>
      </c>
      <c r="H69">
        <f t="shared" ref="H69:H84" si="17">(F69-G69)^2</f>
        <v>39889.986876510862</v>
      </c>
      <c r="I69">
        <f t="shared" si="15"/>
        <v>10412.044848965981</v>
      </c>
      <c r="N69" s="4">
        <f>Input!J70</f>
        <v>1.2376527142857299</v>
      </c>
      <c r="O69">
        <f t="shared" ref="O69:O84" si="18">N69-$N$3</f>
        <v>1.1276391428571584</v>
      </c>
      <c r="P69">
        <f t="shared" ref="P69:P84" si="19">$Y$3*((1/$AA$3)*(1/SQRT(2*PI()))*EXP(-1*D69*D69/2))</f>
        <v>0</v>
      </c>
      <c r="Q69">
        <f t="shared" ref="Q69:Q84" si="20">(O69-P69)^2</f>
        <v>1.2715700365036269</v>
      </c>
      <c r="R69">
        <f t="shared" si="16"/>
        <v>4.4607954124902154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257.59679499999999</v>
      </c>
      <c r="F70">
        <f t="shared" si="14"/>
        <v>257.03297528571426</v>
      </c>
      <c r="G70">
        <f t="shared" ref="G70:G84" si="21">G69+P70</f>
        <v>56.070544748267977</v>
      </c>
      <c r="H70">
        <f t="shared" si="17"/>
        <v>40385.898487517916</v>
      </c>
      <c r="I70">
        <f t="shared" si="15"/>
        <v>10412.044848965981</v>
      </c>
      <c r="N70" s="4">
        <f>Input!J71</f>
        <v>1.237652714285673</v>
      </c>
      <c r="O70">
        <f t="shared" si="18"/>
        <v>1.1276391428571015</v>
      </c>
      <c r="P70">
        <f t="shared" si="19"/>
        <v>0</v>
      </c>
      <c r="Q70">
        <f t="shared" si="20"/>
        <v>1.2715700365034988</v>
      </c>
      <c r="R70">
        <f t="shared" si="16"/>
        <v>4.4607954124904552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258.88945457142864</v>
      </c>
      <c r="F71">
        <f t="shared" si="14"/>
        <v>258.32563485714292</v>
      </c>
      <c r="G71">
        <f t="shared" si="21"/>
        <v>56.070544748267977</v>
      </c>
      <c r="H71">
        <f t="shared" si="17"/>
        <v>40907.121474949112</v>
      </c>
      <c r="I71">
        <f t="shared" si="15"/>
        <v>10412.044848965981</v>
      </c>
      <c r="N71" s="4">
        <f>Input!J72</f>
        <v>1.2926595714286577</v>
      </c>
      <c r="O71">
        <f t="shared" si="18"/>
        <v>1.1826460000000862</v>
      </c>
      <c r="P71">
        <f t="shared" si="19"/>
        <v>0</v>
      </c>
      <c r="Q71">
        <f t="shared" si="20"/>
        <v>1.3986515613162041</v>
      </c>
      <c r="R71">
        <f t="shared" si="16"/>
        <v>4.2314656543269553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260.29212771428575</v>
      </c>
      <c r="F72">
        <f t="shared" si="14"/>
        <v>259.72830800000003</v>
      </c>
      <c r="G72">
        <f t="shared" si="21"/>
        <v>56.070544748267977</v>
      </c>
      <c r="H72">
        <f t="shared" si="17"/>
        <v>41476.484532698538</v>
      </c>
      <c r="I72">
        <f t="shared" si="15"/>
        <v>10412.044848965981</v>
      </c>
      <c r="N72" s="4">
        <f>Input!J73</f>
        <v>1.4026731428571111</v>
      </c>
      <c r="O72">
        <f t="shared" si="18"/>
        <v>1.2926595714285396</v>
      </c>
      <c r="P72">
        <f t="shared" si="19"/>
        <v>0</v>
      </c>
      <c r="Q72">
        <f t="shared" si="20"/>
        <v>1.6709687676058156</v>
      </c>
      <c r="R72">
        <f t="shared" si="16"/>
        <v>3.7909612202947622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261.62604228571428</v>
      </c>
      <c r="F73">
        <f t="shared" si="14"/>
        <v>261.06222257142855</v>
      </c>
      <c r="G73">
        <f t="shared" si="21"/>
        <v>56.070544748267977</v>
      </c>
      <c r="H73">
        <f t="shared" si="17"/>
        <v>42021.587976754454</v>
      </c>
      <c r="I73">
        <f t="shared" si="15"/>
        <v>10412.044848965981</v>
      </c>
      <c r="N73" s="4">
        <f>Input!J74</f>
        <v>1.3339145714285223</v>
      </c>
      <c r="O73">
        <f t="shared" si="18"/>
        <v>1.2239009999999508</v>
      </c>
      <c r="P73">
        <f t="shared" si="19"/>
        <v>0</v>
      </c>
      <c r="Q73">
        <f t="shared" si="20"/>
        <v>1.4979336578008797</v>
      </c>
      <c r="R73">
        <f t="shared" si="16"/>
        <v>4.0634402142091623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262.89119842857144</v>
      </c>
      <c r="F74">
        <f t="shared" si="14"/>
        <v>262.32737871428571</v>
      </c>
      <c r="G74">
        <f t="shared" si="21"/>
        <v>56.070544748267977</v>
      </c>
      <c r="H74">
        <f t="shared" si="17"/>
        <v>42541.881557685403</v>
      </c>
      <c r="I74">
        <f t="shared" si="15"/>
        <v>10412.044848965981</v>
      </c>
      <c r="N74" s="4">
        <f>Input!J75</f>
        <v>1.2651561428571654</v>
      </c>
      <c r="O74">
        <f t="shared" si="18"/>
        <v>1.1551425714285939</v>
      </c>
      <c r="P74">
        <f t="shared" si="19"/>
        <v>0</v>
      </c>
      <c r="Q74">
        <f t="shared" si="20"/>
        <v>1.3343543603266641</v>
      </c>
      <c r="R74">
        <f t="shared" si="16"/>
        <v>4.3453740948255177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264.52765042857146</v>
      </c>
      <c r="F75">
        <f t="shared" si="14"/>
        <v>263.96383071428573</v>
      </c>
      <c r="G75">
        <f t="shared" si="21"/>
        <v>56.070544748267977</v>
      </c>
      <c r="H75">
        <f t="shared" si="17"/>
        <v>43219.618349748431</v>
      </c>
      <c r="I75">
        <f t="shared" si="15"/>
        <v>10412.044848965981</v>
      </c>
      <c r="N75" s="4">
        <f>Input!J76</f>
        <v>1.6364520000000198</v>
      </c>
      <c r="O75">
        <f t="shared" si="18"/>
        <v>1.5264384285714483</v>
      </c>
      <c r="P75">
        <f t="shared" si="19"/>
        <v>0</v>
      </c>
      <c r="Q75">
        <f t="shared" si="20"/>
        <v>2.3300142762196723</v>
      </c>
      <c r="R75">
        <f t="shared" si="16"/>
        <v>2.9352606275193018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266.02658542857142</v>
      </c>
      <c r="F76">
        <f t="shared" si="14"/>
        <v>265.46276571428569</v>
      </c>
      <c r="G76">
        <f t="shared" si="21"/>
        <v>56.070544748267977</v>
      </c>
      <c r="H76">
        <f t="shared" si="17"/>
        <v>43845.102201081587</v>
      </c>
      <c r="I76">
        <f t="shared" si="15"/>
        <v>10412.044848965981</v>
      </c>
      <c r="N76" s="4">
        <f>Input!J77</f>
        <v>1.4989349999999604</v>
      </c>
      <c r="O76">
        <f t="shared" si="18"/>
        <v>1.3889214285713889</v>
      </c>
      <c r="P76">
        <f t="shared" si="19"/>
        <v>0</v>
      </c>
      <c r="Q76">
        <f t="shared" si="20"/>
        <v>1.9291027347447878</v>
      </c>
      <c r="R76">
        <f t="shared" si="16"/>
        <v>3.4253763678550611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267.64928571428572</v>
      </c>
      <c r="F77">
        <f t="shared" si="14"/>
        <v>267.085466</v>
      </c>
      <c r="G77">
        <f t="shared" si="21"/>
        <v>56.070544748267977</v>
      </c>
      <c r="H77">
        <f t="shared" si="17"/>
        <v>44527.29699087466</v>
      </c>
      <c r="I77">
        <f t="shared" si="15"/>
        <v>10412.044848965981</v>
      </c>
      <c r="N77" s="4">
        <f>Input!J78</f>
        <v>1.622700285714302</v>
      </c>
      <c r="O77">
        <f t="shared" si="18"/>
        <v>1.5126867142857305</v>
      </c>
      <c r="P77">
        <f t="shared" si="19"/>
        <v>0</v>
      </c>
      <c r="Q77">
        <f t="shared" si="20"/>
        <v>2.2882210955765592</v>
      </c>
      <c r="R77">
        <f t="shared" si="16"/>
        <v>2.9825702676200563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269.16197242857146</v>
      </c>
      <c r="F78">
        <f t="shared" si="14"/>
        <v>268.59815271428573</v>
      </c>
      <c r="G78">
        <f t="shared" si="21"/>
        <v>56.070544748267977</v>
      </c>
      <c r="H78">
        <f t="shared" si="17"/>
        <v>45167.984147757328</v>
      </c>
      <c r="I78">
        <f t="shared" si="15"/>
        <v>10412.044848965981</v>
      </c>
      <c r="N78" s="4">
        <f>Input!J79</f>
        <v>1.512686714285735</v>
      </c>
      <c r="O78">
        <f t="shared" si="18"/>
        <v>1.4026731428571635</v>
      </c>
      <c r="P78">
        <f t="shared" si="19"/>
        <v>0</v>
      </c>
      <c r="Q78">
        <f t="shared" si="20"/>
        <v>1.9674919456927926</v>
      </c>
      <c r="R78">
        <f t="shared" si="16"/>
        <v>3.3746627580588302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270.48213542857144</v>
      </c>
      <c r="F79">
        <f t="shared" si="14"/>
        <v>269.91831571428571</v>
      </c>
      <c r="G79">
        <f t="shared" si="21"/>
        <v>56.070544748267977</v>
      </c>
      <c r="H79">
        <f t="shared" si="17"/>
        <v>45730.86914713437</v>
      </c>
      <c r="I79">
        <f t="shared" si="15"/>
        <v>10412.044848965981</v>
      </c>
      <c r="N79" s="4">
        <f>Input!J80</f>
        <v>1.3201629999999795</v>
      </c>
      <c r="O79">
        <f t="shared" si="18"/>
        <v>1.2101494285714081</v>
      </c>
      <c r="P79">
        <f t="shared" si="19"/>
        <v>0</v>
      </c>
      <c r="Q79">
        <f t="shared" si="20"/>
        <v>1.4644616394717054</v>
      </c>
      <c r="R79">
        <f t="shared" si="16"/>
        <v>4.1190700909954581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271.71978828571429</v>
      </c>
      <c r="F80">
        <f t="shared" si="14"/>
        <v>271.15596857142856</v>
      </c>
      <c r="G80">
        <f t="shared" si="21"/>
        <v>56.070544748267977</v>
      </c>
      <c r="H80">
        <f t="shared" si="17"/>
        <v>46261.73954118861</v>
      </c>
      <c r="I80">
        <f t="shared" si="15"/>
        <v>10412.044848965981</v>
      </c>
      <c r="N80" s="4">
        <f>Input!J81</f>
        <v>1.237652857142848</v>
      </c>
      <c r="O80">
        <f t="shared" si="18"/>
        <v>1.1276392857142765</v>
      </c>
      <c r="P80">
        <f t="shared" si="19"/>
        <v>0</v>
      </c>
      <c r="Q80">
        <f t="shared" si="20"/>
        <v>1.2715703586862037</v>
      </c>
      <c r="R80">
        <f t="shared" si="16"/>
        <v>4.4607948090447627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272.86117914285717</v>
      </c>
      <c r="F81">
        <f t="shared" si="14"/>
        <v>272.29735942857144</v>
      </c>
      <c r="G81">
        <f t="shared" si="21"/>
        <v>56.070544748267977</v>
      </c>
      <c r="H81">
        <f t="shared" si="17"/>
        <v>46754.035386790289</v>
      </c>
      <c r="I81">
        <f t="shared" si="15"/>
        <v>10412.044848965981</v>
      </c>
      <c r="N81" s="4">
        <f>Input!J82</f>
        <v>1.1413908571428806</v>
      </c>
      <c r="O81">
        <f t="shared" si="18"/>
        <v>1.0313772857143091</v>
      </c>
      <c r="P81">
        <f t="shared" si="19"/>
        <v>0</v>
      </c>
      <c r="Q81">
        <f t="shared" si="20"/>
        <v>1.0637391054874155</v>
      </c>
      <c r="R81">
        <f t="shared" si="16"/>
        <v>4.8766833010526778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273.74128785714282</v>
      </c>
      <c r="F82">
        <f t="shared" si="14"/>
        <v>273.17746814285709</v>
      </c>
      <c r="G82">
        <f t="shared" si="21"/>
        <v>56.070544748267977</v>
      </c>
      <c r="H82">
        <f t="shared" si="17"/>
        <v>47135.416185863978</v>
      </c>
      <c r="I82">
        <f t="shared" si="15"/>
        <v>10412.044848965981</v>
      </c>
      <c r="N82" s="4">
        <f>Input!J83</f>
        <v>0.88010871428565451</v>
      </c>
      <c r="O82">
        <f t="shared" si="18"/>
        <v>0.77009514285708303</v>
      </c>
      <c r="P82">
        <f t="shared" si="19"/>
        <v>0</v>
      </c>
      <c r="Q82">
        <f t="shared" si="20"/>
        <v>0.59304652905207111</v>
      </c>
      <c r="R82">
        <f t="shared" si="16"/>
        <v>6.0989415418663553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274.52513457142857</v>
      </c>
      <c r="F83">
        <f t="shared" si="14"/>
        <v>273.96131485714284</v>
      </c>
      <c r="G83">
        <f t="shared" si="21"/>
        <v>56.070544748267977</v>
      </c>
      <c r="H83">
        <f t="shared" si="17"/>
        <v>47476.387698638551</v>
      </c>
      <c r="I83">
        <f t="shared" si="15"/>
        <v>10412.044848965981</v>
      </c>
      <c r="N83" s="4">
        <f>Input!J84</f>
        <v>0.78384671428574393</v>
      </c>
      <c r="O83">
        <f t="shared" si="18"/>
        <v>0.67383314285717244</v>
      </c>
      <c r="P83">
        <f t="shared" si="19"/>
        <v>0</v>
      </c>
      <c r="Q83">
        <f t="shared" si="20"/>
        <v>0.45405110441277458</v>
      </c>
      <c r="R83">
        <f t="shared" si="16"/>
        <v>6.583665862433393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275.13020928571433</v>
      </c>
      <c r="F84">
        <f t="shared" si="14"/>
        <v>274.5663895714286</v>
      </c>
      <c r="G84">
        <f t="shared" si="21"/>
        <v>56.070544748267977</v>
      </c>
      <c r="H84">
        <f t="shared" si="17"/>
        <v>47740.434204986683</v>
      </c>
      <c r="I84">
        <f t="shared" si="15"/>
        <v>10412.044848965981</v>
      </c>
      <c r="N84" s="4">
        <f>Input!J85</f>
        <v>0.60507471428576309</v>
      </c>
      <c r="O84">
        <f t="shared" si="18"/>
        <v>0.49506114285719155</v>
      </c>
      <c r="P84">
        <f t="shared" si="19"/>
        <v>0</v>
      </c>
      <c r="Q84">
        <f t="shared" si="20"/>
        <v>0.24508553516706863</v>
      </c>
      <c r="R84">
        <f t="shared" si="16"/>
        <v>7.5330351116011673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BHANU PRAKASH BANDI</cp:lastModifiedBy>
  <dcterms:created xsi:type="dcterms:W3CDTF">2021-06-09T08:39:21Z</dcterms:created>
  <dcterms:modified xsi:type="dcterms:W3CDTF">2021-10-28T21:31:32Z</dcterms:modified>
</cp:coreProperties>
</file>