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1" hidden="1">logistic!$J$5</definedName>
    <definedName name="solver_lhs1" localSheetId="2" hidden="1">LogNormal!$L$5</definedName>
    <definedName name="solver_lhs1" localSheetId="5" hidden="1">Weibull!$L$5</definedName>
    <definedName name="solver_lhs2" localSheetId="1" hidden="1">logistic!$S$5</definedName>
    <definedName name="solver_lhs2" localSheetId="2" hidden="1">LogNormal!$U$5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4" hidden="1">0</definedName>
    <definedName name="solver_num" localSheetId="1" hidden="1">2</definedName>
    <definedName name="solver_num" localSheetId="2" hidden="1">0</definedName>
    <definedName name="solver_num" localSheetId="3" hidden="1">0</definedName>
    <definedName name="solver_num" localSheetId="5" hidden="1">2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4" hidden="1">Cauchy!$R$3</definedName>
    <definedName name="solver_opt" localSheetId="1" hidden="1">logistic!$W$6</definedName>
    <definedName name="solver_opt" localSheetId="2" hidden="1">LogNormal!$K$3</definedName>
    <definedName name="solver_opt" localSheetId="3" hidden="1">NORMAL!$S$3</definedName>
    <definedName name="solver_opt" localSheetId="5" hidden="1">Weibull!$Y$6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1" hidden="1">3</definedName>
    <definedName name="solver_rel1" localSheetId="2" hidden="1">3</definedName>
    <definedName name="solver_rel1" localSheetId="5" hidden="1">3</definedName>
    <definedName name="solver_rel2" localSheetId="1" hidden="1">3</definedName>
    <definedName name="solver_rel2" localSheetId="2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1" hidden="1">0.95</definedName>
    <definedName name="solver_rhs1" localSheetId="2" hidden="1">0.95</definedName>
    <definedName name="solver_rhs1" localSheetId="5" hidden="1">0.95</definedName>
    <definedName name="solver_rhs2" localSheetId="1" hidden="1">0.95</definedName>
    <definedName name="solver_rhs2" localSheetId="2" hidden="1">0.95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9" i="5" l="1"/>
  <c r="Z13" i="5" l="1"/>
  <c r="AA13" i="5" s="1"/>
  <c r="Z12" i="5"/>
  <c r="AA12" i="5" s="1"/>
  <c r="A99" i="5" l="1"/>
  <c r="E99" i="5"/>
  <c r="N99" i="5"/>
  <c r="A100" i="5"/>
  <c r="E100" i="5"/>
  <c r="N100" i="5"/>
  <c r="A101" i="5"/>
  <c r="E101" i="5"/>
  <c r="N101" i="5"/>
  <c r="A102" i="5"/>
  <c r="E102" i="5"/>
  <c r="N102" i="5"/>
  <c r="A103" i="5"/>
  <c r="E103" i="5"/>
  <c r="N103" i="5"/>
  <c r="A104" i="5"/>
  <c r="E104" i="5"/>
  <c r="N104" i="5"/>
  <c r="A105" i="5"/>
  <c r="E105" i="5"/>
  <c r="N105" i="5"/>
  <c r="A106" i="5"/>
  <c r="E106" i="5"/>
  <c r="N106" i="5"/>
  <c r="A107" i="5"/>
  <c r="E107" i="5"/>
  <c r="N107" i="5"/>
  <c r="A108" i="5"/>
  <c r="E108" i="5"/>
  <c r="N108" i="5"/>
  <c r="A109" i="5"/>
  <c r="E109" i="5"/>
  <c r="N109" i="5"/>
  <c r="A110" i="5"/>
  <c r="E110" i="5"/>
  <c r="N110" i="5"/>
  <c r="A111" i="5"/>
  <c r="E111" i="5"/>
  <c r="N111" i="5"/>
  <c r="A112" i="5"/>
  <c r="E112" i="5"/>
  <c r="N112" i="5"/>
  <c r="A113" i="5"/>
  <c r="E113" i="5"/>
  <c r="N113" i="5"/>
  <c r="A114" i="5"/>
  <c r="E114" i="5"/>
  <c r="N114" i="5"/>
  <c r="A115" i="5"/>
  <c r="E115" i="5"/>
  <c r="N115" i="5"/>
  <c r="A116" i="5"/>
  <c r="E116" i="5"/>
  <c r="N116" i="5"/>
  <c r="A117" i="5"/>
  <c r="E117" i="5"/>
  <c r="N117" i="5"/>
  <c r="A118" i="5"/>
  <c r="E118" i="5"/>
  <c r="N118" i="5"/>
  <c r="A119" i="5"/>
  <c r="E119" i="5"/>
  <c r="N119" i="5"/>
  <c r="A120" i="5"/>
  <c r="E120" i="5"/>
  <c r="N120" i="5"/>
  <c r="A121" i="5"/>
  <c r="E121" i="5"/>
  <c r="N121" i="5"/>
  <c r="A122" i="5"/>
  <c r="E122" i="5"/>
  <c r="N122" i="5"/>
  <c r="A123" i="5"/>
  <c r="E123" i="5"/>
  <c r="N123" i="5"/>
  <c r="A124" i="5"/>
  <c r="E124" i="5"/>
  <c r="N124" i="5"/>
  <c r="A125" i="5"/>
  <c r="E125" i="5"/>
  <c r="N125" i="5"/>
  <c r="A126" i="5"/>
  <c r="E126" i="5"/>
  <c r="N126" i="5"/>
  <c r="A127" i="5"/>
  <c r="E127" i="5"/>
  <c r="N127" i="5"/>
  <c r="A128" i="5"/>
  <c r="E128" i="5"/>
  <c r="N128" i="5"/>
  <c r="A129" i="5"/>
  <c r="E129" i="5"/>
  <c r="N129" i="5"/>
  <c r="A130" i="5"/>
  <c r="E130" i="5"/>
  <c r="N130" i="5"/>
  <c r="A131" i="5"/>
  <c r="E131" i="5"/>
  <c r="N131" i="5"/>
  <c r="A132" i="5"/>
  <c r="E132" i="5"/>
  <c r="N132" i="5"/>
  <c r="A133" i="5"/>
  <c r="E133" i="5"/>
  <c r="N133" i="5"/>
  <c r="A134" i="5"/>
  <c r="E134" i="5"/>
  <c r="N134" i="5"/>
  <c r="A135" i="5"/>
  <c r="E135" i="5"/>
  <c r="N135" i="5"/>
  <c r="A136" i="5"/>
  <c r="E136" i="5"/>
  <c r="N136" i="5"/>
  <c r="A137" i="5"/>
  <c r="E137" i="5"/>
  <c r="N137" i="5"/>
  <c r="A138" i="5"/>
  <c r="E138" i="5"/>
  <c r="N138" i="5"/>
  <c r="A139" i="5"/>
  <c r="E139" i="5"/>
  <c r="N139" i="5"/>
  <c r="A140" i="5"/>
  <c r="E140" i="5"/>
  <c r="N140" i="5"/>
  <c r="A141" i="5"/>
  <c r="E141" i="5"/>
  <c r="N141" i="5"/>
  <c r="A142" i="5"/>
  <c r="E142" i="5"/>
  <c r="N142" i="5"/>
  <c r="A143" i="5"/>
  <c r="E143" i="5"/>
  <c r="N143" i="5"/>
  <c r="A144" i="5"/>
  <c r="E144" i="5"/>
  <c r="N144" i="5"/>
  <c r="A145" i="5"/>
  <c r="E145" i="5"/>
  <c r="N145" i="5"/>
  <c r="A146" i="5"/>
  <c r="E146" i="5"/>
  <c r="N146" i="5"/>
  <c r="A147" i="5"/>
  <c r="E147" i="5"/>
  <c r="N147" i="5"/>
  <c r="A85" i="5"/>
  <c r="E85" i="5"/>
  <c r="N85" i="5"/>
  <c r="A86" i="5"/>
  <c r="E86" i="5"/>
  <c r="N86" i="5"/>
  <c r="A87" i="5"/>
  <c r="E87" i="5"/>
  <c r="N87" i="5"/>
  <c r="A88" i="5"/>
  <c r="E88" i="5"/>
  <c r="N88" i="5"/>
  <c r="A89" i="5"/>
  <c r="E89" i="5"/>
  <c r="N89" i="5"/>
  <c r="A90" i="5"/>
  <c r="E90" i="5"/>
  <c r="N90" i="5"/>
  <c r="A91" i="5"/>
  <c r="E91" i="5"/>
  <c r="N91" i="5"/>
  <c r="A92" i="5"/>
  <c r="E92" i="5"/>
  <c r="N92" i="5"/>
  <c r="A93" i="5"/>
  <c r="E93" i="5"/>
  <c r="N93" i="5"/>
  <c r="A94" i="5"/>
  <c r="E94" i="5"/>
  <c r="N94" i="5"/>
  <c r="A95" i="5"/>
  <c r="E95" i="5"/>
  <c r="N95" i="5"/>
  <c r="A96" i="5"/>
  <c r="E96" i="5"/>
  <c r="N96" i="5"/>
  <c r="A97" i="5"/>
  <c r="E97" i="5"/>
  <c r="N97" i="5"/>
  <c r="A98" i="5"/>
  <c r="E98" i="5"/>
  <c r="N98" i="5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N84" i="17" l="1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O31" i="17" s="1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O4" i="17" s="1"/>
  <c r="E4" i="17"/>
  <c r="A4" i="17"/>
  <c r="N3" i="17"/>
  <c r="O36" i="17" s="1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B16" i="13" s="1"/>
  <c r="C16" i="13" s="1"/>
  <c r="D16" i="13" s="1"/>
  <c r="G16" i="13" s="1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B48" i="13" s="1"/>
  <c r="C48" i="13" s="1"/>
  <c r="D48" i="13" s="1"/>
  <c r="G48" i="13" s="1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B80" i="13" s="1"/>
  <c r="C80" i="13" s="1"/>
  <c r="D80" i="13" s="1"/>
  <c r="G80" i="13" s="1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M56" i="12" s="1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M72" i="12" s="1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B50" i="12" s="1"/>
  <c r="N50" i="12" s="1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E32" i="16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3" i="5"/>
  <c r="A4" i="5"/>
  <c r="B4" i="5" s="1"/>
  <c r="A5" i="5"/>
  <c r="A6" i="5"/>
  <c r="A7" i="5"/>
  <c r="A8" i="5"/>
  <c r="B8" i="5" s="1"/>
  <c r="A9" i="5"/>
  <c r="A10" i="5"/>
  <c r="A11" i="5"/>
  <c r="A12" i="5"/>
  <c r="B12" i="5" s="1"/>
  <c r="A13" i="5"/>
  <c r="A14" i="5"/>
  <c r="A15" i="5"/>
  <c r="A16" i="5"/>
  <c r="B16" i="5" s="1"/>
  <c r="A17" i="5"/>
  <c r="A18" i="5"/>
  <c r="A19" i="5"/>
  <c r="A20" i="5"/>
  <c r="B20" i="5" s="1"/>
  <c r="A21" i="5"/>
  <c r="A22" i="5"/>
  <c r="A23" i="5"/>
  <c r="A24" i="5"/>
  <c r="B24" i="5" s="1"/>
  <c r="A25" i="5"/>
  <c r="A26" i="5"/>
  <c r="A27" i="5"/>
  <c r="A28" i="5"/>
  <c r="B28" i="5" s="1"/>
  <c r="A29" i="5"/>
  <c r="A30" i="5"/>
  <c r="A31" i="5"/>
  <c r="A32" i="5"/>
  <c r="B32" i="5" s="1"/>
  <c r="A33" i="5"/>
  <c r="A34" i="5"/>
  <c r="A35" i="5"/>
  <c r="A36" i="5"/>
  <c r="B36" i="5" s="1"/>
  <c r="A37" i="5"/>
  <c r="A38" i="5"/>
  <c r="A39" i="5"/>
  <c r="A40" i="5"/>
  <c r="B40" i="5" s="1"/>
  <c r="A41" i="5"/>
  <c r="A42" i="5"/>
  <c r="A43" i="5"/>
  <c r="A44" i="5"/>
  <c r="B44" i="5" s="1"/>
  <c r="A45" i="5"/>
  <c r="A46" i="5"/>
  <c r="A47" i="5"/>
  <c r="A48" i="5"/>
  <c r="B48" i="5" s="1"/>
  <c r="A49" i="5"/>
  <c r="A50" i="5"/>
  <c r="A51" i="5"/>
  <c r="A52" i="5"/>
  <c r="B52" i="5" s="1"/>
  <c r="A53" i="5"/>
  <c r="A54" i="5"/>
  <c r="A55" i="5"/>
  <c r="A56" i="5"/>
  <c r="B56" i="5" s="1"/>
  <c r="A57" i="5"/>
  <c r="A58" i="5"/>
  <c r="A59" i="5"/>
  <c r="A60" i="5"/>
  <c r="B60" i="5" s="1"/>
  <c r="A61" i="5"/>
  <c r="A62" i="5"/>
  <c r="A63" i="5"/>
  <c r="A64" i="5"/>
  <c r="B64" i="5" s="1"/>
  <c r="A65" i="5"/>
  <c r="A66" i="5"/>
  <c r="A67" i="5"/>
  <c r="A68" i="5"/>
  <c r="B68" i="5" s="1"/>
  <c r="A69" i="5"/>
  <c r="A70" i="5"/>
  <c r="A71" i="5"/>
  <c r="A72" i="5"/>
  <c r="B72" i="5" s="1"/>
  <c r="A73" i="5"/>
  <c r="A74" i="5"/>
  <c r="A75" i="5"/>
  <c r="A76" i="5"/>
  <c r="B76" i="5" s="1"/>
  <c r="A77" i="5"/>
  <c r="A78" i="5"/>
  <c r="A79" i="5"/>
  <c r="A80" i="5"/>
  <c r="B80" i="5" s="1"/>
  <c r="A81" i="5"/>
  <c r="A82" i="5"/>
  <c r="A83" i="5"/>
  <c r="A84" i="5"/>
  <c r="B84" i="5" s="1"/>
  <c r="A3" i="5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E64" i="16" l="1"/>
  <c r="E80" i="16"/>
  <c r="M17" i="12"/>
  <c r="B83" i="13"/>
  <c r="C83" i="13" s="1"/>
  <c r="D83" i="13" s="1"/>
  <c r="G83" i="13" s="1"/>
  <c r="B79" i="13"/>
  <c r="C79" i="13" s="1"/>
  <c r="D79" i="13" s="1"/>
  <c r="G79" i="13" s="1"/>
  <c r="B75" i="13"/>
  <c r="C75" i="13" s="1"/>
  <c r="D75" i="13" s="1"/>
  <c r="G75" i="13" s="1"/>
  <c r="B71" i="13"/>
  <c r="C71" i="13" s="1"/>
  <c r="D71" i="13" s="1"/>
  <c r="G71" i="13" s="1"/>
  <c r="B67" i="13"/>
  <c r="C67" i="13" s="1"/>
  <c r="D67" i="13" s="1"/>
  <c r="G67" i="13" s="1"/>
  <c r="B63" i="13"/>
  <c r="C63" i="13" s="1"/>
  <c r="D63" i="13" s="1"/>
  <c r="G63" i="13" s="1"/>
  <c r="B59" i="13"/>
  <c r="C59" i="13" s="1"/>
  <c r="D59" i="13" s="1"/>
  <c r="G59" i="13" s="1"/>
  <c r="B55" i="13"/>
  <c r="C55" i="13" s="1"/>
  <c r="D55" i="13" s="1"/>
  <c r="G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H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H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83" i="13"/>
  <c r="H83" i="13" s="1"/>
  <c r="F79" i="13"/>
  <c r="F75" i="13"/>
  <c r="F71" i="13"/>
  <c r="F67" i="13"/>
  <c r="H67" i="13" s="1"/>
  <c r="F63" i="13"/>
  <c r="F59" i="13"/>
  <c r="F55" i="13"/>
  <c r="F51" i="13"/>
  <c r="H51" i="13" s="1"/>
  <c r="F47" i="13"/>
  <c r="F43" i="13"/>
  <c r="F39" i="13"/>
  <c r="B64" i="13"/>
  <c r="C64" i="13" s="1"/>
  <c r="D64" i="13" s="1"/>
  <c r="G64" i="13" s="1"/>
  <c r="B32" i="13"/>
  <c r="C32" i="13" s="1"/>
  <c r="D32" i="13" s="1"/>
  <c r="G32" i="13" s="1"/>
  <c r="F128" i="5"/>
  <c r="F123" i="5"/>
  <c r="F127" i="5"/>
  <c r="F124" i="5"/>
  <c r="F120" i="5"/>
  <c r="F116" i="5"/>
  <c r="F112" i="5"/>
  <c r="F108" i="5"/>
  <c r="F104" i="5"/>
  <c r="F100" i="5"/>
  <c r="F96" i="5"/>
  <c r="F92" i="5"/>
  <c r="F88" i="5"/>
  <c r="F146" i="5"/>
  <c r="F138" i="5"/>
  <c r="F132" i="5"/>
  <c r="F121" i="5"/>
  <c r="F131" i="5"/>
  <c r="F141" i="5"/>
  <c r="F137" i="5"/>
  <c r="F125" i="5"/>
  <c r="F136" i="5"/>
  <c r="F143" i="5"/>
  <c r="F135" i="5"/>
  <c r="F119" i="5"/>
  <c r="F115" i="5"/>
  <c r="F111" i="5"/>
  <c r="F107" i="5"/>
  <c r="F103" i="5"/>
  <c r="F99" i="5"/>
  <c r="F95" i="5"/>
  <c r="F91" i="5"/>
  <c r="F87" i="5"/>
  <c r="F85" i="5"/>
  <c r="F118" i="5"/>
  <c r="F110" i="5"/>
  <c r="F106" i="5"/>
  <c r="F98" i="5"/>
  <c r="F94" i="5"/>
  <c r="F86" i="5"/>
  <c r="F142" i="5"/>
  <c r="F126" i="5"/>
  <c r="F130" i="5"/>
  <c r="F140" i="5"/>
  <c r="F129" i="5"/>
  <c r="F147" i="5"/>
  <c r="F139" i="5"/>
  <c r="F117" i="5"/>
  <c r="F113" i="5"/>
  <c r="F109" i="5"/>
  <c r="F105" i="5"/>
  <c r="F101" i="5"/>
  <c r="F144" i="5"/>
  <c r="F97" i="5"/>
  <c r="F93" i="5"/>
  <c r="F89" i="5"/>
  <c r="F133" i="5"/>
  <c r="F122" i="5"/>
  <c r="F145" i="5"/>
  <c r="F134" i="5"/>
  <c r="F114" i="5"/>
  <c r="F102" i="5"/>
  <c r="F90" i="5"/>
  <c r="B22" i="16"/>
  <c r="C22" i="16" s="1"/>
  <c r="O22" i="16" s="1"/>
  <c r="B26" i="16"/>
  <c r="C26" i="16" s="1"/>
  <c r="O26" i="16" s="1"/>
  <c r="B34" i="16"/>
  <c r="C34" i="16" s="1"/>
  <c r="O34" i="16" s="1"/>
  <c r="B62" i="16"/>
  <c r="C62" i="16" s="1"/>
  <c r="O62" i="16" s="1"/>
  <c r="B23" i="12"/>
  <c r="N23" i="12" s="1"/>
  <c r="O23" i="12" s="1"/>
  <c r="F82" i="13"/>
  <c r="F78" i="13"/>
  <c r="F74" i="13"/>
  <c r="F70" i="13"/>
  <c r="F66" i="13"/>
  <c r="F62" i="13"/>
  <c r="F58" i="13"/>
  <c r="H58" i="13" s="1"/>
  <c r="F54" i="13"/>
  <c r="F50" i="13"/>
  <c r="F46" i="13"/>
  <c r="F42" i="13"/>
  <c r="H42" i="13" s="1"/>
  <c r="F38" i="13"/>
  <c r="F34" i="13"/>
  <c r="F30" i="13"/>
  <c r="F26" i="13"/>
  <c r="H26" i="13" s="1"/>
  <c r="F22" i="13"/>
  <c r="F18" i="13"/>
  <c r="F14" i="13"/>
  <c r="F10" i="13"/>
  <c r="F6" i="13"/>
  <c r="O30" i="17"/>
  <c r="O67" i="17"/>
  <c r="O75" i="17"/>
  <c r="O133" i="5"/>
  <c r="R133" i="5" s="1"/>
  <c r="O138" i="5"/>
  <c r="R138" i="5" s="1"/>
  <c r="O146" i="5"/>
  <c r="R146" i="5" s="1"/>
  <c r="O88" i="5"/>
  <c r="R88" i="5" s="1"/>
  <c r="O90" i="5"/>
  <c r="R90" i="5" s="1"/>
  <c r="O92" i="5"/>
  <c r="R92" i="5" s="1"/>
  <c r="O94" i="5"/>
  <c r="R94" i="5" s="1"/>
  <c r="O96" i="5"/>
  <c r="R96" i="5" s="1"/>
  <c r="O98" i="5"/>
  <c r="R98" i="5" s="1"/>
  <c r="O99" i="5"/>
  <c r="O101" i="5"/>
  <c r="R101" i="5" s="1"/>
  <c r="O102" i="5"/>
  <c r="R102" i="5" s="1"/>
  <c r="O104" i="5"/>
  <c r="R104" i="5" s="1"/>
  <c r="O106" i="5"/>
  <c r="R106" i="5" s="1"/>
  <c r="O130" i="5"/>
  <c r="R130" i="5" s="1"/>
  <c r="O131" i="5"/>
  <c r="R131" i="5" s="1"/>
  <c r="O121" i="5"/>
  <c r="R121" i="5" s="1"/>
  <c r="O125" i="5"/>
  <c r="O132" i="5"/>
  <c r="R132" i="5" s="1"/>
  <c r="O142" i="5"/>
  <c r="R142" i="5" s="1"/>
  <c r="O86" i="5"/>
  <c r="R86" i="5" s="1"/>
  <c r="O87" i="5"/>
  <c r="R87" i="5" s="1"/>
  <c r="O89" i="5"/>
  <c r="R89" i="5" s="1"/>
  <c r="O91" i="5"/>
  <c r="R91" i="5" s="1"/>
  <c r="O93" i="5"/>
  <c r="R93" i="5" s="1"/>
  <c r="O95" i="5"/>
  <c r="R95" i="5" s="1"/>
  <c r="O97" i="5"/>
  <c r="R97" i="5" s="1"/>
  <c r="O100" i="5"/>
  <c r="R100" i="5" s="1"/>
  <c r="O103" i="5"/>
  <c r="R103" i="5" s="1"/>
  <c r="O105" i="5"/>
  <c r="R105" i="5" s="1"/>
  <c r="O107" i="5"/>
  <c r="R107" i="5" s="1"/>
  <c r="O110" i="5"/>
  <c r="R110" i="5" s="1"/>
  <c r="O113" i="5"/>
  <c r="R113" i="5" s="1"/>
  <c r="O115" i="5"/>
  <c r="R115" i="5" s="1"/>
  <c r="O117" i="5"/>
  <c r="R117" i="5" s="1"/>
  <c r="O119" i="5"/>
  <c r="R119" i="5" s="1"/>
  <c r="O134" i="5"/>
  <c r="R134" i="5" s="1"/>
  <c r="O135" i="5"/>
  <c r="R135" i="5" s="1"/>
  <c r="O139" i="5"/>
  <c r="R139" i="5" s="1"/>
  <c r="O147" i="5"/>
  <c r="R147" i="5" s="1"/>
  <c r="O108" i="5"/>
  <c r="R108" i="5" s="1"/>
  <c r="O109" i="5"/>
  <c r="R109" i="5" s="1"/>
  <c r="O111" i="5"/>
  <c r="R111" i="5" s="1"/>
  <c r="O112" i="5"/>
  <c r="R112" i="5" s="1"/>
  <c r="O114" i="5"/>
  <c r="R114" i="5" s="1"/>
  <c r="O116" i="5"/>
  <c r="R116" i="5" s="1"/>
  <c r="O118" i="5"/>
  <c r="R118" i="5" s="1"/>
  <c r="O143" i="5"/>
  <c r="R143" i="5" s="1"/>
  <c r="O144" i="5"/>
  <c r="R144" i="5" s="1"/>
  <c r="O141" i="5"/>
  <c r="R141" i="5" s="1"/>
  <c r="O124" i="5"/>
  <c r="R124" i="5" s="1"/>
  <c r="O140" i="5"/>
  <c r="R140" i="5" s="1"/>
  <c r="O127" i="5"/>
  <c r="O128" i="5"/>
  <c r="R128" i="5" s="1"/>
  <c r="O120" i="5"/>
  <c r="R120" i="5" s="1"/>
  <c r="O126" i="5"/>
  <c r="R126" i="5" s="1"/>
  <c r="O123" i="5"/>
  <c r="O145" i="5"/>
  <c r="R145" i="5" s="1"/>
  <c r="O136" i="5"/>
  <c r="R136" i="5" s="1"/>
  <c r="O85" i="5"/>
  <c r="O137" i="5"/>
  <c r="R137" i="5" s="1"/>
  <c r="O129" i="5"/>
  <c r="R129" i="5" s="1"/>
  <c r="O122" i="5"/>
  <c r="R122" i="5" s="1"/>
  <c r="B72" i="13"/>
  <c r="C72" i="13" s="1"/>
  <c r="D72" i="13" s="1"/>
  <c r="G72" i="13" s="1"/>
  <c r="H72" i="13" s="1"/>
  <c r="B56" i="13"/>
  <c r="C56" i="13" s="1"/>
  <c r="D56" i="13" s="1"/>
  <c r="G56" i="13" s="1"/>
  <c r="B40" i="13"/>
  <c r="C40" i="13" s="1"/>
  <c r="D40" i="13" s="1"/>
  <c r="G40" i="13" s="1"/>
  <c r="B24" i="13"/>
  <c r="C24" i="13" s="1"/>
  <c r="D24" i="13" s="1"/>
  <c r="G24" i="13" s="1"/>
  <c r="B8" i="13"/>
  <c r="C8" i="13" s="1"/>
  <c r="D8" i="13" s="1"/>
  <c r="G8" i="13" s="1"/>
  <c r="H8" i="13" s="1"/>
  <c r="B3" i="5"/>
  <c r="B125" i="5"/>
  <c r="C125" i="5" s="1"/>
  <c r="D125" i="5" s="1"/>
  <c r="P125" i="5" s="1"/>
  <c r="B127" i="5"/>
  <c r="C127" i="5" s="1"/>
  <c r="D127" i="5" s="1"/>
  <c r="P127" i="5" s="1"/>
  <c r="B123" i="5"/>
  <c r="B88" i="5"/>
  <c r="C88" i="5" s="1"/>
  <c r="D88" i="5" s="1"/>
  <c r="P88" i="5" s="1"/>
  <c r="B90" i="5"/>
  <c r="C90" i="5" s="1"/>
  <c r="D90" i="5" s="1"/>
  <c r="P90" i="5" s="1"/>
  <c r="Q90" i="5" s="1"/>
  <c r="B133" i="5"/>
  <c r="C133" i="5" s="1"/>
  <c r="D133" i="5" s="1"/>
  <c r="P133" i="5" s="1"/>
  <c r="Q133" i="5" s="1"/>
  <c r="B147" i="5"/>
  <c r="B91" i="5"/>
  <c r="C91" i="5" s="1"/>
  <c r="D91" i="5" s="1"/>
  <c r="P91" i="5" s="1"/>
  <c r="B138" i="5"/>
  <c r="B145" i="5"/>
  <c r="B137" i="5"/>
  <c r="B129" i="5"/>
  <c r="C129" i="5" s="1"/>
  <c r="D129" i="5" s="1"/>
  <c r="P129" i="5" s="1"/>
  <c r="Q129" i="5" s="1"/>
  <c r="B142" i="5"/>
  <c r="B117" i="5"/>
  <c r="C117" i="5" s="1"/>
  <c r="D117" i="5" s="1"/>
  <c r="P117" i="5" s="1"/>
  <c r="Q117" i="5" s="1"/>
  <c r="B113" i="5"/>
  <c r="C113" i="5" s="1"/>
  <c r="D113" i="5" s="1"/>
  <c r="P113" i="5" s="1"/>
  <c r="Q113" i="5" s="1"/>
  <c r="B109" i="5"/>
  <c r="C109" i="5" s="1"/>
  <c r="D109" i="5" s="1"/>
  <c r="P109" i="5" s="1"/>
  <c r="Q109" i="5" s="1"/>
  <c r="B105" i="5"/>
  <c r="C105" i="5" s="1"/>
  <c r="D105" i="5" s="1"/>
  <c r="P105" i="5" s="1"/>
  <c r="Q105" i="5" s="1"/>
  <c r="B101" i="5"/>
  <c r="C101" i="5" s="1"/>
  <c r="D101" i="5" s="1"/>
  <c r="P101" i="5" s="1"/>
  <c r="Q101" i="5" s="1"/>
  <c r="B139" i="5"/>
  <c r="B86" i="5"/>
  <c r="C86" i="5" s="1"/>
  <c r="D86" i="5" s="1"/>
  <c r="P86" i="5" s="1"/>
  <c r="Q86" i="5" s="1"/>
  <c r="B122" i="5"/>
  <c r="C122" i="5" s="1"/>
  <c r="D122" i="5" s="1"/>
  <c r="P122" i="5" s="1"/>
  <c r="Q122" i="5" s="1"/>
  <c r="B98" i="5"/>
  <c r="C98" i="5" s="1"/>
  <c r="D98" i="5" s="1"/>
  <c r="P98" i="5" s="1"/>
  <c r="Q98" i="5" s="1"/>
  <c r="B87" i="5"/>
  <c r="C87" i="5" s="1"/>
  <c r="D87" i="5" s="1"/>
  <c r="P87" i="5" s="1"/>
  <c r="Q87" i="5" s="1"/>
  <c r="B131" i="5"/>
  <c r="C131" i="5" s="1"/>
  <c r="D131" i="5" s="1"/>
  <c r="P131" i="5" s="1"/>
  <c r="B144" i="5"/>
  <c r="B136" i="5"/>
  <c r="B128" i="5"/>
  <c r="C128" i="5" s="1"/>
  <c r="D128" i="5" s="1"/>
  <c r="P128" i="5" s="1"/>
  <c r="Q128" i="5" s="1"/>
  <c r="B120" i="5"/>
  <c r="C120" i="5" s="1"/>
  <c r="D120" i="5" s="1"/>
  <c r="P120" i="5" s="1"/>
  <c r="Q120" i="5" s="1"/>
  <c r="B116" i="5"/>
  <c r="C116" i="5" s="1"/>
  <c r="D116" i="5" s="1"/>
  <c r="P116" i="5" s="1"/>
  <c r="Q116" i="5" s="1"/>
  <c r="B112" i="5"/>
  <c r="C112" i="5" s="1"/>
  <c r="D112" i="5" s="1"/>
  <c r="P112" i="5" s="1"/>
  <c r="B108" i="5"/>
  <c r="C108" i="5" s="1"/>
  <c r="D108" i="5" s="1"/>
  <c r="P108" i="5" s="1"/>
  <c r="Q108" i="5" s="1"/>
  <c r="B104" i="5"/>
  <c r="C104" i="5" s="1"/>
  <c r="D104" i="5" s="1"/>
  <c r="P104" i="5" s="1"/>
  <c r="Q104" i="5" s="1"/>
  <c r="B100" i="5"/>
  <c r="C100" i="5" s="1"/>
  <c r="D100" i="5" s="1"/>
  <c r="P100" i="5" s="1"/>
  <c r="B96" i="5"/>
  <c r="C96" i="5" s="1"/>
  <c r="D96" i="5" s="1"/>
  <c r="P96" i="5" s="1"/>
  <c r="B97" i="5"/>
  <c r="C97" i="5" s="1"/>
  <c r="D97" i="5" s="1"/>
  <c r="P97" i="5" s="1"/>
  <c r="Q97" i="5" s="1"/>
  <c r="B94" i="5"/>
  <c r="C94" i="5" s="1"/>
  <c r="D94" i="5" s="1"/>
  <c r="P94" i="5" s="1"/>
  <c r="Q94" i="5" s="1"/>
  <c r="B134" i="5"/>
  <c r="B146" i="5"/>
  <c r="B141" i="5"/>
  <c r="B124" i="5"/>
  <c r="C124" i="5" s="1"/>
  <c r="D124" i="5" s="1"/>
  <c r="P124" i="5" s="1"/>
  <c r="Q124" i="5" s="1"/>
  <c r="B119" i="5"/>
  <c r="C119" i="5" s="1"/>
  <c r="D119" i="5" s="1"/>
  <c r="P119" i="5" s="1"/>
  <c r="B111" i="5"/>
  <c r="C111" i="5" s="1"/>
  <c r="D111" i="5" s="1"/>
  <c r="P111" i="5" s="1"/>
  <c r="Q111" i="5" s="1"/>
  <c r="B107" i="5"/>
  <c r="C107" i="5" s="1"/>
  <c r="D107" i="5" s="1"/>
  <c r="P107" i="5" s="1"/>
  <c r="Q107" i="5" s="1"/>
  <c r="B99" i="5"/>
  <c r="C99" i="5" s="1"/>
  <c r="D99" i="5" s="1"/>
  <c r="P99" i="5" s="1"/>
  <c r="B93" i="5"/>
  <c r="C93" i="5" s="1"/>
  <c r="D93" i="5" s="1"/>
  <c r="P93" i="5" s="1"/>
  <c r="Q93" i="5" s="1"/>
  <c r="B121" i="5"/>
  <c r="C121" i="5" s="1"/>
  <c r="D121" i="5" s="1"/>
  <c r="P121" i="5" s="1"/>
  <c r="Q121" i="5" s="1"/>
  <c r="B92" i="5"/>
  <c r="C92" i="5" s="1"/>
  <c r="D92" i="5" s="1"/>
  <c r="P92" i="5" s="1"/>
  <c r="Q92" i="5" s="1"/>
  <c r="B89" i="5"/>
  <c r="C89" i="5" s="1"/>
  <c r="D89" i="5" s="1"/>
  <c r="P89" i="5" s="1"/>
  <c r="Q89" i="5" s="1"/>
  <c r="B95" i="5"/>
  <c r="C95" i="5" s="1"/>
  <c r="D95" i="5" s="1"/>
  <c r="P95" i="5" s="1"/>
  <c r="Q95" i="5" s="1"/>
  <c r="B143" i="5"/>
  <c r="B130" i="5"/>
  <c r="B85" i="5"/>
  <c r="C85" i="5" s="1"/>
  <c r="D85" i="5" s="1"/>
  <c r="P85" i="5" s="1"/>
  <c r="B140" i="5"/>
  <c r="B118" i="5"/>
  <c r="C118" i="5" s="1"/>
  <c r="D118" i="5" s="1"/>
  <c r="P118" i="5" s="1"/>
  <c r="Q118" i="5" s="1"/>
  <c r="B114" i="5"/>
  <c r="C114" i="5" s="1"/>
  <c r="D114" i="5" s="1"/>
  <c r="P114" i="5" s="1"/>
  <c r="Q114" i="5" s="1"/>
  <c r="B110" i="5"/>
  <c r="C110" i="5" s="1"/>
  <c r="D110" i="5" s="1"/>
  <c r="P110" i="5" s="1"/>
  <c r="B106" i="5"/>
  <c r="C106" i="5" s="1"/>
  <c r="D106" i="5" s="1"/>
  <c r="P106" i="5" s="1"/>
  <c r="Q106" i="5" s="1"/>
  <c r="B102" i="5"/>
  <c r="C102" i="5" s="1"/>
  <c r="D102" i="5" s="1"/>
  <c r="P102" i="5" s="1"/>
  <c r="B126" i="5"/>
  <c r="C126" i="5" s="1"/>
  <c r="D126" i="5" s="1"/>
  <c r="P126" i="5" s="1"/>
  <c r="Q126" i="5" s="1"/>
  <c r="B132" i="5"/>
  <c r="B135" i="5"/>
  <c r="C135" i="5" s="1"/>
  <c r="D135" i="5" s="1"/>
  <c r="P135" i="5" s="1"/>
  <c r="Q135" i="5" s="1"/>
  <c r="B115" i="5"/>
  <c r="C115" i="5" s="1"/>
  <c r="D115" i="5" s="1"/>
  <c r="P115" i="5" s="1"/>
  <c r="Q115" i="5" s="1"/>
  <c r="B103" i="5"/>
  <c r="C103" i="5" s="1"/>
  <c r="D103" i="5" s="1"/>
  <c r="P103" i="5" s="1"/>
  <c r="Q103" i="5" s="1"/>
  <c r="B5" i="16"/>
  <c r="E6" i="16"/>
  <c r="B9" i="16"/>
  <c r="C9" i="16" s="1"/>
  <c r="O9" i="16" s="1"/>
  <c r="E10" i="16"/>
  <c r="B13" i="16"/>
  <c r="C13" i="16" s="1"/>
  <c r="O13" i="16" s="1"/>
  <c r="E14" i="16"/>
  <c r="E18" i="16"/>
  <c r="E22" i="16"/>
  <c r="E26" i="16"/>
  <c r="E30" i="16"/>
  <c r="E34" i="16"/>
  <c r="B82" i="12"/>
  <c r="N82" i="12" s="1"/>
  <c r="O82" i="12" s="1"/>
  <c r="B58" i="12"/>
  <c r="N58" i="12" s="1"/>
  <c r="B52" i="12"/>
  <c r="N52" i="12" s="1"/>
  <c r="D38" i="12"/>
  <c r="D43" i="15"/>
  <c r="D150" i="15"/>
  <c r="D350" i="15"/>
  <c r="D382" i="15"/>
  <c r="D398" i="15"/>
  <c r="E398" i="15" s="1"/>
  <c r="D406" i="15"/>
  <c r="D414" i="15"/>
  <c r="D415" i="15"/>
  <c r="D183" i="15"/>
  <c r="D195" i="15"/>
  <c r="D156" i="15"/>
  <c r="D189" i="15"/>
  <c r="D240" i="15"/>
  <c r="D341" i="15"/>
  <c r="D369" i="15"/>
  <c r="D381" i="15"/>
  <c r="D385" i="15"/>
  <c r="D149" i="15"/>
  <c r="D206" i="15"/>
  <c r="D351" i="15"/>
  <c r="D391" i="15"/>
  <c r="D196" i="15"/>
  <c r="D344" i="15"/>
  <c r="D352" i="15"/>
  <c r="E352" i="15" s="1"/>
  <c r="B83" i="5"/>
  <c r="B79" i="5"/>
  <c r="B75" i="5"/>
  <c r="B71" i="5"/>
  <c r="B67" i="5"/>
  <c r="B63" i="5"/>
  <c r="B59" i="5"/>
  <c r="B55" i="5"/>
  <c r="B51" i="5"/>
  <c r="B47" i="5"/>
  <c r="B43" i="5"/>
  <c r="B39" i="5"/>
  <c r="B35" i="5"/>
  <c r="B31" i="5"/>
  <c r="B27" i="5"/>
  <c r="B23" i="5"/>
  <c r="B19" i="5"/>
  <c r="B15" i="5"/>
  <c r="B11" i="5"/>
  <c r="B7" i="5"/>
  <c r="E5" i="16"/>
  <c r="N6" i="16"/>
  <c r="E9" i="16"/>
  <c r="N10" i="16"/>
  <c r="E13" i="16"/>
  <c r="B36" i="16"/>
  <c r="C36" i="16" s="1"/>
  <c r="O36" i="16" s="1"/>
  <c r="E16" i="16"/>
  <c r="B18" i="12"/>
  <c r="N18" i="12" s="1"/>
  <c r="O18" i="12" s="1"/>
  <c r="M81" i="12"/>
  <c r="M73" i="12"/>
  <c r="M65" i="12"/>
  <c r="M57" i="12"/>
  <c r="M45" i="12"/>
  <c r="M41" i="12"/>
  <c r="M29" i="12"/>
  <c r="M13" i="12"/>
  <c r="M9" i="12"/>
  <c r="M25" i="12"/>
  <c r="B82" i="5"/>
  <c r="B78" i="5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E4" i="16"/>
  <c r="N5" i="16"/>
  <c r="E8" i="16"/>
  <c r="N9" i="16"/>
  <c r="E12" i="16"/>
  <c r="E20" i="16"/>
  <c r="E24" i="16"/>
  <c r="E28" i="16"/>
  <c r="E36" i="16"/>
  <c r="N37" i="16"/>
  <c r="E40" i="16"/>
  <c r="N41" i="16"/>
  <c r="E44" i="16"/>
  <c r="E52" i="16"/>
  <c r="E56" i="16"/>
  <c r="E60" i="16"/>
  <c r="E68" i="16"/>
  <c r="E72" i="16"/>
  <c r="E76" i="16"/>
  <c r="E84" i="16"/>
  <c r="B31" i="12"/>
  <c r="N31" i="12" s="1"/>
  <c r="O31" i="12" s="1"/>
  <c r="B28" i="12"/>
  <c r="N28" i="12" s="1"/>
  <c r="O28" i="12" s="1"/>
  <c r="M80" i="12"/>
  <c r="M64" i="12"/>
  <c r="B81" i="5"/>
  <c r="B77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5" i="5"/>
  <c r="N4" i="16"/>
  <c r="E7" i="16"/>
  <c r="E11" i="16"/>
  <c r="E15" i="16"/>
  <c r="E19" i="16"/>
  <c r="N20" i="16"/>
  <c r="E23" i="16"/>
  <c r="N24" i="16"/>
  <c r="E27" i="16"/>
  <c r="N28" i="16"/>
  <c r="E31" i="16"/>
  <c r="N32" i="16"/>
  <c r="E35" i="16"/>
  <c r="E48" i="16"/>
  <c r="N14" i="16"/>
  <c r="E17" i="16"/>
  <c r="N18" i="16"/>
  <c r="B20" i="16"/>
  <c r="C20" i="16" s="1"/>
  <c r="O20" i="16" s="1"/>
  <c r="E21" i="16"/>
  <c r="E25" i="16"/>
  <c r="E29" i="16"/>
  <c r="E33" i="16"/>
  <c r="E38" i="16"/>
  <c r="E42" i="16"/>
  <c r="E46" i="16"/>
  <c r="E50" i="16"/>
  <c r="E54" i="16"/>
  <c r="E58" i="16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B77" i="12"/>
  <c r="N77" i="12" s="1"/>
  <c r="B65" i="12"/>
  <c r="N65" i="12" s="1"/>
  <c r="O65" i="12" s="1"/>
  <c r="B63" i="12"/>
  <c r="N63" i="12" s="1"/>
  <c r="O63" i="12" s="1"/>
  <c r="B40" i="12"/>
  <c r="N40" i="12" s="1"/>
  <c r="O40" i="12" s="1"/>
  <c r="B34" i="12"/>
  <c r="N34" i="12" s="1"/>
  <c r="B30" i="12"/>
  <c r="N30" i="12" s="1"/>
  <c r="O30" i="12" s="1"/>
  <c r="B15" i="12"/>
  <c r="N15" i="12" s="1"/>
  <c r="O15" i="12" s="1"/>
  <c r="M47" i="12"/>
  <c r="M39" i="12"/>
  <c r="M31" i="12"/>
  <c r="M23" i="12"/>
  <c r="M15" i="12"/>
  <c r="M7" i="12"/>
  <c r="B82" i="13"/>
  <c r="C82" i="13" s="1"/>
  <c r="D82" i="13" s="1"/>
  <c r="G82" i="13" s="1"/>
  <c r="H82" i="13" s="1"/>
  <c r="B78" i="13"/>
  <c r="C78" i="13" s="1"/>
  <c r="D78" i="13" s="1"/>
  <c r="G78" i="13" s="1"/>
  <c r="B74" i="13"/>
  <c r="C74" i="13" s="1"/>
  <c r="D74" i="13" s="1"/>
  <c r="G74" i="13" s="1"/>
  <c r="B70" i="13"/>
  <c r="C70" i="13" s="1"/>
  <c r="D70" i="13" s="1"/>
  <c r="G70" i="13" s="1"/>
  <c r="B66" i="13"/>
  <c r="C66" i="13" s="1"/>
  <c r="D66" i="13" s="1"/>
  <c r="G66" i="13" s="1"/>
  <c r="H66" i="13" s="1"/>
  <c r="B62" i="13"/>
  <c r="C62" i="13" s="1"/>
  <c r="D62" i="13" s="1"/>
  <c r="G62" i="13" s="1"/>
  <c r="B58" i="13"/>
  <c r="C58" i="13" s="1"/>
  <c r="D58" i="13" s="1"/>
  <c r="G58" i="13" s="1"/>
  <c r="B54" i="13"/>
  <c r="C54" i="13" s="1"/>
  <c r="D54" i="13" s="1"/>
  <c r="G54" i="13" s="1"/>
  <c r="B50" i="13"/>
  <c r="C50" i="13" s="1"/>
  <c r="D50" i="13" s="1"/>
  <c r="G50" i="13" s="1"/>
  <c r="H50" i="13" s="1"/>
  <c r="B46" i="13"/>
  <c r="C46" i="13" s="1"/>
  <c r="D46" i="13" s="1"/>
  <c r="G46" i="13" s="1"/>
  <c r="B42" i="13"/>
  <c r="C42" i="13" s="1"/>
  <c r="D42" i="13" s="1"/>
  <c r="G42" i="13" s="1"/>
  <c r="B38" i="13"/>
  <c r="C38" i="13" s="1"/>
  <c r="D38" i="13" s="1"/>
  <c r="G38" i="13" s="1"/>
  <c r="B34" i="13"/>
  <c r="C34" i="13" s="1"/>
  <c r="D34" i="13" s="1"/>
  <c r="G34" i="13" s="1"/>
  <c r="H34" i="13" s="1"/>
  <c r="B30" i="13"/>
  <c r="C30" i="13" s="1"/>
  <c r="D30" i="13" s="1"/>
  <c r="G30" i="13" s="1"/>
  <c r="B26" i="13"/>
  <c r="C26" i="13" s="1"/>
  <c r="D26" i="13" s="1"/>
  <c r="G26" i="13" s="1"/>
  <c r="B22" i="13"/>
  <c r="C22" i="13" s="1"/>
  <c r="D22" i="13" s="1"/>
  <c r="G22" i="13" s="1"/>
  <c r="B18" i="13"/>
  <c r="C18" i="13" s="1"/>
  <c r="D18" i="13" s="1"/>
  <c r="G18" i="13" s="1"/>
  <c r="H18" i="13" s="1"/>
  <c r="B14" i="13"/>
  <c r="C14" i="13" s="1"/>
  <c r="D14" i="13" s="1"/>
  <c r="G14" i="13" s="1"/>
  <c r="B10" i="13"/>
  <c r="C10" i="13" s="1"/>
  <c r="D10" i="13" s="1"/>
  <c r="G10" i="13" s="1"/>
  <c r="B6" i="13"/>
  <c r="C6" i="13" s="1"/>
  <c r="D6" i="13" s="1"/>
  <c r="G6" i="13" s="1"/>
  <c r="F81" i="13"/>
  <c r="F77" i="13"/>
  <c r="F73" i="13"/>
  <c r="H73" i="13" s="1"/>
  <c r="F69" i="13"/>
  <c r="F65" i="13"/>
  <c r="F61" i="13"/>
  <c r="O5" i="17"/>
  <c r="O13" i="17"/>
  <c r="O25" i="17"/>
  <c r="B27" i="17"/>
  <c r="C27" i="17" s="1"/>
  <c r="D27" i="17" s="1"/>
  <c r="O66" i="17"/>
  <c r="O74" i="17"/>
  <c r="N13" i="16"/>
  <c r="P13" i="16" s="1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B55" i="12"/>
  <c r="N55" i="12" s="1"/>
  <c r="O55" i="12" s="1"/>
  <c r="B53" i="12"/>
  <c r="N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B73" i="13"/>
  <c r="C73" i="13" s="1"/>
  <c r="D73" i="13" s="1"/>
  <c r="G73" i="13" s="1"/>
  <c r="B69" i="13"/>
  <c r="C69" i="13" s="1"/>
  <c r="D69" i="13" s="1"/>
  <c r="G69" i="13" s="1"/>
  <c r="B65" i="13"/>
  <c r="C65" i="13" s="1"/>
  <c r="D65" i="13" s="1"/>
  <c r="G65" i="13" s="1"/>
  <c r="B61" i="13"/>
  <c r="C61" i="13" s="1"/>
  <c r="D61" i="13" s="1"/>
  <c r="G61" i="13" s="1"/>
  <c r="B57" i="13"/>
  <c r="C57" i="13" s="1"/>
  <c r="D57" i="13" s="1"/>
  <c r="G57" i="13" s="1"/>
  <c r="H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O37" i="17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O80" i="12" s="1"/>
  <c r="B72" i="12"/>
  <c r="N72" i="12" s="1"/>
  <c r="O72" i="12" s="1"/>
  <c r="B60" i="12"/>
  <c r="N60" i="12" s="1"/>
  <c r="B47" i="12"/>
  <c r="N47" i="12" s="1"/>
  <c r="O47" i="12" s="1"/>
  <c r="B8" i="12"/>
  <c r="N8" i="12" s="1"/>
  <c r="M77" i="12"/>
  <c r="M61" i="12"/>
  <c r="B76" i="13"/>
  <c r="C76" i="13" s="1"/>
  <c r="D76" i="13" s="1"/>
  <c r="G76" i="13" s="1"/>
  <c r="H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H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H12" i="13" s="1"/>
  <c r="B4" i="13"/>
  <c r="C4" i="13" s="1"/>
  <c r="D4" i="13" s="1"/>
  <c r="G4" i="13" s="1"/>
  <c r="F35" i="13"/>
  <c r="F31" i="13"/>
  <c r="F27" i="13"/>
  <c r="F23" i="13"/>
  <c r="H23" i="13" s="1"/>
  <c r="F19" i="13"/>
  <c r="F15" i="13"/>
  <c r="F11" i="13"/>
  <c r="H11" i="13" s="1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N22" i="16"/>
  <c r="N26" i="16"/>
  <c r="P26" i="16" s="1"/>
  <c r="N30" i="16"/>
  <c r="N34" i="16"/>
  <c r="N47" i="16"/>
  <c r="N51" i="16"/>
  <c r="N55" i="16"/>
  <c r="N59" i="16"/>
  <c r="N48" i="16"/>
  <c r="N16" i="16"/>
  <c r="O77" i="12"/>
  <c r="N76" i="16"/>
  <c r="N60" i="16"/>
  <c r="N44" i="16"/>
  <c r="N12" i="16"/>
  <c r="O57" i="12"/>
  <c r="N72" i="16"/>
  <c r="N56" i="16"/>
  <c r="N40" i="16"/>
  <c r="O53" i="12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D29" i="12"/>
  <c r="D22" i="12"/>
  <c r="B21" i="12"/>
  <c r="N21" i="12" s="1"/>
  <c r="D19" i="12"/>
  <c r="D12" i="12"/>
  <c r="B11" i="12"/>
  <c r="N11" i="12" s="1"/>
  <c r="D7" i="12"/>
  <c r="O58" i="12"/>
  <c r="O50" i="12"/>
  <c r="O34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33" i="12"/>
  <c r="O21" i="12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O60" i="12"/>
  <c r="O52" i="12"/>
  <c r="M52" i="12"/>
  <c r="M48" i="12"/>
  <c r="M44" i="12"/>
  <c r="M40" i="12"/>
  <c r="M36" i="12"/>
  <c r="M32" i="12"/>
  <c r="M28" i="12"/>
  <c r="M24" i="12"/>
  <c r="M20" i="12"/>
  <c r="M16" i="12"/>
  <c r="M12" i="12"/>
  <c r="O8" i="12"/>
  <c r="M8" i="12"/>
  <c r="O4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F49" i="13"/>
  <c r="H49" i="13" s="1"/>
  <c r="F45" i="13"/>
  <c r="F41" i="13"/>
  <c r="F37" i="13"/>
  <c r="F33" i="13"/>
  <c r="F29" i="13"/>
  <c r="F25" i="13"/>
  <c r="F21" i="13"/>
  <c r="F17" i="13"/>
  <c r="F13" i="13"/>
  <c r="F9" i="13"/>
  <c r="F5" i="13"/>
  <c r="F80" i="13"/>
  <c r="H80" i="13" s="1"/>
  <c r="F76" i="13"/>
  <c r="F72" i="13"/>
  <c r="F68" i="13"/>
  <c r="F64" i="13"/>
  <c r="H64" i="13" s="1"/>
  <c r="F60" i="13"/>
  <c r="F56" i="13"/>
  <c r="F52" i="13"/>
  <c r="H52" i="13" s="1"/>
  <c r="F48" i="13"/>
  <c r="H48" i="13" s="1"/>
  <c r="F44" i="13"/>
  <c r="F40" i="13"/>
  <c r="F36" i="13"/>
  <c r="F32" i="13"/>
  <c r="H32" i="13" s="1"/>
  <c r="F28" i="13"/>
  <c r="F24" i="13"/>
  <c r="F20" i="13"/>
  <c r="H20" i="13" s="1"/>
  <c r="F16" i="13"/>
  <c r="H16" i="13" s="1"/>
  <c r="F12" i="13"/>
  <c r="F8" i="13"/>
  <c r="F4" i="13"/>
  <c r="F12" i="17"/>
  <c r="F16" i="17"/>
  <c r="O18" i="17"/>
  <c r="O27" i="17"/>
  <c r="Q27" i="17" s="1"/>
  <c r="O32" i="17"/>
  <c r="B34" i="17"/>
  <c r="C34" i="17" s="1"/>
  <c r="D34" i="17" s="1"/>
  <c r="F37" i="17"/>
  <c r="F74" i="17"/>
  <c r="O82" i="17"/>
  <c r="Q82" i="17" s="1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18" i="17"/>
  <c r="P82" i="17"/>
  <c r="P34" i="17"/>
  <c r="P27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H41" i="13"/>
  <c r="H63" i="13"/>
  <c r="H15" i="13"/>
  <c r="H56" i="13"/>
  <c r="H40" i="13"/>
  <c r="H24" i="13"/>
  <c r="H55" i="13"/>
  <c r="H31" i="13"/>
  <c r="H78" i="13"/>
  <c r="H70" i="13"/>
  <c r="H62" i="13"/>
  <c r="H54" i="13"/>
  <c r="H46" i="13"/>
  <c r="H38" i="13"/>
  <c r="H30" i="13"/>
  <c r="H22" i="13"/>
  <c r="H14" i="13"/>
  <c r="H6" i="13"/>
  <c r="H71" i="13"/>
  <c r="H39" i="13"/>
  <c r="H77" i="13"/>
  <c r="H69" i="13"/>
  <c r="H61" i="13"/>
  <c r="H53" i="13"/>
  <c r="H79" i="13"/>
  <c r="H47" i="13"/>
  <c r="H68" i="13"/>
  <c r="H60" i="13"/>
  <c r="H36" i="13"/>
  <c r="H28" i="13"/>
  <c r="H4" i="13"/>
  <c r="H75" i="13"/>
  <c r="H59" i="13"/>
  <c r="H43" i="13"/>
  <c r="H27" i="13"/>
  <c r="H7" i="13"/>
  <c r="H74" i="13"/>
  <c r="H10" i="13"/>
  <c r="C5" i="16"/>
  <c r="O5" i="16" s="1"/>
  <c r="B18" i="16"/>
  <c r="C18" i="16" s="1"/>
  <c r="O18" i="16" s="1"/>
  <c r="P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P22" i="16"/>
  <c r="P36" i="16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D45" i="15"/>
  <c r="D61" i="15"/>
  <c r="D188" i="15"/>
  <c r="D333" i="15"/>
  <c r="D356" i="15"/>
  <c r="D362" i="15"/>
  <c r="D386" i="15"/>
  <c r="D399" i="15"/>
  <c r="E400" i="15" s="1"/>
  <c r="D407" i="15"/>
  <c r="E150" i="15"/>
  <c r="D157" i="15"/>
  <c r="E157" i="15" s="1"/>
  <c r="D321" i="15"/>
  <c r="D329" i="15"/>
  <c r="D337" i="15"/>
  <c r="D342" i="15"/>
  <c r="E342" i="15" s="1"/>
  <c r="D355" i="15"/>
  <c r="D363" i="15"/>
  <c r="D379" i="15"/>
  <c r="D387" i="15"/>
  <c r="E387" i="15" s="1"/>
  <c r="D392" i="15"/>
  <c r="E392" i="15" s="1"/>
  <c r="D400" i="15"/>
  <c r="D408" i="15"/>
  <c r="D416" i="15"/>
  <c r="D53" i="15"/>
  <c r="D52" i="15"/>
  <c r="D59" i="15"/>
  <c r="D66" i="15"/>
  <c r="D264" i="15"/>
  <c r="D330" i="15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E109" i="15" s="1"/>
  <c r="D191" i="15"/>
  <c r="D252" i="15"/>
  <c r="D268" i="15"/>
  <c r="D319" i="15"/>
  <c r="D332" i="15"/>
  <c r="D340" i="15"/>
  <c r="E340" i="15" s="1"/>
  <c r="D354" i="15"/>
  <c r="D366" i="15"/>
  <c r="E366" i="15" s="1"/>
  <c r="D374" i="15"/>
  <c r="D395" i="15"/>
  <c r="D419" i="15"/>
  <c r="E419" i="15" s="1"/>
  <c r="D349" i="15"/>
  <c r="E349" i="15" s="1"/>
  <c r="D205" i="15"/>
  <c r="D301" i="15"/>
  <c r="D317" i="15"/>
  <c r="D345" i="15"/>
  <c r="D348" i="15"/>
  <c r="D353" i="15"/>
  <c r="D367" i="15"/>
  <c r="D383" i="15"/>
  <c r="D389" i="15"/>
  <c r="D396" i="15"/>
  <c r="E396" i="15" s="1"/>
  <c r="D412" i="15"/>
  <c r="D420" i="15"/>
  <c r="E421" i="15" s="1"/>
  <c r="D90" i="15"/>
  <c r="D154" i="15"/>
  <c r="D334" i="15"/>
  <c r="D376" i="15"/>
  <c r="D384" i="15"/>
  <c r="D388" i="15"/>
  <c r="D397" i="15"/>
  <c r="D405" i="15"/>
  <c r="E406" i="15" s="1"/>
  <c r="D413" i="15"/>
  <c r="E341" i="15"/>
  <c r="E399" i="15"/>
  <c r="E407" i="15"/>
  <c r="E330" i="15"/>
  <c r="D70" i="15"/>
  <c r="D326" i="15"/>
  <c r="D359" i="15"/>
  <c r="D370" i="15"/>
  <c r="D377" i="15"/>
  <c r="E377" i="15" s="1"/>
  <c r="D403" i="15"/>
  <c r="D410" i="15"/>
  <c r="D35" i="15"/>
  <c r="D47" i="15"/>
  <c r="D82" i="15"/>
  <c r="D85" i="15"/>
  <c r="D106" i="15"/>
  <c r="E106" i="15" s="1"/>
  <c r="D123" i="15"/>
  <c r="D190" i="15"/>
  <c r="E191" i="15" s="1"/>
  <c r="D253" i="15"/>
  <c r="D286" i="15"/>
  <c r="D323" i="15"/>
  <c r="E323" i="15" s="1"/>
  <c r="D312" i="15"/>
  <c r="D338" i="15"/>
  <c r="D371" i="15"/>
  <c r="E371" i="15" s="1"/>
  <c r="D378" i="15"/>
  <c r="D404" i="15"/>
  <c r="E404" i="15" s="1"/>
  <c r="D411" i="15"/>
  <c r="D54" i="15"/>
  <c r="D105" i="15"/>
  <c r="D204" i="15"/>
  <c r="E205" i="15" s="1"/>
  <c r="D254" i="15"/>
  <c r="D255" i="15"/>
  <c r="D324" i="15"/>
  <c r="D331" i="15"/>
  <c r="E331" i="15" s="1"/>
  <c r="D335" i="15"/>
  <c r="D357" i="15"/>
  <c r="E357" i="15" s="1"/>
  <c r="D360" i="15"/>
  <c r="D368" i="15"/>
  <c r="D375" i="15"/>
  <c r="D393" i="15"/>
  <c r="D401" i="15"/>
  <c r="E401" i="15" s="1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D62" i="15"/>
  <c r="D325" i="15"/>
  <c r="D328" i="15"/>
  <c r="D336" i="15"/>
  <c r="E336" i="15" s="1"/>
  <c r="D361" i="15"/>
  <c r="D394" i="15"/>
  <c r="D42" i="15"/>
  <c r="D50" i="15"/>
  <c r="D49" i="15"/>
  <c r="D97" i="15"/>
  <c r="D129" i="15"/>
  <c r="D242" i="15"/>
  <c r="D306" i="15"/>
  <c r="D34" i="15"/>
  <c r="D51" i="15"/>
  <c r="E52" i="15" s="1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E228" i="15" s="1"/>
  <c r="D236" i="15"/>
  <c r="D251" i="15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E90" i="15" s="1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E196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D274" i="15"/>
  <c r="D277" i="15"/>
  <c r="D279" i="15"/>
  <c r="D276" i="15"/>
  <c r="D287" i="15"/>
  <c r="D302" i="15"/>
  <c r="E364" i="15"/>
  <c r="D194" i="15"/>
  <c r="D202" i="15"/>
  <c r="D210" i="15"/>
  <c r="D249" i="15"/>
  <c r="D285" i="15"/>
  <c r="D290" i="15"/>
  <c r="D293" i="15"/>
  <c r="D295" i="15"/>
  <c r="D292" i="15"/>
  <c r="D318" i="15"/>
  <c r="E333" i="15"/>
  <c r="D257" i="15"/>
  <c r="D273" i="15"/>
  <c r="D289" i="15"/>
  <c r="D305" i="15"/>
  <c r="E374" i="15"/>
  <c r="E372" i="15"/>
  <c r="E370" i="15"/>
  <c r="W3" i="5" l="1"/>
  <c r="Q102" i="5"/>
  <c r="C143" i="5"/>
  <c r="D143" i="5" s="1"/>
  <c r="P143" i="5"/>
  <c r="Q143" i="5" s="1"/>
  <c r="C146" i="5"/>
  <c r="D146" i="5" s="1"/>
  <c r="P146" i="5" s="1"/>
  <c r="Q146" i="5" s="1"/>
  <c r="Q96" i="5"/>
  <c r="Q112" i="5"/>
  <c r="C136" i="5"/>
  <c r="D136" i="5" s="1"/>
  <c r="P136" i="5" s="1"/>
  <c r="Q136" i="5" s="1"/>
  <c r="C145" i="5"/>
  <c r="D145" i="5" s="1"/>
  <c r="P145" i="5"/>
  <c r="Q145" i="5" s="1"/>
  <c r="C130" i="5"/>
  <c r="D130" i="5" s="1"/>
  <c r="P130" i="5" s="1"/>
  <c r="Q130" i="5" s="1"/>
  <c r="C141" i="5"/>
  <c r="D141" i="5" s="1"/>
  <c r="P141" i="5"/>
  <c r="Q141" i="5" s="1"/>
  <c r="C139" i="5"/>
  <c r="D139" i="5" s="1"/>
  <c r="P139" i="5" s="1"/>
  <c r="Q139" i="5" s="1"/>
  <c r="R85" i="5"/>
  <c r="Q85" i="5"/>
  <c r="E183" i="15"/>
  <c r="E393" i="15"/>
  <c r="E54" i="15"/>
  <c r="E275" i="15"/>
  <c r="E123" i="15"/>
  <c r="E391" i="15"/>
  <c r="E48" i="15"/>
  <c r="E375" i="15"/>
  <c r="E335" i="15"/>
  <c r="E410" i="15"/>
  <c r="E359" i="15"/>
  <c r="H65" i="13"/>
  <c r="H81" i="13"/>
  <c r="C140" i="5"/>
  <c r="D140" i="5" s="1"/>
  <c r="P140" i="5"/>
  <c r="Q140" i="5" s="1"/>
  <c r="Q119" i="5"/>
  <c r="C134" i="5"/>
  <c r="D134" i="5" s="1"/>
  <c r="P134" i="5" s="1"/>
  <c r="Q134" i="5" s="1"/>
  <c r="Q100" i="5"/>
  <c r="C144" i="5"/>
  <c r="D144" i="5" s="1"/>
  <c r="P144" i="5" s="1"/>
  <c r="Q144" i="5" s="1"/>
  <c r="C142" i="5"/>
  <c r="D142" i="5" s="1"/>
  <c r="P142" i="5"/>
  <c r="Q142" i="5" s="1"/>
  <c r="C138" i="5"/>
  <c r="D138" i="5" s="1"/>
  <c r="P138" i="5" s="1"/>
  <c r="Q138" i="5" s="1"/>
  <c r="Q125" i="5"/>
  <c r="R125" i="5"/>
  <c r="R99" i="5"/>
  <c r="Q99" i="5"/>
  <c r="C137" i="5"/>
  <c r="D137" i="5" s="1"/>
  <c r="P137" i="5"/>
  <c r="Q137" i="5" s="1"/>
  <c r="C147" i="5"/>
  <c r="D147" i="5" s="1"/>
  <c r="P147" i="5" s="1"/>
  <c r="Q147" i="5" s="1"/>
  <c r="C123" i="5"/>
  <c r="D123" i="5" s="1"/>
  <c r="P123" i="5"/>
  <c r="E418" i="15"/>
  <c r="E386" i="15"/>
  <c r="E286" i="15"/>
  <c r="E270" i="15"/>
  <c r="E317" i="15"/>
  <c r="E265" i="15"/>
  <c r="E43" i="15"/>
  <c r="E44" i="15"/>
  <c r="E385" i="15"/>
  <c r="C132" i="5"/>
  <c r="D132" i="5" s="1"/>
  <c r="P132" i="5"/>
  <c r="Q132" i="5" s="1"/>
  <c r="Q110" i="5"/>
  <c r="Q131" i="5"/>
  <c r="Q91" i="5"/>
  <c r="Q88" i="5"/>
  <c r="Q123" i="5"/>
  <c r="R123" i="5"/>
  <c r="R127" i="5"/>
  <c r="Q127" i="5"/>
  <c r="E271" i="15"/>
  <c r="E397" i="15"/>
  <c r="E412" i="15"/>
  <c r="E348" i="15"/>
  <c r="E381" i="15"/>
  <c r="E415" i="15"/>
  <c r="E206" i="15"/>
  <c r="E56" i="15"/>
  <c r="E388" i="15"/>
  <c r="E353" i="15"/>
  <c r="E253" i="15"/>
  <c r="E66" i="15"/>
  <c r="E414" i="15"/>
  <c r="E368" i="15"/>
  <c r="E390" i="15"/>
  <c r="E413" i="15"/>
  <c r="E112" i="15"/>
  <c r="E190" i="15"/>
  <c r="E345" i="15"/>
  <c r="E350" i="15"/>
  <c r="E313" i="15"/>
  <c r="E55" i="15"/>
  <c r="E50" i="15"/>
  <c r="E362" i="15"/>
  <c r="E62" i="15"/>
  <c r="E383" i="15"/>
  <c r="E252" i="15"/>
  <c r="E402" i="15"/>
  <c r="E343" i="15"/>
  <c r="E408" i="15"/>
  <c r="E351" i="15"/>
  <c r="E189" i="15"/>
  <c r="E416" i="15"/>
  <c r="E382" i="15"/>
  <c r="E417" i="15"/>
  <c r="E356" i="15"/>
  <c r="E322" i="15"/>
  <c r="E384" i="15"/>
  <c r="E358" i="15"/>
  <c r="E332" i="15"/>
  <c r="E367" i="15"/>
  <c r="E108" i="15"/>
  <c r="E40" i="15"/>
  <c r="E38" i="15"/>
  <c r="E120" i="15"/>
  <c r="E394" i="15"/>
  <c r="E110" i="15"/>
  <c r="E47" i="15"/>
  <c r="E360" i="15"/>
  <c r="E324" i="15"/>
  <c r="E403" i="15"/>
  <c r="E344" i="15"/>
  <c r="E363" i="15"/>
  <c r="E409" i="15"/>
  <c r="E264" i="15"/>
  <c r="E42" i="15"/>
  <c r="E51" i="15"/>
  <c r="E337" i="15"/>
  <c r="E327" i="15"/>
  <c r="E254" i="15"/>
  <c r="E334" i="15"/>
  <c r="E365" i="15"/>
  <c r="E57" i="15"/>
  <c r="E49" i="15"/>
  <c r="H33" i="13"/>
  <c r="H5" i="13"/>
  <c r="H21" i="13"/>
  <c r="H37" i="13"/>
  <c r="H17" i="13"/>
  <c r="Q18" i="17"/>
  <c r="H9" i="13"/>
  <c r="H25" i="13"/>
  <c r="H13" i="13"/>
  <c r="H29" i="13"/>
  <c r="H45" i="13"/>
  <c r="P46" i="16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R79" i="17"/>
  <c r="R81" i="17"/>
  <c r="R17" i="17"/>
  <c r="R49" i="17"/>
  <c r="R77" i="17"/>
  <c r="R63" i="17"/>
  <c r="R52" i="17"/>
  <c r="R23" i="17"/>
  <c r="R39" i="17"/>
  <c r="O4" i="16"/>
  <c r="F4" i="16" s="1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R6" i="17" l="1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8" i="16"/>
  <c r="Q23" i="16"/>
  <c r="Q36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T3" i="16" s="1"/>
  <c r="T5" i="16" s="1"/>
  <c r="G5" i="17"/>
  <c r="I4" i="17"/>
  <c r="H4" i="17"/>
  <c r="T5" i="17"/>
  <c r="U3" i="17" s="1"/>
  <c r="U5" i="17" s="1"/>
  <c r="G5" i="16"/>
  <c r="F6" i="16"/>
  <c r="H6" i="16" s="1"/>
  <c r="B49" i="15"/>
  <c r="I5" i="17" l="1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G8" i="16" l="1"/>
  <c r="F9" i="16"/>
  <c r="H9" i="16" s="1"/>
  <c r="I7" i="17"/>
  <c r="H7" i="17"/>
  <c r="G8" i="17"/>
  <c r="F10" i="16"/>
  <c r="H10" i="16" s="1"/>
  <c r="G9" i="16"/>
  <c r="B52" i="15"/>
  <c r="I8" i="17" l="1"/>
  <c r="G9" i="17"/>
  <c r="H8" i="17"/>
  <c r="F11" i="16"/>
  <c r="H11" i="16" s="1"/>
  <c r="G10" i="16"/>
  <c r="B53" i="15"/>
  <c r="G10" i="17" l="1"/>
  <c r="I9" i="17"/>
  <c r="H9" i="17"/>
  <c r="F12" i="16"/>
  <c r="H12" i="16" s="1"/>
  <c r="G11" i="16"/>
  <c r="B54" i="15"/>
  <c r="I10" i="17" l="1"/>
  <c r="H10" i="17"/>
  <c r="G11" i="17"/>
  <c r="F13" i="16"/>
  <c r="H13" i="16" s="1"/>
  <c r="G12" i="16"/>
  <c r="B55" i="15"/>
  <c r="G12" i="17" l="1"/>
  <c r="I11" i="17"/>
  <c r="H11" i="17"/>
  <c r="G13" i="16"/>
  <c r="F14" i="16"/>
  <c r="H14" i="16" s="1"/>
  <c r="B56" i="15"/>
  <c r="G13" i="17" l="1"/>
  <c r="I12" i="17"/>
  <c r="H12" i="17"/>
  <c r="F15" i="16"/>
  <c r="H15" i="16" s="1"/>
  <c r="G14" i="16"/>
  <c r="B57" i="15"/>
  <c r="I13" i="17" l="1"/>
  <c r="G14" i="17"/>
  <c r="H13" i="17"/>
  <c r="F16" i="16"/>
  <c r="H16" i="16" s="1"/>
  <c r="G15" i="16"/>
  <c r="B58" i="15"/>
  <c r="G15" i="17" l="1"/>
  <c r="I14" i="17"/>
  <c r="H14" i="17"/>
  <c r="F17" i="16"/>
  <c r="H17" i="16" s="1"/>
  <c r="G16" i="16"/>
  <c r="B59" i="15"/>
  <c r="G16" i="17" l="1"/>
  <c r="I15" i="17"/>
  <c r="H15" i="17"/>
  <c r="F18" i="16"/>
  <c r="H18" i="16" s="1"/>
  <c r="G17" i="16"/>
  <c r="B60" i="15"/>
  <c r="I16" i="17" l="1"/>
  <c r="G17" i="17"/>
  <c r="H16" i="17"/>
  <c r="F19" i="16"/>
  <c r="H19" i="16" s="1"/>
  <c r="G18" i="16"/>
  <c r="B61" i="15"/>
  <c r="G18" i="17" l="1"/>
  <c r="I17" i="17"/>
  <c r="H17" i="17"/>
  <c r="F20" i="16"/>
  <c r="H20" i="16" s="1"/>
  <c r="G19" i="16"/>
  <c r="B62" i="15"/>
  <c r="I18" i="17" l="1"/>
  <c r="G19" i="17"/>
  <c r="H18" i="17"/>
  <c r="F21" i="16"/>
  <c r="H21" i="16" s="1"/>
  <c r="G20" i="16"/>
  <c r="B63" i="15"/>
  <c r="G20" i="17" l="1"/>
  <c r="I19" i="17"/>
  <c r="H19" i="17"/>
  <c r="F22" i="16"/>
  <c r="H22" i="16" s="1"/>
  <c r="G21" i="16"/>
  <c r="B64" i="15"/>
  <c r="G21" i="17" l="1"/>
  <c r="I20" i="17"/>
  <c r="H20" i="17"/>
  <c r="F23" i="16"/>
  <c r="H23" i="16" s="1"/>
  <c r="G22" i="16"/>
  <c r="B65" i="15"/>
  <c r="G22" i="17" l="1"/>
  <c r="I21" i="17"/>
  <c r="H21" i="17"/>
  <c r="F24" i="16"/>
  <c r="H24" i="16" s="1"/>
  <c r="G23" i="16"/>
  <c r="B66" i="15"/>
  <c r="G23" i="17" l="1"/>
  <c r="I22" i="17"/>
  <c r="H22" i="17"/>
  <c r="F25" i="16"/>
  <c r="H25" i="16" s="1"/>
  <c r="G24" i="16"/>
  <c r="B67" i="15"/>
  <c r="I23" i="17" l="1"/>
  <c r="G24" i="17"/>
  <c r="H23" i="17"/>
  <c r="F26" i="16"/>
  <c r="H26" i="16" s="1"/>
  <c r="G25" i="16"/>
  <c r="B68" i="15"/>
  <c r="G25" i="17" l="1"/>
  <c r="I24" i="17"/>
  <c r="H24" i="17"/>
  <c r="F27" i="16"/>
  <c r="H27" i="16" s="1"/>
  <c r="G26" i="16"/>
  <c r="B69" i="15"/>
  <c r="I25" i="17" l="1"/>
  <c r="G26" i="17"/>
  <c r="H25" i="17"/>
  <c r="F28" i="16"/>
  <c r="H28" i="16" s="1"/>
  <c r="G27" i="16"/>
  <c r="B70" i="15"/>
  <c r="I26" i="17" l="1"/>
  <c r="G27" i="17"/>
  <c r="H26" i="17"/>
  <c r="F29" i="16"/>
  <c r="H29" i="16" s="1"/>
  <c r="G28" i="16"/>
  <c r="B71" i="15"/>
  <c r="G28" i="17" l="1"/>
  <c r="I27" i="17"/>
  <c r="H27" i="17"/>
  <c r="F30" i="16"/>
  <c r="H30" i="16" s="1"/>
  <c r="G29" i="16"/>
  <c r="B72" i="15"/>
  <c r="I28" i="17" l="1"/>
  <c r="G29" i="17"/>
  <c r="H28" i="17"/>
  <c r="F31" i="16"/>
  <c r="H31" i="16" s="1"/>
  <c r="G30" i="16"/>
  <c r="B73" i="15"/>
  <c r="G30" i="17" l="1"/>
  <c r="I29" i="17"/>
  <c r="H29" i="17"/>
  <c r="F32" i="16"/>
  <c r="H32" i="16" s="1"/>
  <c r="G31" i="16"/>
  <c r="B74" i="15"/>
  <c r="G31" i="17" l="1"/>
  <c r="I30" i="17"/>
  <c r="H30" i="17"/>
  <c r="F33" i="16"/>
  <c r="H33" i="16" s="1"/>
  <c r="G32" i="16"/>
  <c r="B75" i="15"/>
  <c r="I31" i="17" l="1"/>
  <c r="G32" i="17"/>
  <c r="H31" i="17"/>
  <c r="F34" i="16"/>
  <c r="H34" i="16" s="1"/>
  <c r="G33" i="16"/>
  <c r="B76" i="15"/>
  <c r="G33" i="17" l="1"/>
  <c r="I32" i="17"/>
  <c r="H32" i="17"/>
  <c r="F35" i="16"/>
  <c r="H35" i="16" s="1"/>
  <c r="G34" i="16"/>
  <c r="B77" i="15"/>
  <c r="G34" i="17" l="1"/>
  <c r="I33" i="17"/>
  <c r="H33" i="17"/>
  <c r="F36" i="16"/>
  <c r="H36" i="16" s="1"/>
  <c r="G35" i="16"/>
  <c r="B78" i="15"/>
  <c r="G35" i="17" l="1"/>
  <c r="I34" i="17"/>
  <c r="H34" i="17"/>
  <c r="F37" i="16"/>
  <c r="H37" i="16" s="1"/>
  <c r="G36" i="16"/>
  <c r="B79" i="15"/>
  <c r="G36" i="17" l="1"/>
  <c r="I35" i="17"/>
  <c r="H35" i="17"/>
  <c r="F38" i="16"/>
  <c r="H38" i="16" s="1"/>
  <c r="G37" i="16"/>
  <c r="B80" i="15"/>
  <c r="G37" i="17" l="1"/>
  <c r="I36" i="17"/>
  <c r="H36" i="17"/>
  <c r="F39" i="16"/>
  <c r="H39" i="16" s="1"/>
  <c r="G38" i="16"/>
  <c r="B81" i="15"/>
  <c r="G38" i="17" l="1"/>
  <c r="I37" i="17"/>
  <c r="H37" i="17"/>
  <c r="F40" i="16"/>
  <c r="H40" i="16" s="1"/>
  <c r="G39" i="16"/>
  <c r="B82" i="15"/>
  <c r="I38" i="17" l="1"/>
  <c r="G39" i="17"/>
  <c r="H38" i="17"/>
  <c r="F41" i="16"/>
  <c r="H41" i="16" s="1"/>
  <c r="G40" i="16"/>
  <c r="B83" i="15"/>
  <c r="G40" i="17" l="1"/>
  <c r="I39" i="17"/>
  <c r="H39" i="17"/>
  <c r="F42" i="16"/>
  <c r="H42" i="16" s="1"/>
  <c r="G41" i="16"/>
  <c r="B84" i="15"/>
  <c r="G41" i="17" l="1"/>
  <c r="I40" i="17"/>
  <c r="H40" i="17"/>
  <c r="F43" i="16"/>
  <c r="H43" i="16" s="1"/>
  <c r="G42" i="16"/>
  <c r="B85" i="15"/>
  <c r="I41" i="17" l="1"/>
  <c r="G42" i="17"/>
  <c r="H41" i="17"/>
  <c r="G43" i="16"/>
  <c r="F44" i="16"/>
  <c r="H44" i="16" s="1"/>
  <c r="B86" i="15"/>
  <c r="G43" i="17" l="1"/>
  <c r="I42" i="17"/>
  <c r="H42" i="17"/>
  <c r="F45" i="16"/>
  <c r="H45" i="16" s="1"/>
  <c r="G44" i="16"/>
  <c r="B87" i="15"/>
  <c r="G44" i="17" l="1"/>
  <c r="I43" i="17"/>
  <c r="H43" i="17"/>
  <c r="F46" i="16"/>
  <c r="H46" i="16" s="1"/>
  <c r="G45" i="16"/>
  <c r="B88" i="15"/>
  <c r="G45" i="17" l="1"/>
  <c r="I44" i="17"/>
  <c r="H44" i="17"/>
  <c r="F47" i="16"/>
  <c r="H47" i="16" s="1"/>
  <c r="G46" i="16"/>
  <c r="B89" i="15"/>
  <c r="I45" i="17" l="1"/>
  <c r="G46" i="17"/>
  <c r="H45" i="17"/>
  <c r="F48" i="16"/>
  <c r="H48" i="16" s="1"/>
  <c r="G47" i="16"/>
  <c r="B90" i="15"/>
  <c r="I46" i="17" l="1"/>
  <c r="G47" i="17"/>
  <c r="H46" i="17"/>
  <c r="F49" i="16"/>
  <c r="H49" i="16" s="1"/>
  <c r="G48" i="16"/>
  <c r="B91" i="15"/>
  <c r="G48" i="17" l="1"/>
  <c r="I47" i="17"/>
  <c r="H47" i="17"/>
  <c r="F50" i="16"/>
  <c r="H50" i="16" s="1"/>
  <c r="G49" i="16"/>
  <c r="B92" i="15"/>
  <c r="G49" i="17" l="1"/>
  <c r="I48" i="17"/>
  <c r="H48" i="17"/>
  <c r="F51" i="16"/>
  <c r="H51" i="16" s="1"/>
  <c r="G50" i="16"/>
  <c r="B93" i="15"/>
  <c r="I49" i="17" l="1"/>
  <c r="G50" i="17"/>
  <c r="H49" i="17"/>
  <c r="F52" i="16"/>
  <c r="H52" i="16" s="1"/>
  <c r="G51" i="16"/>
  <c r="B94" i="15"/>
  <c r="G51" i="17" l="1"/>
  <c r="I50" i="17"/>
  <c r="H50" i="17"/>
  <c r="F53" i="16"/>
  <c r="H53" i="16" s="1"/>
  <c r="G52" i="16"/>
  <c r="B95" i="15"/>
  <c r="G52" i="17" l="1"/>
  <c r="I51" i="17"/>
  <c r="H51" i="17"/>
  <c r="F54" i="16"/>
  <c r="H54" i="16" s="1"/>
  <c r="G53" i="16"/>
  <c r="B96" i="15"/>
  <c r="G53" i="17" l="1"/>
  <c r="I52" i="17"/>
  <c r="H52" i="17"/>
  <c r="F55" i="16"/>
  <c r="H55" i="16" s="1"/>
  <c r="G54" i="16"/>
  <c r="B97" i="15"/>
  <c r="I53" i="17" l="1"/>
  <c r="G54" i="17"/>
  <c r="H53" i="17"/>
  <c r="F56" i="16"/>
  <c r="H56" i="16" s="1"/>
  <c r="G55" i="16"/>
  <c r="B98" i="15"/>
  <c r="I54" i="17" l="1"/>
  <c r="G55" i="17"/>
  <c r="H54" i="17"/>
  <c r="F57" i="16"/>
  <c r="H57" i="16" s="1"/>
  <c r="G56" i="16"/>
  <c r="B99" i="15"/>
  <c r="G56" i="17" l="1"/>
  <c r="I55" i="17"/>
  <c r="H55" i="17"/>
  <c r="F58" i="16"/>
  <c r="H58" i="16" s="1"/>
  <c r="G57" i="16"/>
  <c r="B100" i="15"/>
  <c r="G57" i="17" l="1"/>
  <c r="I56" i="17"/>
  <c r="H56" i="17"/>
  <c r="F59" i="16"/>
  <c r="H59" i="16" s="1"/>
  <c r="G58" i="16"/>
  <c r="B101" i="15"/>
  <c r="I57" i="17" l="1"/>
  <c r="G58" i="17"/>
  <c r="H57" i="17"/>
  <c r="G59" i="16"/>
  <c r="F60" i="16"/>
  <c r="H60" i="16" s="1"/>
  <c r="B102" i="15"/>
  <c r="G59" i="17" l="1"/>
  <c r="I58" i="17"/>
  <c r="H58" i="17"/>
  <c r="F61" i="16"/>
  <c r="H61" i="16" s="1"/>
  <c r="G60" i="16"/>
  <c r="B103" i="15"/>
  <c r="G60" i="17" l="1"/>
  <c r="I59" i="17"/>
  <c r="H59" i="17"/>
  <c r="F62" i="16"/>
  <c r="H62" i="16" s="1"/>
  <c r="G61" i="16"/>
  <c r="B104" i="15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L3" i="17" s="1"/>
  <c r="L5" i="17" s="1"/>
  <c r="U8" i="17" s="1"/>
  <c r="B129" i="15"/>
  <c r="B130" i="15" l="1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P149" i="5" l="1"/>
  <c r="P150" i="5" s="1"/>
  <c r="H4" i="2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8" i="12"/>
  <c r="F6" i="12"/>
  <c r="G4" i="12"/>
  <c r="F4" i="12"/>
  <c r="G7" i="12"/>
  <c r="F15" i="12"/>
  <c r="G3" i="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G84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G15" i="12" l="1"/>
  <c r="F14" i="12"/>
  <c r="F5" i="12"/>
  <c r="F12" i="12"/>
  <c r="G10" i="12"/>
  <c r="G5" i="12"/>
  <c r="F7" i="12"/>
  <c r="G6" i="12"/>
  <c r="F8" i="12"/>
  <c r="G11" i="12"/>
  <c r="I4" i="5"/>
  <c r="G12" i="12"/>
  <c r="F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G77" i="5"/>
  <c r="H77" i="5" l="1"/>
  <c r="I77" i="5"/>
  <c r="G78" i="5"/>
  <c r="H78" i="5" l="1"/>
  <c r="I78" i="5"/>
  <c r="G79" i="5"/>
  <c r="H79" i="5" l="1"/>
  <c r="I79" i="5"/>
  <c r="G80" i="5"/>
  <c r="H80" i="5" l="1"/>
  <c r="I80" i="5"/>
  <c r="G81" i="5"/>
  <c r="H81" i="5" l="1"/>
  <c r="I81" i="5"/>
  <c r="G82" i="5"/>
  <c r="H82" i="5" l="1"/>
  <c r="I82" i="5"/>
  <c r="G83" i="5"/>
  <c r="H83" i="5" l="1"/>
  <c r="I83" i="5"/>
  <c r="G84" i="5"/>
  <c r="G85" i="5" s="1"/>
  <c r="G86" i="5" l="1"/>
  <c r="H85" i="5"/>
  <c r="I85" i="5"/>
  <c r="H84" i="5"/>
  <c r="I84" i="5"/>
  <c r="I3" i="12"/>
  <c r="I5" i="12"/>
  <c r="G87" i="5" l="1"/>
  <c r="H86" i="5"/>
  <c r="I86" i="5"/>
  <c r="J3" i="12"/>
  <c r="J5" i="12" s="1"/>
  <c r="W6" i="12" s="1"/>
  <c r="G88" i="5" l="1"/>
  <c r="H87" i="5"/>
  <c r="I87" i="5"/>
  <c r="G89" i="5" l="1"/>
  <c r="H88" i="5"/>
  <c r="I88" i="5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G90" i="5" l="1"/>
  <c r="H89" i="5"/>
  <c r="I89" i="5"/>
  <c r="R5" i="2"/>
  <c r="S3" i="2" s="1"/>
  <c r="S5" i="2" s="1"/>
  <c r="W6" i="2" s="1"/>
  <c r="G91" i="5" l="1"/>
  <c r="H90" i="5"/>
  <c r="I90" i="5"/>
  <c r="H91" i="5" l="1"/>
  <c r="G92" i="5"/>
  <c r="I91" i="5"/>
  <c r="G93" i="5" l="1"/>
  <c r="H92" i="5"/>
  <c r="I92" i="5"/>
  <c r="H93" i="5" l="1"/>
  <c r="G94" i="5"/>
  <c r="I93" i="5"/>
  <c r="G95" i="5" l="1"/>
  <c r="H94" i="5"/>
  <c r="I94" i="5"/>
  <c r="G96" i="5" l="1"/>
  <c r="H95" i="5"/>
  <c r="I95" i="5"/>
  <c r="G97" i="5" l="1"/>
  <c r="H96" i="5"/>
  <c r="I96" i="5"/>
  <c r="G98" i="5" l="1"/>
  <c r="H97" i="5"/>
  <c r="I97" i="5"/>
  <c r="G99" i="5" l="1"/>
  <c r="H98" i="5"/>
  <c r="I98" i="5"/>
  <c r="G100" i="5" l="1"/>
  <c r="H99" i="5"/>
  <c r="I99" i="5"/>
  <c r="G101" i="5" l="1"/>
  <c r="H100" i="5"/>
  <c r="I100" i="5"/>
  <c r="G102" i="5" l="1"/>
  <c r="H101" i="5"/>
  <c r="I101" i="5"/>
  <c r="G103" i="5" l="1"/>
  <c r="H102" i="5"/>
  <c r="I102" i="5"/>
  <c r="G104" i="5" l="1"/>
  <c r="H103" i="5"/>
  <c r="I103" i="5"/>
  <c r="G105" i="5" l="1"/>
  <c r="H104" i="5"/>
  <c r="I104" i="5"/>
  <c r="G106" i="5" l="1"/>
  <c r="H105" i="5"/>
  <c r="I105" i="5"/>
  <c r="G107" i="5" l="1"/>
  <c r="H106" i="5"/>
  <c r="I106" i="5"/>
  <c r="G108" i="5" l="1"/>
  <c r="H107" i="5"/>
  <c r="I107" i="5"/>
  <c r="G109" i="5" l="1"/>
  <c r="H108" i="5"/>
  <c r="I108" i="5"/>
  <c r="G110" i="5" l="1"/>
  <c r="H109" i="5"/>
  <c r="I109" i="5"/>
  <c r="G111" i="5" l="1"/>
  <c r="H110" i="5"/>
  <c r="I110" i="5"/>
  <c r="G112" i="5" l="1"/>
  <c r="H111" i="5"/>
  <c r="I111" i="5"/>
  <c r="G113" i="5" l="1"/>
  <c r="H112" i="5"/>
  <c r="I112" i="5"/>
  <c r="G114" i="5" l="1"/>
  <c r="H113" i="5"/>
  <c r="I113" i="5"/>
  <c r="G115" i="5" l="1"/>
  <c r="H114" i="5"/>
  <c r="I114" i="5"/>
  <c r="G116" i="5" l="1"/>
  <c r="H115" i="5"/>
  <c r="I115" i="5"/>
  <c r="G117" i="5" l="1"/>
  <c r="H116" i="5"/>
  <c r="I116" i="5"/>
  <c r="G118" i="5" l="1"/>
  <c r="H117" i="5"/>
  <c r="I117" i="5"/>
  <c r="G119" i="5" l="1"/>
  <c r="H118" i="5"/>
  <c r="I118" i="5"/>
  <c r="G120" i="5" l="1"/>
  <c r="H119" i="5"/>
  <c r="I119" i="5"/>
  <c r="G121" i="5" l="1"/>
  <c r="H120" i="5"/>
  <c r="I120" i="5"/>
  <c r="G122" i="5" l="1"/>
  <c r="H121" i="5"/>
  <c r="I121" i="5"/>
  <c r="G123" i="5" l="1"/>
  <c r="H122" i="5"/>
  <c r="I122" i="5"/>
  <c r="G124" i="5" l="1"/>
  <c r="H123" i="5"/>
  <c r="I123" i="5"/>
  <c r="G125" i="5" l="1"/>
  <c r="H124" i="5"/>
  <c r="I124" i="5"/>
  <c r="G126" i="5" l="1"/>
  <c r="H125" i="5"/>
  <c r="I125" i="5"/>
  <c r="G127" i="5" l="1"/>
  <c r="H126" i="5"/>
  <c r="I126" i="5"/>
  <c r="G128" i="5" l="1"/>
  <c r="H127" i="5"/>
  <c r="I127" i="5"/>
  <c r="G129" i="5" l="1"/>
  <c r="H128" i="5"/>
  <c r="I128" i="5"/>
  <c r="G130" i="5" l="1"/>
  <c r="H129" i="5"/>
  <c r="I129" i="5"/>
  <c r="G131" i="5" l="1"/>
  <c r="H130" i="5"/>
  <c r="I130" i="5"/>
  <c r="G132" i="5" l="1"/>
  <c r="H131" i="5"/>
  <c r="I131" i="5"/>
  <c r="G133" i="5" l="1"/>
  <c r="H132" i="5"/>
  <c r="I132" i="5"/>
  <c r="G134" i="5" l="1"/>
  <c r="H133" i="5"/>
  <c r="I133" i="5"/>
  <c r="G135" i="5" l="1"/>
  <c r="H134" i="5"/>
  <c r="I134" i="5"/>
  <c r="G136" i="5" l="1"/>
  <c r="H135" i="5"/>
  <c r="I135" i="5"/>
  <c r="G137" i="5" l="1"/>
  <c r="H136" i="5"/>
  <c r="I136" i="5"/>
  <c r="G138" i="5" l="1"/>
  <c r="H137" i="5"/>
  <c r="I137" i="5"/>
  <c r="G139" i="5" l="1"/>
  <c r="H138" i="5"/>
  <c r="I138" i="5"/>
  <c r="G140" i="5" l="1"/>
  <c r="H139" i="5"/>
  <c r="I139" i="5"/>
  <c r="G141" i="5" l="1"/>
  <c r="H140" i="5"/>
  <c r="I140" i="5"/>
  <c r="G142" i="5" l="1"/>
  <c r="H141" i="5"/>
  <c r="I141" i="5"/>
  <c r="G143" i="5" l="1"/>
  <c r="H142" i="5"/>
  <c r="I142" i="5"/>
  <c r="G144" i="5" l="1"/>
  <c r="H143" i="5"/>
  <c r="I143" i="5"/>
  <c r="G145" i="5" l="1"/>
  <c r="H144" i="5"/>
  <c r="I144" i="5"/>
  <c r="G146" i="5" l="1"/>
  <c r="H145" i="5"/>
  <c r="I145" i="5"/>
  <c r="G147" i="5" l="1"/>
  <c r="H146" i="5"/>
  <c r="I146" i="5"/>
  <c r="H147" i="5" l="1"/>
  <c r="K3" i="5" s="1"/>
  <c r="I147" i="5"/>
  <c r="K5" i="5" s="1"/>
  <c r="L3" i="5" l="1"/>
  <c r="L5" i="5" s="1"/>
  <c r="U8" i="5" s="1"/>
</calcChain>
</file>

<file path=xl/sharedStrings.xml><?xml version="1.0" encoding="utf-8"?>
<sst xmlns="http://schemas.openxmlformats.org/spreadsheetml/2006/main" count="755" uniqueCount="467">
  <si>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</si>
  <si>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</si>
  <si>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</si>
  <si>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</si>
  <si>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</si>
  <si>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</si>
  <si>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</si>
  <si>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</si>
  <si>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</si>
  <si>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</si>
  <si>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</si>
  <si>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</si>
  <si>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</si>
  <si>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</si>
  <si>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</si>
  <si>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</si>
  <si>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</si>
  <si>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</si>
  <si>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</si>
  <si>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</si>
  <si>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</si>
  <si>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</si>
  <si>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</si>
  <si>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</si>
  <si>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</si>
  <si>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</si>
  <si>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</si>
  <si>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</si>
  <si>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</si>
  <si>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</si>
  <si>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</si>
  <si>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</si>
  <si>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</si>
  <si>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</si>
  <si>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</si>
  <si>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</si>
  <si>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</si>
  <si>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</si>
  <si>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</si>
  <si>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</si>
  <si>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</si>
  <si>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</si>
  <si>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</si>
  <si>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</si>
  <si>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</si>
  <si>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</si>
  <si>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</si>
  <si>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</si>
  <si>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</si>
  <si>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</si>
  <si>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</si>
  <si>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</si>
  <si>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</si>
  <si>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</si>
  <si>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</si>
  <si>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</si>
  <si>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</si>
  <si>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</si>
  <si>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</si>
  <si>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</si>
  <si>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</si>
  <si>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</si>
  <si>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</si>
  <si>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</si>
  <si>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</si>
  <si>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</si>
  <si>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</si>
  <si>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</si>
  <si>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</si>
  <si>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</si>
  <si>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</si>
  <si>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</si>
  <si>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</si>
  <si>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</si>
  <si>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</si>
  <si>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</si>
  <si>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</si>
  <si>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</si>
  <si>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</si>
  <si>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</si>
  <si>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</si>
  <si>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</si>
  <si>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</si>
  <si>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</si>
  <si>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</si>
  <si>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</si>
  <si>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</si>
  <si>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</si>
  <si>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</si>
  <si>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</si>
  <si>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</si>
  <si>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</si>
  <si>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</si>
  <si>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</si>
  <si>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</si>
  <si>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</si>
  <si>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</si>
  <si>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</si>
  <si>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</si>
  <si>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</si>
  <si>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</si>
  <si>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</si>
  <si>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</si>
  <si>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</si>
  <si>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</si>
  <si>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</si>
  <si>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</si>
  <si>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</si>
  <si>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</si>
  <si>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</si>
  <si>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</si>
  <si>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</si>
  <si>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</si>
  <si>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</si>
  <si>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</si>
  <si>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</si>
  <si>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</si>
  <si>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</si>
  <si>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</si>
  <si>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</si>
  <si>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</si>
  <si>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</si>
  <si>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</si>
  <si>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</si>
  <si>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</si>
  <si>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</si>
  <si>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</si>
  <si>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</si>
  <si>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</si>
  <si>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</si>
  <si>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</si>
  <si>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</si>
  <si>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</si>
  <si>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</si>
  <si>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</si>
  <si>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</si>
  <si>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</si>
  <si>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</si>
  <si>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</si>
  <si>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</si>
  <si>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</si>
  <si>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</si>
  <si>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</si>
  <si>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</si>
  <si>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</si>
  <si>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</si>
  <si>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</si>
  <si>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</si>
  <si>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</si>
  <si>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</si>
  <si>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</si>
  <si>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</si>
  <si>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</si>
  <si>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</si>
  <si>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</si>
  <si>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</si>
  <si>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</si>
  <si>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</si>
  <si>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</si>
  <si>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</si>
  <si>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</si>
  <si>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</si>
  <si>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</si>
  <si>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</si>
  <si>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</si>
  <si>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</si>
  <si>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</si>
  <si>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</si>
  <si>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</si>
  <si>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</si>
  <si>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</si>
  <si>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</si>
  <si>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</si>
  <si>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</si>
  <si>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</si>
  <si>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</si>
  <si>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</si>
  <si>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</si>
  <si>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</si>
  <si>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</si>
  <si>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</si>
  <si>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</si>
  <si>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</si>
  <si>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</si>
  <si>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</si>
  <si>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</si>
  <si>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</si>
  <si>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</si>
  <si>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</si>
  <si>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</si>
  <si>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</si>
  <si>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</si>
  <si>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</si>
  <si>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</si>
  <si>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</si>
  <si>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</si>
  <si>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</si>
  <si>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</si>
  <si>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</si>
  <si>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</si>
  <si>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</si>
  <si>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</si>
  <si>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</si>
  <si>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</si>
  <si>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</si>
  <si>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</si>
  <si>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</si>
  <si>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</si>
  <si>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</si>
  <si>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</si>
  <si>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</si>
  <si>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</si>
  <si>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</si>
  <si>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</si>
  <si>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</si>
  <si>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</si>
  <si>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</si>
  <si>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</si>
  <si>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</si>
  <si>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</si>
  <si>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</si>
  <si>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</si>
  <si>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</si>
  <si>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</si>
  <si>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</si>
  <si>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</si>
  <si>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</si>
  <si>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</si>
  <si>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</si>
  <si>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</si>
  <si>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</si>
  <si>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</si>
  <si>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</si>
  <si>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</si>
  <si>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</si>
  <si>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</si>
  <si>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</si>
  <si>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</si>
  <si>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</si>
  <si>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</si>
  <si>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</si>
  <si>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</si>
  <si>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</si>
  <si>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</si>
  <si>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</si>
  <si>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</si>
  <si>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</si>
  <si>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</si>
  <si>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</si>
  <si>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</si>
  <si>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</si>
  <si>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</si>
  <si>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</si>
  <si>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</si>
  <si>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</si>
  <si>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</si>
  <si>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</si>
  <si>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</si>
  <si>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</si>
  <si>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</si>
  <si>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</si>
  <si>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</si>
  <si>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</si>
  <si>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</si>
  <si>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</si>
  <si>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</si>
  <si>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</si>
  <si>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</si>
  <si>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</si>
  <si>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</si>
  <si>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</si>
  <si>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</si>
  <si>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</si>
  <si>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</si>
  <si>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</si>
  <si>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</si>
  <si>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</si>
  <si>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</si>
  <si>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</si>
  <si>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</si>
  <si>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</si>
  <si>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</si>
  <si>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</si>
  <si>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</si>
  <si>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</si>
  <si>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</si>
  <si>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</si>
  <si>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</si>
  <si>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</si>
  <si>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</si>
  <si>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</si>
  <si>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</si>
  <si>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</si>
  <si>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</si>
  <si>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</si>
  <si>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</si>
  <si>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</si>
  <si>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</si>
  <si>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</si>
  <si>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</si>
  <si>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</si>
  <si>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</si>
  <si>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</si>
  <si>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</si>
  <si>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</si>
  <si>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</si>
  <si>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</si>
  <si>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</si>
  <si>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</si>
  <si>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</si>
  <si>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</si>
  <si>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</si>
  <si>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</si>
  <si>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</si>
  <si>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</si>
  <si>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</si>
  <si>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</si>
  <si>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</si>
  <si>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</si>
  <si>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</si>
  <si>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</si>
  <si>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</si>
  <si>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</si>
  <si>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</si>
  <si>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</si>
  <si>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</si>
  <si>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</si>
  <si>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</si>
  <si>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</si>
  <si>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</si>
  <si>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</si>
  <si>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</si>
  <si>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</si>
  <si>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</si>
  <si>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</si>
  <si>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</si>
  <si>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</si>
  <si>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</si>
  <si>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</si>
  <si>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</si>
  <si>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</si>
  <si>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</si>
  <si>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</si>
  <si>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</si>
  <si>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</si>
  <si>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</si>
  <si>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</si>
  <si>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</si>
  <si>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</si>
  <si>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</si>
  <si>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</si>
  <si>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</si>
  <si>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</si>
  <si>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</si>
  <si>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</si>
  <si>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</si>
  <si>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</si>
  <si>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</si>
  <si>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</si>
  <si>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</si>
  <si>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</si>
  <si>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</si>
  <si>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</si>
  <si>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</si>
  <si>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</si>
  <si>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</si>
  <si>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</si>
  <si>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</si>
  <si>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</si>
  <si>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</si>
  <si>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</si>
  <si>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</si>
  <si>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</si>
  <si>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</si>
  <si>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</si>
  <si>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</si>
  <si>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</si>
  <si>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</si>
  <si>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</si>
  <si>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</si>
  <si>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</si>
  <si>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</si>
  <si>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</si>
  <si>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</si>
  <si>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</si>
  <si>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</si>
  <si>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</si>
  <si>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</si>
  <si>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</si>
  <si>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</si>
  <si>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</si>
  <si>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</si>
  <si>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</si>
  <si>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</si>
  <si>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</si>
  <si>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</si>
  <si>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</si>
  <si>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</si>
  <si>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</si>
  <si>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</si>
  <si>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</si>
  <si>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</si>
  <si>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</si>
  <si>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</si>
  <si>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</si>
  <si>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</si>
  <si>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</si>
  <si>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</si>
  <si>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</si>
  <si>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</si>
  <si>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</si>
  <si>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</si>
  <si>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</si>
  <si>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</si>
  <si>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</si>
  <si>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</si>
  <si>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</si>
  <si>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</si>
  <si>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</si>
  <si>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</si>
  <si>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</si>
  <si>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</si>
  <si>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</si>
  <si>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</si>
  <si>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</si>
  <si>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</si>
  <si>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</si>
  <si>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</si>
  <si>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</si>
  <si>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</si>
  <si>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</si>
  <si>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</si>
  <si>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</si>
  <si>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</si>
  <si>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</si>
  <si>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</si>
  <si>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</si>
  <si>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</si>
  <si>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</si>
  <si>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</si>
  <si>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</si>
  <si>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</si>
  <si>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</si>
  <si>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</si>
  <si>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</si>
  <si>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</si>
  <si>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</si>
  <si>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</si>
  <si>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</si>
  <si>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</si>
  <si>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</si>
  <si>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</si>
  <si>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</si>
  <si>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</si>
  <si>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</si>
  <si>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</si>
  <si>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</si>
  <si>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</si>
  <si>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</si>
  <si>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</si>
  <si>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</si>
  <si>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</si>
  <si>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</si>
  <si>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</si>
  <si>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Country: Hungary</t>
  </si>
  <si>
    <t>Wave(1)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</si>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</sst>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0.25183142857142848</c:v>
                </c:pt>
                <c:pt idx="3">
                  <c:v>0.63698557142857148</c:v>
                </c:pt>
                <c:pt idx="4">
                  <c:v>1.0073260000000002</c:v>
                </c:pt>
                <c:pt idx="5">
                  <c:v>1.4517344285714284</c:v>
                </c:pt>
                <c:pt idx="6">
                  <c:v>2.0590927142857147</c:v>
                </c:pt>
                <c:pt idx="7">
                  <c:v>2.7257054285714286</c:v>
                </c:pt>
                <c:pt idx="8">
                  <c:v>3.614522428571429</c:v>
                </c:pt>
                <c:pt idx="9">
                  <c:v>4.5922211428571433</c:v>
                </c:pt>
                <c:pt idx="10">
                  <c:v>5.6736151428571437</c:v>
                </c:pt>
                <c:pt idx="11">
                  <c:v>7.1401632857142872</c:v>
                </c:pt>
                <c:pt idx="12">
                  <c:v>9.0363062857142875</c:v>
                </c:pt>
                <c:pt idx="13">
                  <c:v>11.065771714285715</c:v>
                </c:pt>
                <c:pt idx="14">
                  <c:v>13.554459428571429</c:v>
                </c:pt>
                <c:pt idx="15">
                  <c:v>16.339419428571425</c:v>
                </c:pt>
                <c:pt idx="16">
                  <c:v>19.524346999999999</c:v>
                </c:pt>
                <c:pt idx="17">
                  <c:v>23.079615000000004</c:v>
                </c:pt>
                <c:pt idx="18">
                  <c:v>27.182986857142861</c:v>
                </c:pt>
                <c:pt idx="19">
                  <c:v>31.330799571428578</c:v>
                </c:pt>
                <c:pt idx="20">
                  <c:v>35.848952714285723</c:v>
                </c:pt>
                <c:pt idx="21">
                  <c:v>40.278224142857141</c:v>
                </c:pt>
                <c:pt idx="22">
                  <c:v>45.077835999999998</c:v>
                </c:pt>
                <c:pt idx="23">
                  <c:v>49.862634285714286</c:v>
                </c:pt>
                <c:pt idx="24">
                  <c:v>54.825195857142859</c:v>
                </c:pt>
                <c:pt idx="25">
                  <c:v>59.639621285714291</c:v>
                </c:pt>
                <c:pt idx="26">
                  <c:v>64.039265428571426</c:v>
                </c:pt>
                <c:pt idx="27">
                  <c:v>68.853690857142865</c:v>
                </c:pt>
                <c:pt idx="28">
                  <c:v>74.334728999999996</c:v>
                </c:pt>
                <c:pt idx="29">
                  <c:v>80.186107571428579</c:v>
                </c:pt>
                <c:pt idx="30">
                  <c:v>88.585428285714286</c:v>
                </c:pt>
                <c:pt idx="31">
                  <c:v>97.94763414285714</c:v>
                </c:pt>
                <c:pt idx="32">
                  <c:v>107.9764527142857</c:v>
                </c:pt>
                <c:pt idx="33">
                  <c:v>118.55337514285713</c:v>
                </c:pt>
                <c:pt idx="34">
                  <c:v>128.84883885714288</c:v>
                </c:pt>
                <c:pt idx="35">
                  <c:v>138.98135271428575</c:v>
                </c:pt>
                <c:pt idx="36">
                  <c:v>148.93610314285718</c:v>
                </c:pt>
                <c:pt idx="37">
                  <c:v>157.42430557142859</c:v>
                </c:pt>
                <c:pt idx="38">
                  <c:v>165.18664071428574</c:v>
                </c:pt>
                <c:pt idx="39">
                  <c:v>172.68233071428574</c:v>
                </c:pt>
                <c:pt idx="40">
                  <c:v>180.47429314285716</c:v>
                </c:pt>
                <c:pt idx="41">
                  <c:v>189.1550725714286</c:v>
                </c:pt>
                <c:pt idx="42">
                  <c:v>197.88029285714285</c:v>
                </c:pt>
                <c:pt idx="43">
                  <c:v>207.24249871428572</c:v>
                </c:pt>
                <c:pt idx="44">
                  <c:v>217.31575814285716</c:v>
                </c:pt>
                <c:pt idx="45">
                  <c:v>226.33725085714286</c:v>
                </c:pt>
                <c:pt idx="46">
                  <c:v>234.98840314285715</c:v>
                </c:pt>
                <c:pt idx="47">
                  <c:v>243.86175957142859</c:v>
                </c:pt>
                <c:pt idx="48">
                  <c:v>252.02406242857148</c:v>
                </c:pt>
                <c:pt idx="49">
                  <c:v>260.30487428571433</c:v>
                </c:pt>
                <c:pt idx="50">
                  <c:v>267.57836014285715</c:v>
                </c:pt>
                <c:pt idx="51">
                  <c:v>273.80007914285716</c:v>
                </c:pt>
                <c:pt idx="52">
                  <c:v>281.19207385714287</c:v>
                </c:pt>
                <c:pt idx="53">
                  <c:v>288.569255</c:v>
                </c:pt>
                <c:pt idx="54">
                  <c:v>295.26500971428572</c:v>
                </c:pt>
                <c:pt idx="55">
                  <c:v>301.42747428571425</c:v>
                </c:pt>
                <c:pt idx="56">
                  <c:v>307.11590314285718</c:v>
                </c:pt>
                <c:pt idx="57">
                  <c:v>312.67100942857138</c:v>
                </c:pt>
                <c:pt idx="58">
                  <c:v>317.33729871428574</c:v>
                </c:pt>
                <c:pt idx="59">
                  <c:v>321.35178885714282</c:v>
                </c:pt>
                <c:pt idx="60">
                  <c:v>325.2773972857143</c:v>
                </c:pt>
                <c:pt idx="61">
                  <c:v>328.96598785714286</c:v>
                </c:pt>
                <c:pt idx="62">
                  <c:v>332.63976485714284</c:v>
                </c:pt>
                <c:pt idx="63">
                  <c:v>336.04689671428571</c:v>
                </c:pt>
                <c:pt idx="64">
                  <c:v>339.45402857142858</c:v>
                </c:pt>
                <c:pt idx="65">
                  <c:v>342.994483</c:v>
                </c:pt>
                <c:pt idx="66">
                  <c:v>346.8460232857143</c:v>
                </c:pt>
                <c:pt idx="67">
                  <c:v>350.49017300000003</c:v>
                </c:pt>
                <c:pt idx="68">
                  <c:v>354.20839085714289</c:v>
                </c:pt>
                <c:pt idx="69">
                  <c:v>357.80809971428573</c:v>
                </c:pt>
                <c:pt idx="70">
                  <c:v>361.61519914285719</c:v>
                </c:pt>
                <c:pt idx="71">
                  <c:v>365.48155314285719</c:v>
                </c:pt>
                <c:pt idx="72">
                  <c:v>369.3479071428572</c:v>
                </c:pt>
                <c:pt idx="73">
                  <c:v>372.90317528571433</c:v>
                </c:pt>
                <c:pt idx="74">
                  <c:v>376.33993442857138</c:v>
                </c:pt>
                <c:pt idx="75">
                  <c:v>379.6137437142857</c:v>
                </c:pt>
                <c:pt idx="76">
                  <c:v>382.79867128571425</c:v>
                </c:pt>
                <c:pt idx="77">
                  <c:v>385.68732657142857</c:v>
                </c:pt>
                <c:pt idx="78">
                  <c:v>388.27970942857149</c:v>
                </c:pt>
                <c:pt idx="79">
                  <c:v>390.69432885714286</c:v>
                </c:pt>
                <c:pt idx="80">
                  <c:v>392.97562585714286</c:v>
                </c:pt>
                <c:pt idx="81">
                  <c:v>394.97546400000004</c:v>
                </c:pt>
                <c:pt idx="82">
                  <c:v>396.99011585714288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7.5435484400687587</c:v>
                </c:pt>
                <c:pt idx="2">
                  <c:v>8.3035755916043179</c:v>
                </c:pt>
                <c:pt idx="3">
                  <c:v>9.1383877629623278</c:v>
                </c:pt>
                <c:pt idx="4">
                  <c:v>10.054967068106869</c:v>
                </c:pt>
                <c:pt idx="5">
                  <c:v>11.06086858662149</c:v>
                </c:pt>
                <c:pt idx="6">
                  <c:v>12.16425070015269</c:v>
                </c:pt>
                <c:pt idx="7">
                  <c:v>13.373903265085206</c:v>
                </c:pt>
                <c:pt idx="8">
                  <c:v>14.699272534526727</c:v>
                </c:pt>
                <c:pt idx="9">
                  <c:v>16.150481525805251</c:v>
                </c:pt>
                <c:pt idx="10">
                  <c:v>17.738344290034831</c:v>
                </c:pt>
                <c:pt idx="11">
                  <c:v>19.474372280707577</c:v>
                </c:pt>
                <c:pt idx="12">
                  <c:v>21.370770743848311</c:v>
                </c:pt>
                <c:pt idx="13">
                  <c:v>23.440422771126258</c:v>
                </c:pt>
                <c:pt idx="14">
                  <c:v>25.696858381266946</c:v>
                </c:pt>
                <c:pt idx="15">
                  <c:v>28.154205740436961</c:v>
                </c:pt>
                <c:pt idx="16">
                  <c:v>30.827121420477063</c:v>
                </c:pt>
                <c:pt idx="17">
                  <c:v>33.730696452216691</c:v>
                </c:pt>
                <c:pt idx="18">
                  <c:v>36.880334892986184</c:v>
                </c:pt>
                <c:pt idx="19">
                  <c:v>40.291601732136947</c:v>
                </c:pt>
                <c:pt idx="20">
                  <c:v>43.980037250198478</c:v>
                </c:pt>
                <c:pt idx="21">
                  <c:v>47.960935473739141</c:v>
                </c:pt>
                <c:pt idx="22">
                  <c:v>52.249085176628867</c:v>
                </c:pt>
                <c:pt idx="23">
                  <c:v>56.858473012317532</c:v>
                </c:pt>
                <c:pt idx="24">
                  <c:v>61.801949853378353</c:v>
                </c:pt>
                <c:pt idx="25">
                  <c:v>67.090863277989556</c:v>
                </c:pt>
                <c:pt idx="26">
                  <c:v>72.734661365039329</c:v>
                </c:pt>
                <c:pt idx="27">
                  <c:v>78.740475490297726</c:v>
                </c:pt>
                <c:pt idx="28">
                  <c:v>85.112692560508307</c:v>
                </c:pt>
                <c:pt idx="29">
                  <c:v>91.852529933736022</c:v>
                </c:pt>
                <c:pt idx="30">
                  <c:v>98.957628953044889</c:v>
                </c:pt>
                <c:pt idx="31">
                  <c:v>106.42168531838254</c:v>
                </c:pt>
                <c:pt idx="32">
                  <c:v>114.23413615528369</c:v>
                </c:pt>
                <c:pt idx="33">
                  <c:v>122.37992431370036</c:v>
                </c:pt>
                <c:pt idx="34">
                  <c:v>130.83935987159521</c:v>
                </c:pt>
                <c:pt idx="35">
                  <c:v>139.58809681178684</c:v>
                </c:pt>
                <c:pt idx="36">
                  <c:v>148.59723927524257</c:v>
                </c:pt>
                <c:pt idx="37">
                  <c:v>157.83358669860087</c:v>
                </c:pt>
                <c:pt idx="38">
                  <c:v>167.26002071447601</c:v>
                </c:pt>
                <c:pt idx="39">
                  <c:v>176.83602930082358</c:v>
                </c:pt>
                <c:pt idx="40">
                  <c:v>186.5183558378271</c:v>
                </c:pt>
                <c:pt idx="41">
                  <c:v>196.26175310701856</c:v>
                </c:pt>
                <c:pt idx="42">
                  <c:v>206.01981553128724</c:v>
                </c:pt>
                <c:pt idx="43">
                  <c:v>215.74585775064304</c:v>
                </c:pt>
                <c:pt idx="44">
                  <c:v>225.39380447750085</c:v>
                </c:pt>
                <c:pt idx="45">
                  <c:v>234.91905580060896</c:v>
                </c:pt>
                <c:pt idx="46">
                  <c:v>244.2792937890901</c:v>
                </c:pt>
                <c:pt idx="47">
                  <c:v>253.43520021296172</c:v>
                </c:pt>
                <c:pt idx="48">
                  <c:v>262.35106103990449</c:v>
                </c:pt>
                <c:pt idx="49">
                  <c:v>270.99524051384941</c:v>
                </c:pt>
                <c:pt idx="50">
                  <c:v>279.34051539989304</c:v>
                </c:pt>
                <c:pt idx="51">
                  <c:v>287.36426771574315</c:v>
                </c:pt>
                <c:pt idx="52">
                  <c:v>295.04854135762309</c:v>
                </c:pt>
                <c:pt idx="53">
                  <c:v>302.37997399537886</c:v>
                </c:pt>
                <c:pt idx="54">
                  <c:v>309.3496201509559</c:v>
                </c:pt>
                <c:pt idx="55">
                  <c:v>315.95268435444137</c:v>
                </c:pt>
                <c:pt idx="56">
                  <c:v>322.18818471975163</c:v>
                </c:pt>
                <c:pt idx="57">
                  <c:v>328.05856735243691</c:v>
                </c:pt>
                <c:pt idx="58">
                  <c:v>333.56929093641111</c:v>
                </c:pt>
                <c:pt idx="59">
                  <c:v>338.72839893102849</c:v>
                </c:pt>
                <c:pt idx="60">
                  <c:v>343.54609433870638</c:v>
                </c:pt>
                <c:pt idx="61">
                  <c:v>348.03432924852922</c:v>
                </c:pt>
                <c:pt idx="62">
                  <c:v>352.20641855422758</c:v>
                </c:pt>
                <c:pt idx="63">
                  <c:v>356.0766845657663</c:v>
                </c:pt>
                <c:pt idx="64">
                  <c:v>359.66013680942854</c:v>
                </c:pt>
                <c:pt idx="65">
                  <c:v>362.9721892190928</c:v>
                </c:pt>
                <c:pt idx="66">
                  <c:v>366.02841519649587</c:v>
                </c:pt>
                <c:pt idx="67">
                  <c:v>368.84433966261173</c:v>
                </c:pt>
                <c:pt idx="68">
                  <c:v>371.43526621396114</c:v>
                </c:pt>
                <c:pt idx="69">
                  <c:v>373.8161367994777</c:v>
                </c:pt>
                <c:pt idx="70">
                  <c:v>376.00142090009189</c:v>
                </c:pt>
                <c:pt idx="71">
                  <c:v>378.00503097646776</c:v>
                </c:pt>
                <c:pt idx="72">
                  <c:v>379.84026090373601</c:v>
                </c:pt>
                <c:pt idx="73">
                  <c:v>381.51974419300063</c:v>
                </c:pt>
                <c:pt idx="74">
                  <c:v>383.05542897073349</c:v>
                </c:pt>
                <c:pt idx="75">
                  <c:v>384.45856691778982</c:v>
                </c:pt>
                <c:pt idx="76">
                  <c:v>385.73971363462931</c:v>
                </c:pt>
                <c:pt idx="77">
                  <c:v>386.90873817891969</c:v>
                </c:pt>
                <c:pt idx="78">
                  <c:v>387.97483980150622</c:v>
                </c:pt>
                <c:pt idx="79">
                  <c:v>388.94657017640492</c:v>
                </c:pt>
                <c:pt idx="80">
                  <c:v>389.83185967311096</c:v>
                </c:pt>
                <c:pt idx="81">
                  <c:v>390.63804645091074</c:v>
                </c:pt>
                <c:pt idx="82">
                  <c:v>391.37190736292638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8080"/>
        <c:axId val="251648472"/>
      </c:scatterChart>
      <c:valAx>
        <c:axId val="2516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472"/>
        <c:crosses val="autoZero"/>
        <c:crossBetween val="midCat"/>
      </c:valAx>
      <c:valAx>
        <c:axId val="25164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8.8881714285714231E-2</c:v>
                </c:pt>
                <c:pt idx="3">
                  <c:v>0.22220442857142875</c:v>
                </c:pt>
                <c:pt idx="4">
                  <c:v>0.20739071428571443</c:v>
                </c:pt>
                <c:pt idx="5">
                  <c:v>0.28145871428571401</c:v>
                </c:pt>
                <c:pt idx="6">
                  <c:v>0.44440857142857182</c:v>
                </c:pt>
                <c:pt idx="7">
                  <c:v>0.50366299999999964</c:v>
                </c:pt>
                <c:pt idx="8">
                  <c:v>0.72586728571428616</c:v>
                </c:pt>
                <c:pt idx="9">
                  <c:v>0.81474900000000006</c:v>
                </c:pt>
                <c:pt idx="10">
                  <c:v>0.91844428571428616</c:v>
                </c:pt>
                <c:pt idx="11">
                  <c:v>1.303598428571429</c:v>
                </c:pt>
                <c:pt idx="12">
                  <c:v>1.7331932857142869</c:v>
                </c:pt>
                <c:pt idx="13">
                  <c:v>1.8665157142857129</c:v>
                </c:pt>
                <c:pt idx="14">
                  <c:v>2.3257379999999994</c:v>
                </c:pt>
                <c:pt idx="15">
                  <c:v>2.622010285714282</c:v>
                </c:pt>
                <c:pt idx="16">
                  <c:v>3.0219778571428595</c:v>
                </c:pt>
                <c:pt idx="17">
                  <c:v>3.3923182857142908</c:v>
                </c:pt>
                <c:pt idx="18">
                  <c:v>3.9404221428571429</c:v>
                </c:pt>
                <c:pt idx="19">
                  <c:v>3.9848630000000025</c:v>
                </c:pt>
                <c:pt idx="20">
                  <c:v>4.3552034285714303</c:v>
                </c:pt>
                <c:pt idx="21">
                  <c:v>4.2663217142857039</c:v>
                </c:pt>
                <c:pt idx="22">
                  <c:v>4.6366621428571424</c:v>
                </c:pt>
                <c:pt idx="23">
                  <c:v>4.6218485714285737</c:v>
                </c:pt>
                <c:pt idx="24">
                  <c:v>4.7996118571428585</c:v>
                </c:pt>
                <c:pt idx="25">
                  <c:v>4.6514757142857182</c:v>
                </c:pt>
                <c:pt idx="26">
                  <c:v>4.2366944285714201</c:v>
                </c:pt>
                <c:pt idx="27">
                  <c:v>4.6514757142857253</c:v>
                </c:pt>
                <c:pt idx="28">
                  <c:v>5.3180884285714161</c:v>
                </c:pt>
                <c:pt idx="29">
                  <c:v>5.6884288571428687</c:v>
                </c:pt>
                <c:pt idx="30">
                  <c:v>8.236370999999993</c:v>
                </c:pt>
                <c:pt idx="31">
                  <c:v>9.1992561428571396</c:v>
                </c:pt>
                <c:pt idx="32">
                  <c:v>9.8658688571428446</c:v>
                </c:pt>
                <c:pt idx="33">
                  <c:v>10.413972714285721</c:v>
                </c:pt>
                <c:pt idx="34">
                  <c:v>10.132514000000016</c:v>
                </c:pt>
                <c:pt idx="35">
                  <c:v>9.9695641428571538</c:v>
                </c:pt>
                <c:pt idx="36">
                  <c:v>9.7918007142857153</c:v>
                </c:pt>
                <c:pt idx="37">
                  <c:v>8.325252714285698</c:v>
                </c:pt>
                <c:pt idx="38">
                  <c:v>7.5993854285714395</c:v>
                </c:pt>
                <c:pt idx="39">
                  <c:v>7.3327402857142818</c:v>
                </c:pt>
                <c:pt idx="40">
                  <c:v>7.6290127142857092</c:v>
                </c:pt>
                <c:pt idx="41">
                  <c:v>8.5178297142857264</c:v>
                </c:pt>
                <c:pt idx="42">
                  <c:v>8.5622705714285292</c:v>
                </c:pt>
                <c:pt idx="43">
                  <c:v>9.1992561428571538</c:v>
                </c:pt>
                <c:pt idx="44">
                  <c:v>9.9103097142857326</c:v>
                </c:pt>
                <c:pt idx="45">
                  <c:v>8.858542999999985</c:v>
                </c:pt>
                <c:pt idx="46">
                  <c:v>8.4882025714285749</c:v>
                </c:pt>
                <c:pt idx="47">
                  <c:v>8.7104067142857264</c:v>
                </c:pt>
                <c:pt idx="48">
                  <c:v>7.999353142857176</c:v>
                </c:pt>
                <c:pt idx="49">
                  <c:v>8.1178621428571365</c:v>
                </c:pt>
                <c:pt idx="50">
                  <c:v>7.1105361428571019</c:v>
                </c:pt>
                <c:pt idx="51">
                  <c:v>6.058769285714293</c:v>
                </c:pt>
                <c:pt idx="52">
                  <c:v>7.2290450000000011</c:v>
                </c:pt>
                <c:pt idx="53">
                  <c:v>7.2142314285714111</c:v>
                </c:pt>
                <c:pt idx="54">
                  <c:v>6.5328050000000122</c:v>
                </c:pt>
                <c:pt idx="55">
                  <c:v>5.999514857142815</c:v>
                </c:pt>
                <c:pt idx="56">
                  <c:v>5.5254791428572094</c:v>
                </c:pt>
                <c:pt idx="57">
                  <c:v>5.3921565714284885</c:v>
                </c:pt>
                <c:pt idx="58">
                  <c:v>4.5033395714286417</c:v>
                </c:pt>
                <c:pt idx="59">
                  <c:v>3.8515404285713704</c:v>
                </c:pt>
                <c:pt idx="60">
                  <c:v>3.7626587142857648</c:v>
                </c:pt>
                <c:pt idx="61">
                  <c:v>3.5256408571428484</c:v>
                </c:pt>
                <c:pt idx="62">
                  <c:v>3.5108272857142584</c:v>
                </c:pt>
                <c:pt idx="63">
                  <c:v>3.2441821428571576</c:v>
                </c:pt>
                <c:pt idx="64">
                  <c:v>3.2441821428571576</c:v>
                </c:pt>
                <c:pt idx="65">
                  <c:v>3.377504714285708</c:v>
                </c:pt>
                <c:pt idx="66">
                  <c:v>3.6885905714285787</c:v>
                </c:pt>
                <c:pt idx="67">
                  <c:v>3.4812000000000172</c:v>
                </c:pt>
                <c:pt idx="68">
                  <c:v>3.5552681428571464</c:v>
                </c:pt>
                <c:pt idx="69">
                  <c:v>3.4367591428571291</c:v>
                </c:pt>
                <c:pt idx="70">
                  <c:v>3.6441497142857475</c:v>
                </c:pt>
                <c:pt idx="71">
                  <c:v>3.7034042857142868</c:v>
                </c:pt>
                <c:pt idx="72">
                  <c:v>3.7034042857142868</c:v>
                </c:pt>
                <c:pt idx="73">
                  <c:v>3.3923184285714161</c:v>
                </c:pt>
                <c:pt idx="74">
                  <c:v>3.2738094285713419</c:v>
                </c:pt>
                <c:pt idx="75">
                  <c:v>3.1108595714286071</c:v>
                </c:pt>
                <c:pt idx="76">
                  <c:v>3.0219778571428311</c:v>
                </c:pt>
                <c:pt idx="77">
                  <c:v>2.7257055714286071</c:v>
                </c:pt>
                <c:pt idx="78">
                  <c:v>2.4294331428572082</c:v>
                </c:pt>
                <c:pt idx="79">
                  <c:v>2.2516697142856561</c:v>
                </c:pt>
                <c:pt idx="80">
                  <c:v>2.1183472857142807</c:v>
                </c:pt>
                <c:pt idx="81">
                  <c:v>1.8368884285714717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2.0265284856963849E-2</c:v>
                </c:pt>
                <c:pt idx="3">
                  <c:v>8.4968456712865431E-2</c:v>
                </c:pt>
                <c:pt idx="4">
                  <c:v>0.19581157292053775</c:v>
                </c:pt>
                <c:pt idx="5">
                  <c:v>0.35268152834999084</c:v>
                </c:pt>
                <c:pt idx="6">
                  <c:v>0.5543600951097859</c:v>
                </c:pt>
                <c:pt idx="7">
                  <c:v>0.79872098627984489</c:v>
                </c:pt>
                <c:pt idx="8">
                  <c:v>1.0828407924849861</c:v>
                </c:pt>
                <c:pt idx="9">
                  <c:v>1.4030889189350872</c:v>
                </c:pt>
                <c:pt idx="10">
                  <c:v>1.7552150517979901</c:v>
                </c:pt>
                <c:pt idx="11">
                  <c:v>2.1344402870025032</c:v>
                </c:pt>
                <c:pt idx="12">
                  <c:v>2.5355535861925036</c:v>
                </c:pt>
                <c:pt idx="13">
                  <c:v>2.9530132674726786</c:v>
                </c:pt>
                <c:pt idx="14">
                  <c:v>3.3810522629884576</c:v>
                </c:pt>
                <c:pt idx="15">
                  <c:v>3.8137853571427622</c:v>
                </c:pt>
                <c:pt idx="16">
                  <c:v>4.2453163524374284</c:v>
                </c:pt>
                <c:pt idx="17">
                  <c:v>4.6698430039310814</c:v>
                </c:pt>
                <c:pt idx="18">
                  <c:v>5.0817575733488072</c:v>
                </c:pt>
                <c:pt idx="19">
                  <c:v>5.4757409544189057</c:v>
                </c:pt>
                <c:pt idx="20">
                  <c:v>5.8468484947096293</c:v>
                </c:pt>
                <c:pt idx="21">
                  <c:v>6.1905858721473708</c:v>
                </c:pt>
                <c:pt idx="22">
                  <c:v>6.5029736638430036</c:v>
                </c:pt>
                <c:pt idx="23">
                  <c:v>6.780599558564842</c:v>
                </c:pt>
                <c:pt idx="24">
                  <c:v>7.0206575000525522</c:v>
                </c:pt>
                <c:pt idx="25">
                  <c:v>7.2209733944439458</c:v>
                </c:pt>
                <c:pt idx="26">
                  <c:v>7.3800173598695471</c:v>
                </c:pt>
                <c:pt idx="27">
                  <c:v>7.4969028289194739</c:v>
                </c:pt>
                <c:pt idx="28">
                  <c:v>7.5713731253293455</c:v>
                </c:pt>
                <c:pt idx="29">
                  <c:v>7.6037764162239219</c:v>
                </c:pt>
                <c:pt idx="30">
                  <c:v>7.5950301834146288</c:v>
                </c:pt>
                <c:pt idx="31">
                  <c:v>7.54657655601412</c:v>
                </c:pt>
                <c:pt idx="32">
                  <c:v>7.4603299981878495</c:v>
                </c:pt>
                <c:pt idx="33">
                  <c:v>7.3386189481637141</c:v>
                </c:pt>
                <c:pt idx="34">
                  <c:v>7.1841230573673203</c:v>
                </c:pt>
                <c:pt idx="35">
                  <c:v>6.9998076830970479</c:v>
                </c:pt>
                <c:pt idx="36">
                  <c:v>6.7888572473602586</c:v>
                </c:pt>
                <c:pt idx="37">
                  <c:v>6.5546089925273474</c:v>
                </c:pt>
                <c:pt idx="38">
                  <c:v>6.3004885465667888</c:v>
                </c:pt>
                <c:pt idx="39">
                  <c:v>6.0299485628586131</c:v>
                </c:pt>
                <c:pt idx="40">
                  <c:v>5.7464115285460444</c:v>
                </c:pt>
                <c:pt idx="41">
                  <c:v>5.4532176479438199</c:v>
                </c:pt>
                <c:pt idx="42">
                  <c:v>5.1535785105518483</c:v>
                </c:pt>
                <c:pt idx="43">
                  <c:v>4.850537053360771</c:v>
                </c:pt>
                <c:pt idx="44">
                  <c:v>4.546934130566151</c:v>
                </c:pt>
                <c:pt idx="45">
                  <c:v>4.245381816081566</c:v>
                </c:pt>
                <c:pt idx="46">
                  <c:v>3.9482433901356897</c:v>
                </c:pt>
                <c:pt idx="47">
                  <c:v>3.6576198046597015</c:v>
                </c:pt>
                <c:pt idx="48">
                  <c:v>3.3753422860937325</c:v>
                </c:pt>
                <c:pt idx="49">
                  <c:v>3.1029706206934011</c:v>
                </c:pt>
                <c:pt idx="50">
                  <c:v>2.8417965775015261</c:v>
                </c:pt>
                <c:pt idx="51">
                  <c:v>2.5928518580960822</c:v>
                </c:pt>
                <c:pt idx="52">
                  <c:v>2.3569199194712875</c:v>
                </c:pt>
                <c:pt idx="53">
                  <c:v>2.1345509957040067</c:v>
                </c:pt>
                <c:pt idx="54">
                  <c:v>1.9260796435801424</c:v>
                </c:pt>
                <c:pt idx="55">
                  <c:v>1.7316441548381665</c:v>
                </c:pt>
                <c:pt idx="56">
                  <c:v>1.5512072105460879</c:v>
                </c:pt>
                <c:pt idx="57">
                  <c:v>1.3845771985900424</c:v>
                </c:pt>
                <c:pt idx="58">
                  <c:v>1.2314296704725605</c:v>
                </c:pt>
                <c:pt idx="59">
                  <c:v>1.091328475786542</c:v>
                </c:pt>
                <c:pt idx="60">
                  <c:v>0.96374617916605443</c:v>
                </c:pt>
                <c:pt idx="61">
                  <c:v>0.84808343274076692</c:v>
                </c:pt>
                <c:pt idx="62">
                  <c:v>0.74368704492494619</c:v>
                </c:pt>
                <c:pt idx="63">
                  <c:v>0.64986655184768849</c:v>
                </c:pt>
                <c:pt idx="64">
                  <c:v>0.5659091593023986</c:v>
                </c:pt>
                <c:pt idx="65">
                  <c:v>0.49109297952412728</c:v>
                </c:pt>
                <c:pt idx="66">
                  <c:v>0.42469853749203162</c:v>
                </c:pt>
                <c:pt idx="67">
                  <c:v>0.36601856521840587</c:v>
                </c:pt>
                <c:pt idx="68">
                  <c:v>0.31436613933610574</c:v>
                </c:pt>
                <c:pt idx="69">
                  <c:v>0.26908124720313531</c:v>
                </c:pt>
                <c:pt idx="70">
                  <c:v>0.22953588989962456</c:v>
                </c:pt>
                <c:pt idx="71">
                  <c:v>0.19513784727350064</c:v>
                </c:pt>
                <c:pt idx="72">
                  <c:v>0.16533324111325381</c:v>
                </c:pt>
                <c:pt idx="73">
                  <c:v>0.13960803820761347</c:v>
                </c:pt>
                <c:pt idx="74">
                  <c:v>0.1174886361754952</c:v>
                </c:pt>
                <c:pt idx="75">
                  <c:v>9.8541672229170693E-2</c:v>
                </c:pt>
                <c:pt idx="76">
                  <c:v>8.2373189184885759E-2</c:v>
                </c:pt>
                <c:pt idx="77">
                  <c:v>6.8627284751167583E-2</c:v>
                </c:pt>
                <c:pt idx="78">
                  <c:v>5.6984360056477709E-2</c:v>
                </c:pt>
                <c:pt idx="79">
                  <c:v>4.715907211847236E-2</c:v>
                </c:pt>
                <c:pt idx="80">
                  <c:v>3.8898083033656917E-2</c:v>
                </c:pt>
                <c:pt idx="81">
                  <c:v>3.1977686532384704E-2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39048"/>
        <c:axId val="493041400"/>
      </c:scatterChart>
      <c:valAx>
        <c:axId val="49303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41400"/>
        <c:crosses val="autoZero"/>
        <c:crossBetween val="midCat"/>
      </c:valAx>
      <c:valAx>
        <c:axId val="49304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39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0.25183142857142848</c:v>
                </c:pt>
                <c:pt idx="3">
                  <c:v>0.63698557142857148</c:v>
                </c:pt>
                <c:pt idx="4">
                  <c:v>1.0073260000000002</c:v>
                </c:pt>
                <c:pt idx="5">
                  <c:v>1.4517344285714284</c:v>
                </c:pt>
                <c:pt idx="6">
                  <c:v>2.0590927142857147</c:v>
                </c:pt>
                <c:pt idx="7">
                  <c:v>2.7257054285714286</c:v>
                </c:pt>
                <c:pt idx="8">
                  <c:v>3.614522428571429</c:v>
                </c:pt>
                <c:pt idx="9">
                  <c:v>4.5922211428571433</c:v>
                </c:pt>
                <c:pt idx="10">
                  <c:v>5.6736151428571437</c:v>
                </c:pt>
                <c:pt idx="11">
                  <c:v>7.1401632857142872</c:v>
                </c:pt>
                <c:pt idx="12">
                  <c:v>9.0363062857142875</c:v>
                </c:pt>
                <c:pt idx="13">
                  <c:v>11.065771714285715</c:v>
                </c:pt>
                <c:pt idx="14">
                  <c:v>13.554459428571429</c:v>
                </c:pt>
                <c:pt idx="15">
                  <c:v>16.339419428571425</c:v>
                </c:pt>
                <c:pt idx="16">
                  <c:v>19.524346999999999</c:v>
                </c:pt>
                <c:pt idx="17">
                  <c:v>23.079615000000004</c:v>
                </c:pt>
                <c:pt idx="18">
                  <c:v>27.182986857142861</c:v>
                </c:pt>
                <c:pt idx="19">
                  <c:v>31.330799571428578</c:v>
                </c:pt>
                <c:pt idx="20">
                  <c:v>35.848952714285723</c:v>
                </c:pt>
                <c:pt idx="21">
                  <c:v>40.278224142857141</c:v>
                </c:pt>
                <c:pt idx="22">
                  <c:v>45.077835999999998</c:v>
                </c:pt>
                <c:pt idx="23">
                  <c:v>49.862634285714286</c:v>
                </c:pt>
                <c:pt idx="24">
                  <c:v>54.825195857142859</c:v>
                </c:pt>
                <c:pt idx="25">
                  <c:v>59.639621285714291</c:v>
                </c:pt>
                <c:pt idx="26">
                  <c:v>64.039265428571426</c:v>
                </c:pt>
                <c:pt idx="27">
                  <c:v>68.853690857142865</c:v>
                </c:pt>
                <c:pt idx="28">
                  <c:v>74.334728999999996</c:v>
                </c:pt>
                <c:pt idx="29">
                  <c:v>80.186107571428579</c:v>
                </c:pt>
                <c:pt idx="30">
                  <c:v>88.585428285714286</c:v>
                </c:pt>
                <c:pt idx="31">
                  <c:v>97.94763414285714</c:v>
                </c:pt>
                <c:pt idx="32">
                  <c:v>107.9764527142857</c:v>
                </c:pt>
                <c:pt idx="33">
                  <c:v>118.55337514285713</c:v>
                </c:pt>
                <c:pt idx="34">
                  <c:v>128.84883885714288</c:v>
                </c:pt>
                <c:pt idx="35">
                  <c:v>138.98135271428575</c:v>
                </c:pt>
                <c:pt idx="36">
                  <c:v>148.93610314285718</c:v>
                </c:pt>
                <c:pt idx="37">
                  <c:v>157.42430557142859</c:v>
                </c:pt>
                <c:pt idx="38">
                  <c:v>165.18664071428574</c:v>
                </c:pt>
                <c:pt idx="39">
                  <c:v>172.68233071428574</c:v>
                </c:pt>
                <c:pt idx="40">
                  <c:v>180.47429314285716</c:v>
                </c:pt>
                <c:pt idx="41">
                  <c:v>189.1550725714286</c:v>
                </c:pt>
                <c:pt idx="42">
                  <c:v>197.88029285714285</c:v>
                </c:pt>
                <c:pt idx="43">
                  <c:v>207.24249871428572</c:v>
                </c:pt>
                <c:pt idx="44">
                  <c:v>217.31575814285716</c:v>
                </c:pt>
                <c:pt idx="45">
                  <c:v>226.33725085714286</c:v>
                </c:pt>
                <c:pt idx="46">
                  <c:v>234.98840314285715</c:v>
                </c:pt>
                <c:pt idx="47">
                  <c:v>243.86175957142859</c:v>
                </c:pt>
                <c:pt idx="48">
                  <c:v>252.02406242857148</c:v>
                </c:pt>
                <c:pt idx="49">
                  <c:v>260.30487428571433</c:v>
                </c:pt>
                <c:pt idx="50">
                  <c:v>267.57836014285715</c:v>
                </c:pt>
                <c:pt idx="51">
                  <c:v>273.80007914285716</c:v>
                </c:pt>
                <c:pt idx="52">
                  <c:v>281.19207385714287</c:v>
                </c:pt>
                <c:pt idx="53">
                  <c:v>288.569255</c:v>
                </c:pt>
                <c:pt idx="54">
                  <c:v>295.26500971428572</c:v>
                </c:pt>
                <c:pt idx="55">
                  <c:v>301.42747428571425</c:v>
                </c:pt>
                <c:pt idx="56">
                  <c:v>307.11590314285718</c:v>
                </c:pt>
                <c:pt idx="57">
                  <c:v>312.67100942857138</c:v>
                </c:pt>
                <c:pt idx="58">
                  <c:v>317.33729871428574</c:v>
                </c:pt>
                <c:pt idx="59">
                  <c:v>321.35178885714282</c:v>
                </c:pt>
                <c:pt idx="60">
                  <c:v>325.2773972857143</c:v>
                </c:pt>
                <c:pt idx="61">
                  <c:v>328.96598785714286</c:v>
                </c:pt>
                <c:pt idx="62">
                  <c:v>332.63976485714284</c:v>
                </c:pt>
                <c:pt idx="63">
                  <c:v>336.04689671428571</c:v>
                </c:pt>
                <c:pt idx="64">
                  <c:v>339.45402857142858</c:v>
                </c:pt>
                <c:pt idx="65">
                  <c:v>342.994483</c:v>
                </c:pt>
                <c:pt idx="66">
                  <c:v>346.8460232857143</c:v>
                </c:pt>
                <c:pt idx="67">
                  <c:v>350.49017300000003</c:v>
                </c:pt>
                <c:pt idx="68">
                  <c:v>354.20839085714289</c:v>
                </c:pt>
                <c:pt idx="69">
                  <c:v>357.80809971428573</c:v>
                </c:pt>
                <c:pt idx="70">
                  <c:v>361.61519914285719</c:v>
                </c:pt>
                <c:pt idx="71">
                  <c:v>365.48155314285719</c:v>
                </c:pt>
                <c:pt idx="72">
                  <c:v>369.3479071428572</c:v>
                </c:pt>
                <c:pt idx="73">
                  <c:v>372.90317528571433</c:v>
                </c:pt>
                <c:pt idx="74">
                  <c:v>376.33993442857138</c:v>
                </c:pt>
                <c:pt idx="75">
                  <c:v>379.6137437142857</c:v>
                </c:pt>
                <c:pt idx="76">
                  <c:v>382.79867128571425</c:v>
                </c:pt>
                <c:pt idx="77">
                  <c:v>385.68732657142857</c:v>
                </c:pt>
                <c:pt idx="78">
                  <c:v>388.27970942857149</c:v>
                </c:pt>
                <c:pt idx="79">
                  <c:v>390.69432885714286</c:v>
                </c:pt>
                <c:pt idx="80">
                  <c:v>392.97562585714286</c:v>
                </c:pt>
                <c:pt idx="81">
                  <c:v>394.97546400000004</c:v>
                </c:pt>
                <c:pt idx="82">
                  <c:v>396.99011585714288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65296"/>
        <c:axId val="626865688"/>
      </c:scatterChart>
      <c:valAx>
        <c:axId val="62686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65688"/>
        <c:crosses val="autoZero"/>
        <c:crossBetween val="midCat"/>
      </c:valAx>
      <c:valAx>
        <c:axId val="6268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6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8.8881714285714231E-2</c:v>
                </c:pt>
                <c:pt idx="3">
                  <c:v>0.22220442857142875</c:v>
                </c:pt>
                <c:pt idx="4">
                  <c:v>0.20739071428571443</c:v>
                </c:pt>
                <c:pt idx="5">
                  <c:v>0.28145871428571401</c:v>
                </c:pt>
                <c:pt idx="6">
                  <c:v>0.44440857142857182</c:v>
                </c:pt>
                <c:pt idx="7">
                  <c:v>0.50366299999999964</c:v>
                </c:pt>
                <c:pt idx="8">
                  <c:v>0.72586728571428616</c:v>
                </c:pt>
                <c:pt idx="9">
                  <c:v>0.81474900000000006</c:v>
                </c:pt>
                <c:pt idx="10">
                  <c:v>0.91844428571428616</c:v>
                </c:pt>
                <c:pt idx="11">
                  <c:v>1.303598428571429</c:v>
                </c:pt>
                <c:pt idx="12">
                  <c:v>1.7331932857142869</c:v>
                </c:pt>
                <c:pt idx="13">
                  <c:v>1.8665157142857129</c:v>
                </c:pt>
                <c:pt idx="14">
                  <c:v>2.3257379999999994</c:v>
                </c:pt>
                <c:pt idx="15">
                  <c:v>2.622010285714282</c:v>
                </c:pt>
                <c:pt idx="16">
                  <c:v>3.0219778571428595</c:v>
                </c:pt>
                <c:pt idx="17">
                  <c:v>3.3923182857142908</c:v>
                </c:pt>
                <c:pt idx="18">
                  <c:v>3.9404221428571429</c:v>
                </c:pt>
                <c:pt idx="19">
                  <c:v>3.9848630000000025</c:v>
                </c:pt>
                <c:pt idx="20">
                  <c:v>4.3552034285714303</c:v>
                </c:pt>
                <c:pt idx="21">
                  <c:v>4.2663217142857039</c:v>
                </c:pt>
                <c:pt idx="22">
                  <c:v>4.6366621428571424</c:v>
                </c:pt>
                <c:pt idx="23">
                  <c:v>4.6218485714285737</c:v>
                </c:pt>
                <c:pt idx="24">
                  <c:v>4.7996118571428585</c:v>
                </c:pt>
                <c:pt idx="25">
                  <c:v>4.6514757142857182</c:v>
                </c:pt>
                <c:pt idx="26">
                  <c:v>4.2366944285714201</c:v>
                </c:pt>
                <c:pt idx="27">
                  <c:v>4.6514757142857253</c:v>
                </c:pt>
                <c:pt idx="28">
                  <c:v>5.3180884285714161</c:v>
                </c:pt>
                <c:pt idx="29">
                  <c:v>5.6884288571428687</c:v>
                </c:pt>
                <c:pt idx="30">
                  <c:v>8.236370999999993</c:v>
                </c:pt>
                <c:pt idx="31">
                  <c:v>9.1992561428571396</c:v>
                </c:pt>
                <c:pt idx="32">
                  <c:v>9.8658688571428446</c:v>
                </c:pt>
                <c:pt idx="33">
                  <c:v>10.413972714285721</c:v>
                </c:pt>
                <c:pt idx="34">
                  <c:v>10.132514000000016</c:v>
                </c:pt>
                <c:pt idx="35">
                  <c:v>9.9695641428571538</c:v>
                </c:pt>
                <c:pt idx="36">
                  <c:v>9.7918007142857153</c:v>
                </c:pt>
                <c:pt idx="37">
                  <c:v>8.325252714285698</c:v>
                </c:pt>
                <c:pt idx="38">
                  <c:v>7.5993854285714395</c:v>
                </c:pt>
                <c:pt idx="39">
                  <c:v>7.3327402857142818</c:v>
                </c:pt>
                <c:pt idx="40">
                  <c:v>7.6290127142857092</c:v>
                </c:pt>
                <c:pt idx="41">
                  <c:v>8.5178297142857264</c:v>
                </c:pt>
                <c:pt idx="42">
                  <c:v>8.5622705714285292</c:v>
                </c:pt>
                <c:pt idx="43">
                  <c:v>9.1992561428571538</c:v>
                </c:pt>
                <c:pt idx="44">
                  <c:v>9.9103097142857326</c:v>
                </c:pt>
                <c:pt idx="45">
                  <c:v>8.858542999999985</c:v>
                </c:pt>
                <c:pt idx="46">
                  <c:v>8.4882025714285749</c:v>
                </c:pt>
                <c:pt idx="47">
                  <c:v>8.7104067142857264</c:v>
                </c:pt>
                <c:pt idx="48">
                  <c:v>7.999353142857176</c:v>
                </c:pt>
                <c:pt idx="49">
                  <c:v>8.1178621428571365</c:v>
                </c:pt>
                <c:pt idx="50">
                  <c:v>7.1105361428571019</c:v>
                </c:pt>
                <c:pt idx="51">
                  <c:v>6.058769285714293</c:v>
                </c:pt>
                <c:pt idx="52">
                  <c:v>7.2290450000000011</c:v>
                </c:pt>
                <c:pt idx="53">
                  <c:v>7.2142314285714111</c:v>
                </c:pt>
                <c:pt idx="54">
                  <c:v>6.5328050000000122</c:v>
                </c:pt>
                <c:pt idx="55">
                  <c:v>5.999514857142815</c:v>
                </c:pt>
                <c:pt idx="56">
                  <c:v>5.5254791428572094</c:v>
                </c:pt>
                <c:pt idx="57">
                  <c:v>5.3921565714284885</c:v>
                </c:pt>
                <c:pt idx="58">
                  <c:v>4.5033395714286417</c:v>
                </c:pt>
                <c:pt idx="59">
                  <c:v>3.8515404285713704</c:v>
                </c:pt>
                <c:pt idx="60">
                  <c:v>3.7626587142857648</c:v>
                </c:pt>
                <c:pt idx="61">
                  <c:v>3.5256408571428484</c:v>
                </c:pt>
                <c:pt idx="62">
                  <c:v>3.5108272857142584</c:v>
                </c:pt>
                <c:pt idx="63">
                  <c:v>3.2441821428571576</c:v>
                </c:pt>
                <c:pt idx="64">
                  <c:v>3.2441821428571576</c:v>
                </c:pt>
                <c:pt idx="65">
                  <c:v>3.377504714285708</c:v>
                </c:pt>
                <c:pt idx="66">
                  <c:v>3.6885905714285787</c:v>
                </c:pt>
                <c:pt idx="67">
                  <c:v>3.4812000000000172</c:v>
                </c:pt>
                <c:pt idx="68">
                  <c:v>3.5552681428571464</c:v>
                </c:pt>
                <c:pt idx="69">
                  <c:v>3.4367591428571291</c:v>
                </c:pt>
                <c:pt idx="70">
                  <c:v>3.6441497142857475</c:v>
                </c:pt>
                <c:pt idx="71">
                  <c:v>3.7034042857142868</c:v>
                </c:pt>
                <c:pt idx="72">
                  <c:v>3.7034042857142868</c:v>
                </c:pt>
                <c:pt idx="73">
                  <c:v>3.3923184285714161</c:v>
                </c:pt>
                <c:pt idx="74">
                  <c:v>3.2738094285713419</c:v>
                </c:pt>
                <c:pt idx="75">
                  <c:v>3.1108595714286071</c:v>
                </c:pt>
                <c:pt idx="76">
                  <c:v>3.0219778571428311</c:v>
                </c:pt>
                <c:pt idx="77">
                  <c:v>2.7257055714286071</c:v>
                </c:pt>
                <c:pt idx="78">
                  <c:v>2.4294331428572082</c:v>
                </c:pt>
                <c:pt idx="79">
                  <c:v>2.2516697142856561</c:v>
                </c:pt>
                <c:pt idx="80">
                  <c:v>2.1183472857142807</c:v>
                </c:pt>
                <c:pt idx="81">
                  <c:v>1.8368884285714717</c:v>
                </c:pt>
                <c:pt idx="82">
                  <c:v>1.851702142857123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68040"/>
        <c:axId val="626866080"/>
      </c:scatterChart>
      <c:valAx>
        <c:axId val="62686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66080"/>
        <c:crosses val="autoZero"/>
        <c:crossBetween val="midCat"/>
      </c:valAx>
      <c:valAx>
        <c:axId val="6268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6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8.8881714285714231E-2</c:v>
                </c:pt>
                <c:pt idx="3">
                  <c:v>0.22220442857142875</c:v>
                </c:pt>
                <c:pt idx="4">
                  <c:v>0.20739071428571443</c:v>
                </c:pt>
                <c:pt idx="5">
                  <c:v>0.28145871428571401</c:v>
                </c:pt>
                <c:pt idx="6">
                  <c:v>0.44440857142857182</c:v>
                </c:pt>
                <c:pt idx="7">
                  <c:v>0.50366299999999964</c:v>
                </c:pt>
                <c:pt idx="8">
                  <c:v>0.72586728571428616</c:v>
                </c:pt>
                <c:pt idx="9">
                  <c:v>0.81474900000000006</c:v>
                </c:pt>
                <c:pt idx="10">
                  <c:v>0.91844428571428616</c:v>
                </c:pt>
                <c:pt idx="11">
                  <c:v>1.303598428571429</c:v>
                </c:pt>
                <c:pt idx="12">
                  <c:v>1.7331932857142869</c:v>
                </c:pt>
                <c:pt idx="13">
                  <c:v>1.8665157142857129</c:v>
                </c:pt>
                <c:pt idx="14">
                  <c:v>2.3257379999999994</c:v>
                </c:pt>
                <c:pt idx="15">
                  <c:v>2.622010285714282</c:v>
                </c:pt>
                <c:pt idx="16">
                  <c:v>3.0219778571428595</c:v>
                </c:pt>
                <c:pt idx="17">
                  <c:v>3.3923182857142908</c:v>
                </c:pt>
                <c:pt idx="18">
                  <c:v>3.9404221428571429</c:v>
                </c:pt>
                <c:pt idx="19">
                  <c:v>3.9848630000000025</c:v>
                </c:pt>
                <c:pt idx="20">
                  <c:v>4.3552034285714303</c:v>
                </c:pt>
                <c:pt idx="21">
                  <c:v>4.2663217142857039</c:v>
                </c:pt>
                <c:pt idx="22">
                  <c:v>4.6366621428571424</c:v>
                </c:pt>
                <c:pt idx="23">
                  <c:v>4.6218485714285737</c:v>
                </c:pt>
                <c:pt idx="24">
                  <c:v>4.7996118571428585</c:v>
                </c:pt>
                <c:pt idx="25">
                  <c:v>4.6514757142857182</c:v>
                </c:pt>
                <c:pt idx="26">
                  <c:v>4.2366944285714201</c:v>
                </c:pt>
                <c:pt idx="27">
                  <c:v>4.6514757142857253</c:v>
                </c:pt>
                <c:pt idx="28">
                  <c:v>5.3180884285714161</c:v>
                </c:pt>
                <c:pt idx="29">
                  <c:v>5.6884288571428687</c:v>
                </c:pt>
                <c:pt idx="30">
                  <c:v>8.236370999999993</c:v>
                </c:pt>
                <c:pt idx="31">
                  <c:v>9.1992561428571396</c:v>
                </c:pt>
                <c:pt idx="32">
                  <c:v>9.8658688571428446</c:v>
                </c:pt>
                <c:pt idx="33">
                  <c:v>10.413972714285721</c:v>
                </c:pt>
                <c:pt idx="34">
                  <c:v>10.132514000000016</c:v>
                </c:pt>
                <c:pt idx="35">
                  <c:v>9.9695641428571538</c:v>
                </c:pt>
                <c:pt idx="36">
                  <c:v>9.7918007142857153</c:v>
                </c:pt>
                <c:pt idx="37">
                  <c:v>8.325252714285698</c:v>
                </c:pt>
                <c:pt idx="38">
                  <c:v>7.5993854285714395</c:v>
                </c:pt>
                <c:pt idx="39">
                  <c:v>7.3327402857142818</c:v>
                </c:pt>
                <c:pt idx="40">
                  <c:v>7.6290127142857092</c:v>
                </c:pt>
                <c:pt idx="41">
                  <c:v>8.5178297142857264</c:v>
                </c:pt>
                <c:pt idx="42">
                  <c:v>8.5622705714285292</c:v>
                </c:pt>
                <c:pt idx="43">
                  <c:v>9.1992561428571538</c:v>
                </c:pt>
                <c:pt idx="44">
                  <c:v>9.9103097142857326</c:v>
                </c:pt>
                <c:pt idx="45">
                  <c:v>8.858542999999985</c:v>
                </c:pt>
                <c:pt idx="46">
                  <c:v>8.4882025714285749</c:v>
                </c:pt>
                <c:pt idx="47">
                  <c:v>8.7104067142857264</c:v>
                </c:pt>
                <c:pt idx="48">
                  <c:v>7.999353142857176</c:v>
                </c:pt>
                <c:pt idx="49">
                  <c:v>8.1178621428571365</c:v>
                </c:pt>
                <c:pt idx="50">
                  <c:v>7.1105361428571019</c:v>
                </c:pt>
                <c:pt idx="51">
                  <c:v>6.058769285714293</c:v>
                </c:pt>
                <c:pt idx="52">
                  <c:v>7.2290450000000011</c:v>
                </c:pt>
                <c:pt idx="53">
                  <c:v>7.2142314285714111</c:v>
                </c:pt>
                <c:pt idx="54">
                  <c:v>6.5328050000000122</c:v>
                </c:pt>
                <c:pt idx="55">
                  <c:v>5.999514857142815</c:v>
                </c:pt>
                <c:pt idx="56">
                  <c:v>5.5254791428572094</c:v>
                </c:pt>
                <c:pt idx="57">
                  <c:v>5.3921565714284885</c:v>
                </c:pt>
                <c:pt idx="58">
                  <c:v>4.5033395714286417</c:v>
                </c:pt>
                <c:pt idx="59">
                  <c:v>3.8515404285713704</c:v>
                </c:pt>
                <c:pt idx="60">
                  <c:v>3.7626587142857648</c:v>
                </c:pt>
                <c:pt idx="61">
                  <c:v>3.5256408571428484</c:v>
                </c:pt>
                <c:pt idx="62">
                  <c:v>3.5108272857142584</c:v>
                </c:pt>
                <c:pt idx="63">
                  <c:v>3.2441821428571576</c:v>
                </c:pt>
                <c:pt idx="64">
                  <c:v>3.2441821428571576</c:v>
                </c:pt>
                <c:pt idx="65">
                  <c:v>3.377504714285708</c:v>
                </c:pt>
                <c:pt idx="66">
                  <c:v>3.6885905714285787</c:v>
                </c:pt>
                <c:pt idx="67">
                  <c:v>3.4812000000000172</c:v>
                </c:pt>
                <c:pt idx="68">
                  <c:v>3.5552681428571464</c:v>
                </c:pt>
                <c:pt idx="69">
                  <c:v>3.4367591428571291</c:v>
                </c:pt>
                <c:pt idx="70">
                  <c:v>3.6441497142857475</c:v>
                </c:pt>
                <c:pt idx="71">
                  <c:v>3.7034042857142868</c:v>
                </c:pt>
                <c:pt idx="72">
                  <c:v>3.7034042857142868</c:v>
                </c:pt>
                <c:pt idx="73">
                  <c:v>3.3923184285714161</c:v>
                </c:pt>
                <c:pt idx="74">
                  <c:v>3.2738094285713419</c:v>
                </c:pt>
                <c:pt idx="75">
                  <c:v>3.1108595714286071</c:v>
                </c:pt>
                <c:pt idx="76">
                  <c:v>3.0219778571428311</c:v>
                </c:pt>
                <c:pt idx="77">
                  <c:v>2.7257055714286071</c:v>
                </c:pt>
                <c:pt idx="78">
                  <c:v>2.4294331428572082</c:v>
                </c:pt>
                <c:pt idx="79">
                  <c:v>2.2516697142856561</c:v>
                </c:pt>
                <c:pt idx="80">
                  <c:v>2.1183472857142807</c:v>
                </c:pt>
                <c:pt idx="81">
                  <c:v>1.8368884285714717</c:v>
                </c:pt>
                <c:pt idx="82">
                  <c:v>1.851702142857123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0.88777478292635581</c:v>
                </c:pt>
                <c:pt idx="2">
                  <c:v>0.95925187059650241</c:v>
                </c:pt>
                <c:pt idx="3">
                  <c:v>1.0374350578637603</c:v>
                </c:pt>
                <c:pt idx="4">
                  <c:v>1.1228816532010539</c:v>
                </c:pt>
                <c:pt idx="5">
                  <c:v>1.2161800705510983</c:v>
                </c:pt>
                <c:pt idx="6">
                  <c:v>1.3179481426853266</c:v>
                </c:pt>
                <c:pt idx="7">
                  <c:v>1.4288304481440011</c:v>
                </c:pt>
                <c:pt idx="8">
                  <c:v>1.5494944467521772</c:v>
                </c:pt>
                <c:pt idx="9">
                  <c:v>1.6806251951420346</c:v>
                </c:pt>
                <c:pt idx="10">
                  <c:v>1.8229183920172458</c:v>
                </c:pt>
                <c:pt idx="11">
                  <c:v>1.9770714850708484</c:v>
                </c:pt>
                <c:pt idx="12">
                  <c:v>2.1437725601407722</c:v>
                </c:pt>
                <c:pt idx="13">
                  <c:v>2.3236867316900374</c:v>
                </c:pt>
                <c:pt idx="14">
                  <c:v>2.5174397661251211</c:v>
                </c:pt>
                <c:pt idx="15">
                  <c:v>2.7255987006699653</c:v>
                </c:pt>
                <c:pt idx="16">
                  <c:v>2.9486492760250167</c:v>
                </c:pt>
                <c:pt idx="17">
                  <c:v>3.1869700868614239</c:v>
                </c:pt>
                <c:pt idx="18">
                  <c:v>3.4408034764285254</c:v>
                </c:pt>
                <c:pt idx="19">
                  <c:v>3.7102233657996861</c:v>
                </c:pt>
                <c:pt idx="20">
                  <c:v>3.9951004188362167</c:v>
                </c:pt>
                <c:pt idx="21">
                  <c:v>4.2950652026698961</c:v>
                </c:pt>
                <c:pt idx="22">
                  <c:v>4.6094703084511748</c:v>
                </c:pt>
                <c:pt idx="23">
                  <c:v>4.9373527409823446</c:v>
                </c:pt>
                <c:pt idx="24">
                  <c:v>5.2773982543821232</c:v>
                </c:pt>
                <c:pt idx="25">
                  <c:v>5.6279096814426453</c:v>
                </c:pt>
                <c:pt idx="26">
                  <c:v>5.9867816448812201</c:v>
                </c:pt>
                <c:pt idx="27">
                  <c:v>6.3514843080618784</c:v>
                </c:pt>
                <c:pt idx="28">
                  <c:v>6.7190589720353255</c:v>
                </c:pt>
                <c:pt idx="29">
                  <c:v>7.0861283016351635</c:v>
                </c:pt>
                <c:pt idx="30">
                  <c:v>7.448923713782774</c:v>
                </c:pt>
                <c:pt idx="31">
                  <c:v>7.8033319428797601</c:v>
                </c:pt>
                <c:pt idx="32">
                  <c:v>8.1449619861705536</c:v>
                </c:pt>
                <c:pt idx="33">
                  <c:v>8.4692325291934072</c:v>
                </c:pt>
                <c:pt idx="34">
                  <c:v>8.7714785974528731</c:v>
                </c:pt>
                <c:pt idx="35">
                  <c:v>9.0470746566185749</c:v>
                </c:pt>
                <c:pt idx="36">
                  <c:v>9.2915698127332682</c:v>
                </c:pt>
                <c:pt idx="37">
                  <c:v>9.5008293027055153</c:v>
                </c:pt>
                <c:pt idx="38">
                  <c:v>9.671175288435963</c:v>
                </c:pt>
                <c:pt idx="39">
                  <c:v>9.7995192453507123</c:v>
                </c:pt>
                <c:pt idx="40">
                  <c:v>9.8834781066891981</c:v>
                </c:pt>
                <c:pt idx="41">
                  <c:v>9.9214668700556015</c:v>
                </c:pt>
                <c:pt idx="42">
                  <c:v>9.9127615964945459</c:v>
                </c:pt>
                <c:pt idx="43">
                  <c:v>9.8575285522300184</c:v>
                </c:pt>
                <c:pt idx="44">
                  <c:v>9.7568174954904396</c:v>
                </c:pt>
                <c:pt idx="45">
                  <c:v>9.6125195703324344</c:v>
                </c:pt>
                <c:pt idx="46">
                  <c:v>9.4272926807339719</c:v>
                </c:pt>
                <c:pt idx="47">
                  <c:v>9.2044593331557643</c:v>
                </c:pt>
                <c:pt idx="48">
                  <c:v>8.9478835488085871</c:v>
                </c:pt>
                <c:pt idx="49">
                  <c:v>8.6618344229778792</c:v>
                </c:pt>
                <c:pt idx="50">
                  <c:v>8.3508441978624237</c:v>
                </c:pt>
                <c:pt idx="51">
                  <c:v>8.0195683520494345</c:v>
                </c:pt>
                <c:pt idx="52">
                  <c:v>7.6726542995517502</c:v>
                </c:pt>
                <c:pt idx="53">
                  <c:v>7.3146239879077637</c:v>
                </c:pt>
                <c:pt idx="54">
                  <c:v>6.9497741629592635</c:v>
                </c:pt>
                <c:pt idx="55">
                  <c:v>6.5820964978406229</c:v>
                </c:pt>
                <c:pt idx="56">
                  <c:v>6.2152183108864865</c:v>
                </c:pt>
                <c:pt idx="57">
                  <c:v>5.8523633294854367</c:v>
                </c:pt>
                <c:pt idx="58">
                  <c:v>5.496330959877211</c:v>
                </c:pt>
                <c:pt idx="59">
                  <c:v>5.1494918215943013</c:v>
                </c:pt>
                <c:pt idx="60">
                  <c:v>4.8137968911074065</c:v>
                </c:pt>
                <c:pt idx="61">
                  <c:v>4.4907974392960259</c:v>
                </c:pt>
                <c:pt idx="62">
                  <c:v>4.1816729940945647</c:v>
                </c:pt>
                <c:pt idx="63">
                  <c:v>3.8872647597362877</c:v>
                </c:pt>
                <c:pt idx="64">
                  <c:v>3.6081122252392488</c:v>
                </c:pt>
                <c:pt idx="65">
                  <c:v>3.3444910508126253</c:v>
                </c:pt>
                <c:pt idx="66">
                  <c:v>3.0964506938636247</c:v>
                </c:pt>
                <c:pt idx="67">
                  <c:v>2.8638505978072373</c:v>
                </c:pt>
                <c:pt idx="68">
                  <c:v>2.6463940975236491</c:v>
                </c:pt>
                <c:pt idx="69">
                  <c:v>2.4436594835779388</c:v>
                </c:pt>
                <c:pt idx="70">
                  <c:v>2.2551279080985758</c:v>
                </c:pt>
                <c:pt idx="71">
                  <c:v>2.0802080081532917</c:v>
                </c:pt>
                <c:pt idx="72">
                  <c:v>1.9182572704729512</c:v>
                </c:pt>
                <c:pt idx="73">
                  <c:v>1.7686002693520164</c:v>
                </c:pt>
                <c:pt idx="74">
                  <c:v>1.6305439833747184</c:v>
                </c:pt>
                <c:pt idx="75">
                  <c:v>1.5033904423968782</c:v>
                </c:pt>
                <c:pt idx="76">
                  <c:v>1.3864469798142558</c:v>
                </c:pt>
                <c:pt idx="77">
                  <c:v>1.2790343718643316</c:v>
                </c:pt>
                <c:pt idx="78">
                  <c:v>1.1804931401149439</c:v>
                </c:pt>
                <c:pt idx="79">
                  <c:v>1.0901882791972737</c:v>
                </c:pt>
                <c:pt idx="80">
                  <c:v>1.0075126523040701</c:v>
                </c:pt>
                <c:pt idx="81">
                  <c:v>0.93188927437998381</c:v>
                </c:pt>
                <c:pt idx="82">
                  <c:v>0.86277267907177002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48864"/>
        <c:axId val="251646904"/>
      </c:scatterChart>
      <c:valAx>
        <c:axId val="2516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6904"/>
        <c:crosses val="autoZero"/>
        <c:crossBetween val="midCat"/>
      </c:valAx>
      <c:valAx>
        <c:axId val="2516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22370632369022E-2"/>
          <c:y val="0.17494522782957361"/>
          <c:w val="0.87541083260814379"/>
          <c:h val="0.665273422600488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4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0.385154142857143</c:v>
                </c:pt>
                <c:pt idx="4">
                  <c:v>0.75549457142857168</c:v>
                </c:pt>
                <c:pt idx="5">
                  <c:v>1.1999029999999999</c:v>
                </c:pt>
                <c:pt idx="6">
                  <c:v>1.807261285714286</c:v>
                </c:pt>
                <c:pt idx="7">
                  <c:v>2.4738739999999999</c:v>
                </c:pt>
                <c:pt idx="8">
                  <c:v>3.3626910000000003</c:v>
                </c:pt>
                <c:pt idx="9">
                  <c:v>4.3403897142857151</c:v>
                </c:pt>
                <c:pt idx="10">
                  <c:v>5.4217837142857146</c:v>
                </c:pt>
                <c:pt idx="11">
                  <c:v>6.8883318571428589</c:v>
                </c:pt>
                <c:pt idx="12">
                  <c:v>8.7844748571428592</c:v>
                </c:pt>
                <c:pt idx="13">
                  <c:v>10.813940285714287</c:v>
                </c:pt>
                <c:pt idx="14">
                  <c:v>13.302628</c:v>
                </c:pt>
                <c:pt idx="15">
                  <c:v>16.087587999999997</c:v>
                </c:pt>
                <c:pt idx="16">
                  <c:v>19.272515571428571</c:v>
                </c:pt>
                <c:pt idx="17">
                  <c:v>22.827783571428576</c:v>
                </c:pt>
                <c:pt idx="18">
                  <c:v>26.931155428571433</c:v>
                </c:pt>
                <c:pt idx="19">
                  <c:v>31.07896814285715</c:v>
                </c:pt>
                <c:pt idx="20">
                  <c:v>35.597121285714294</c:v>
                </c:pt>
                <c:pt idx="21">
                  <c:v>40.026392714285713</c:v>
                </c:pt>
                <c:pt idx="22">
                  <c:v>44.82600457142857</c:v>
                </c:pt>
                <c:pt idx="23">
                  <c:v>49.610802857142858</c:v>
                </c:pt>
                <c:pt idx="24">
                  <c:v>54.573364428571431</c:v>
                </c:pt>
                <c:pt idx="25">
                  <c:v>59.387789857142863</c:v>
                </c:pt>
                <c:pt idx="26">
                  <c:v>63.787433999999998</c:v>
                </c:pt>
                <c:pt idx="27">
                  <c:v>68.601859428571444</c:v>
                </c:pt>
                <c:pt idx="28">
                  <c:v>74.082897571428575</c:v>
                </c:pt>
                <c:pt idx="29">
                  <c:v>79.934276142857158</c:v>
                </c:pt>
                <c:pt idx="30">
                  <c:v>88.333596857142865</c:v>
                </c:pt>
                <c:pt idx="31">
                  <c:v>97.695802714285719</c:v>
                </c:pt>
                <c:pt idx="32">
                  <c:v>107.72462128571428</c:v>
                </c:pt>
                <c:pt idx="33">
                  <c:v>118.30154371428571</c:v>
                </c:pt>
                <c:pt idx="34">
                  <c:v>128.59700742857143</c:v>
                </c:pt>
                <c:pt idx="35">
                  <c:v>138.7295212857143</c:v>
                </c:pt>
                <c:pt idx="36">
                  <c:v>148.68427171428573</c:v>
                </c:pt>
                <c:pt idx="37">
                  <c:v>157.17247414285714</c:v>
                </c:pt>
                <c:pt idx="38">
                  <c:v>164.93480928571429</c:v>
                </c:pt>
                <c:pt idx="39">
                  <c:v>172.43049928571429</c:v>
                </c:pt>
                <c:pt idx="40">
                  <c:v>180.22246171428571</c:v>
                </c:pt>
                <c:pt idx="41">
                  <c:v>188.90324114285715</c:v>
                </c:pt>
                <c:pt idx="42">
                  <c:v>197.6284614285714</c:v>
                </c:pt>
                <c:pt idx="43">
                  <c:v>206.99066728571427</c:v>
                </c:pt>
                <c:pt idx="44">
                  <c:v>217.06392671428571</c:v>
                </c:pt>
                <c:pt idx="45">
                  <c:v>226.08541942857141</c:v>
                </c:pt>
                <c:pt idx="46">
                  <c:v>234.7365717142857</c:v>
                </c:pt>
                <c:pt idx="47">
                  <c:v>243.60992814285714</c:v>
                </c:pt>
                <c:pt idx="48">
                  <c:v>251.77223100000003</c:v>
                </c:pt>
                <c:pt idx="49">
                  <c:v>260.05304285714288</c:v>
                </c:pt>
                <c:pt idx="50">
                  <c:v>267.3265287142857</c:v>
                </c:pt>
                <c:pt idx="51">
                  <c:v>273.54824771428571</c:v>
                </c:pt>
                <c:pt idx="52">
                  <c:v>280.94024242857142</c:v>
                </c:pt>
                <c:pt idx="53">
                  <c:v>288.31742357142855</c:v>
                </c:pt>
                <c:pt idx="54">
                  <c:v>295.01317828571428</c:v>
                </c:pt>
                <c:pt idx="55">
                  <c:v>301.1756428571428</c:v>
                </c:pt>
                <c:pt idx="56">
                  <c:v>306.86407171428573</c:v>
                </c:pt>
                <c:pt idx="57">
                  <c:v>312.41917799999993</c:v>
                </c:pt>
                <c:pt idx="58">
                  <c:v>317.08546728571429</c:v>
                </c:pt>
                <c:pt idx="59">
                  <c:v>321.09995742857137</c:v>
                </c:pt>
                <c:pt idx="60">
                  <c:v>325.02556585714285</c:v>
                </c:pt>
                <c:pt idx="61">
                  <c:v>328.71415642857141</c:v>
                </c:pt>
                <c:pt idx="62">
                  <c:v>332.38793342857139</c:v>
                </c:pt>
                <c:pt idx="63">
                  <c:v>335.79506528571426</c:v>
                </c:pt>
                <c:pt idx="64">
                  <c:v>339.20219714285713</c:v>
                </c:pt>
                <c:pt idx="65">
                  <c:v>342.74265157142855</c:v>
                </c:pt>
                <c:pt idx="66">
                  <c:v>346.59419185714285</c:v>
                </c:pt>
                <c:pt idx="67">
                  <c:v>350.23834157142858</c:v>
                </c:pt>
                <c:pt idx="68">
                  <c:v>353.95655942857144</c:v>
                </c:pt>
                <c:pt idx="69">
                  <c:v>357.55626828571428</c:v>
                </c:pt>
                <c:pt idx="70">
                  <c:v>361.36336771428574</c:v>
                </c:pt>
                <c:pt idx="71">
                  <c:v>365.22972171428574</c:v>
                </c:pt>
                <c:pt idx="72">
                  <c:v>369.09607571428575</c:v>
                </c:pt>
                <c:pt idx="73">
                  <c:v>372.65134385714288</c:v>
                </c:pt>
                <c:pt idx="74">
                  <c:v>376.08810299999993</c:v>
                </c:pt>
                <c:pt idx="75">
                  <c:v>379.36191228571425</c:v>
                </c:pt>
                <c:pt idx="76">
                  <c:v>382.5468398571428</c:v>
                </c:pt>
                <c:pt idx="77">
                  <c:v>385.43549514285712</c:v>
                </c:pt>
                <c:pt idx="78">
                  <c:v>388.02787800000004</c:v>
                </c:pt>
                <c:pt idx="79">
                  <c:v>390.44249742857141</c:v>
                </c:pt>
                <c:pt idx="80">
                  <c:v>392.72379442857141</c:v>
                </c:pt>
                <c:pt idx="81">
                  <c:v>394.7236325714286</c:v>
                </c:pt>
                <c:pt idx="82">
                  <c:v>396.73828442857143</c:v>
                </c:pt>
                <c:pt idx="83">
                  <c:v>398.96032700000001</c:v>
                </c:pt>
                <c:pt idx="84">
                  <c:v>401.00460614285714</c:v>
                </c:pt>
                <c:pt idx="85">
                  <c:v>403.04888528571428</c:v>
                </c:pt>
                <c:pt idx="86">
                  <c:v>404.95984185714286</c:v>
                </c:pt>
                <c:pt idx="87">
                  <c:v>406.78191671428573</c:v>
                </c:pt>
                <c:pt idx="88">
                  <c:v>408.73731414285714</c:v>
                </c:pt>
                <c:pt idx="89">
                  <c:v>410.54457542857142</c:v>
                </c:pt>
                <c:pt idx="90">
                  <c:v>411.96668257142858</c:v>
                </c:pt>
                <c:pt idx="91">
                  <c:v>413.38878971428568</c:v>
                </c:pt>
                <c:pt idx="92">
                  <c:v>414.64794714285716</c:v>
                </c:pt>
                <c:pt idx="93">
                  <c:v>415.87747742857141</c:v>
                </c:pt>
                <c:pt idx="94">
                  <c:v>416.97368499999999</c:v>
                </c:pt>
                <c:pt idx="95">
                  <c:v>417.87731571428571</c:v>
                </c:pt>
                <c:pt idx="96">
                  <c:v>418.79576000000003</c:v>
                </c:pt>
                <c:pt idx="97">
                  <c:v>419.68457699999999</c:v>
                </c:pt>
                <c:pt idx="98">
                  <c:v>420.44007157142852</c:v>
                </c:pt>
                <c:pt idx="99">
                  <c:v>421.03261628571431</c:v>
                </c:pt>
                <c:pt idx="100">
                  <c:v>421.44739742857138</c:v>
                </c:pt>
                <c:pt idx="101">
                  <c:v>421.77329699999996</c:v>
                </c:pt>
                <c:pt idx="102">
                  <c:v>422.14363742857137</c:v>
                </c:pt>
                <c:pt idx="103">
                  <c:v>422.52879142857142</c:v>
                </c:pt>
                <c:pt idx="104">
                  <c:v>422.97320000000002</c:v>
                </c:pt>
                <c:pt idx="105">
                  <c:v>423.50649014285716</c:v>
                </c:pt>
                <c:pt idx="106">
                  <c:v>424.15828928571426</c:v>
                </c:pt>
                <c:pt idx="107">
                  <c:v>424.83971571428566</c:v>
                </c:pt>
                <c:pt idx="108">
                  <c:v>425.61002385714283</c:v>
                </c:pt>
                <c:pt idx="109">
                  <c:v>426.32107742857136</c:v>
                </c:pt>
                <c:pt idx="110">
                  <c:v>426.95806300000004</c:v>
                </c:pt>
                <c:pt idx="111">
                  <c:v>427.66911657142856</c:v>
                </c:pt>
                <c:pt idx="112">
                  <c:v>428.30610214285718</c:v>
                </c:pt>
                <c:pt idx="113">
                  <c:v>428.94308757142858</c:v>
                </c:pt>
                <c:pt idx="114">
                  <c:v>429.60970028571421</c:v>
                </c:pt>
                <c:pt idx="115">
                  <c:v>430.14299042857147</c:v>
                </c:pt>
                <c:pt idx="116">
                  <c:v>430.75034871428568</c:v>
                </c:pt>
                <c:pt idx="117">
                  <c:v>431.40214785714284</c:v>
                </c:pt>
                <c:pt idx="118">
                  <c:v>432.14282871428577</c:v>
                </c:pt>
                <c:pt idx="119">
                  <c:v>432.92795028571425</c:v>
                </c:pt>
                <c:pt idx="120">
                  <c:v>433.72788571428566</c:v>
                </c:pt>
                <c:pt idx="121">
                  <c:v>434.4833802857143</c:v>
                </c:pt>
                <c:pt idx="122">
                  <c:v>435.29812914285714</c:v>
                </c:pt>
                <c:pt idx="123">
                  <c:v>436.0536235714286</c:v>
                </c:pt>
                <c:pt idx="124">
                  <c:v>436.91281328571432</c:v>
                </c:pt>
                <c:pt idx="125">
                  <c:v>437.69793499999997</c:v>
                </c:pt>
                <c:pt idx="126">
                  <c:v>438.48305671428579</c:v>
                </c:pt>
                <c:pt idx="127">
                  <c:v>439.35705999999999</c:v>
                </c:pt>
                <c:pt idx="128">
                  <c:v>440.39401314285715</c:v>
                </c:pt>
                <c:pt idx="129">
                  <c:v>441.66798428571428</c:v>
                </c:pt>
                <c:pt idx="130">
                  <c:v>443.13453228571427</c:v>
                </c:pt>
                <c:pt idx="131">
                  <c:v>444.49738500000001</c:v>
                </c:pt>
                <c:pt idx="132">
                  <c:v>445.81579685714291</c:v>
                </c:pt>
                <c:pt idx="133">
                  <c:v>447.34159942857133</c:v>
                </c:pt>
                <c:pt idx="134">
                  <c:v>448.83777471428567</c:v>
                </c:pt>
                <c:pt idx="135">
                  <c:v>450.39320442857138</c:v>
                </c:pt>
                <c:pt idx="136">
                  <c:v>452.00788857142851</c:v>
                </c:pt>
                <c:pt idx="137">
                  <c:v>453.51887757142856</c:v>
                </c:pt>
                <c:pt idx="138">
                  <c:v>455.13356185714281</c:v>
                </c:pt>
                <c:pt idx="139">
                  <c:v>456.74824614285717</c:v>
                </c:pt>
                <c:pt idx="140">
                  <c:v>458.21479414285716</c:v>
                </c:pt>
                <c:pt idx="141">
                  <c:v>459.75541028571433</c:v>
                </c:pt>
                <c:pt idx="142">
                  <c:v>461.34046728571428</c:v>
                </c:pt>
                <c:pt idx="143">
                  <c:v>462.85145628571428</c:v>
                </c:pt>
                <c:pt idx="144">
                  <c:v>464.33281799999997</c:v>
                </c:pt>
                <c:pt idx="145">
                  <c:v>465.75492514285713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4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2.1048821072621699E-9</c:v>
                </c:pt>
                <c:pt idx="3">
                  <c:v>5.5009598812203598E-6</c:v>
                </c:pt>
                <c:pt idx="4">
                  <c:v>2.5270612887163288E-4</c:v>
                </c:pt>
                <c:pt idx="5">
                  <c:v>2.8279244804242055E-3</c:v>
                </c:pt>
                <c:pt idx="6">
                  <c:v>1.5760751911984987E-2</c:v>
                </c:pt>
                <c:pt idx="7">
                  <c:v>5.8117562579569806E-2</c:v>
                </c:pt>
                <c:pt idx="8">
                  <c:v>0.16337417110660563</c:v>
                </c:pt>
                <c:pt idx="9">
                  <c:v>0.37957290617896255</c:v>
                </c:pt>
                <c:pt idx="10">
                  <c:v>0.76646807722067845</c:v>
                </c:pt>
                <c:pt idx="11">
                  <c:v>1.390795455877585</c:v>
                </c:pt>
                <c:pt idx="12">
                  <c:v>2.3209372114371347</c:v>
                </c:pt>
                <c:pt idx="13">
                  <c:v>3.6219640488229716</c:v>
                </c:pt>
                <c:pt idx="14">
                  <c:v>5.351634899984977</c:v>
                </c:pt>
                <c:pt idx="15">
                  <c:v>7.5575857553366159</c:v>
                </c:pt>
                <c:pt idx="16">
                  <c:v>10.275696744531928</c:v>
                </c:pt>
                <c:pt idx="17">
                  <c:v>13.529486879627564</c:v>
                </c:pt>
                <c:pt idx="18">
                  <c:v>17.33032448055155</c:v>
                </c:pt>
                <c:pt idx="19">
                  <c:v>21.678231280581134</c:v>
                </c:pt>
                <c:pt idx="20">
                  <c:v>26.563077482061825</c:v>
                </c:pt>
                <c:pt idx="21">
                  <c:v>31.965997987272033</c:v>
                </c:pt>
                <c:pt idx="22">
                  <c:v>37.860896757641946</c:v>
                </c:pt>
                <c:pt idx="23">
                  <c:v>44.215941117043563</c:v>
                </c:pt>
                <c:pt idx="24">
                  <c:v>50.994978058651284</c:v>
                </c:pt>
                <c:pt idx="25">
                  <c:v>58.158829283877871</c:v>
                </c:pt>
                <c:pt idx="26">
                  <c:v>65.666440865213374</c:v>
                </c:pt>
                <c:pt idx="27">
                  <c:v>73.475877669473732</c:v>
                </c:pt>
                <c:pt idx="28">
                  <c:v>81.54516279676308</c:v>
                </c:pt>
                <c:pt idx="29">
                  <c:v>89.832969102904428</c:v>
                </c:pt>
                <c:pt idx="30">
                  <c:v>98.299174132539676</c:v>
                </c:pt>
                <c:pt idx="31">
                  <c:v>106.90529214333243</c:v>
                </c:pt>
                <c:pt idx="32">
                  <c:v>115.61479787891859</c:v>
                </c:pt>
                <c:pt idx="33">
                  <c:v>124.39335676911138</c:v>
                </c:pt>
                <c:pt idx="34">
                  <c:v>133.20897562306359</c:v>
                </c:pt>
                <c:pt idx="35">
                  <c:v>142.03208687628572</c:v>
                </c:pt>
                <c:pt idx="36">
                  <c:v>150.83557823194573</c:v>
                </c:pt>
                <c:pt idx="37">
                  <c:v>159.59477822580942</c:v>
                </c:pt>
                <c:pt idx="38">
                  <c:v>168.28740692830337</c:v>
                </c:pt>
                <c:pt idx="39">
                  <c:v>176.89349973278763</c:v>
                </c:pt>
                <c:pt idx="40">
                  <c:v>185.39531100082425</c:v>
                </c:pt>
                <c:pt idx="41">
                  <c:v>193.77720326203513</c:v>
                </c:pt>
                <c:pt idx="42">
                  <c:v>202.02552670613201</c:v>
                </c:pt>
                <c:pt idx="43">
                  <c:v>210.12849285850589</c:v>
                </c:pt>
                <c:pt idx="44">
                  <c:v>218.07604559415731</c:v>
                </c:pt>
                <c:pt idx="45">
                  <c:v>225.85973201053801</c:v>
                </c:pt>
                <c:pt idx="46">
                  <c:v>233.47257513922287</c:v>
                </c:pt>
                <c:pt idx="47">
                  <c:v>240.90895001970483</c:v>
                </c:pt>
                <c:pt idx="48">
                  <c:v>248.16446427639983</c:v>
                </c:pt>
                <c:pt idx="49">
                  <c:v>255.23584402289652</c:v>
                </c:pt>
                <c:pt idx="50">
                  <c:v>262.12082565691384</c:v>
                </c:pt>
                <c:pt idx="51">
                  <c:v>268.81805389739168</c:v>
                </c:pt>
                <c:pt idx="52">
                  <c:v>275.3269862444813</c:v>
                </c:pt>
                <c:pt idx="53">
                  <c:v>281.64780390756277</c:v>
                </c:pt>
                <c:pt idx="54">
                  <c:v>287.78132914020762</c:v>
                </c:pt>
                <c:pt idx="55">
                  <c:v>293.72894883935805</c:v>
                </c:pt>
                <c:pt idx="56">
                  <c:v>299.49254420470538</c:v>
                </c:pt>
                <c:pt idx="57">
                  <c:v>305.07442620970949</c:v>
                </c:pt>
                <c:pt idx="58">
                  <c:v>310.47727660483844</c:v>
                </c:pt>
                <c:pt idx="59">
                  <c:v>315.70409415381221</c:v>
                </c:pt>
                <c:pt idx="60">
                  <c:v>320.75814579271622</c:v>
                </c:pt>
                <c:pt idx="61">
                  <c:v>325.64292239796703</c:v>
                </c:pt>
                <c:pt idx="62">
                  <c:v>330.36209885073288</c:v>
                </c:pt>
                <c:pt idx="63">
                  <c:v>334.9194980912647</c:v>
                </c:pt>
                <c:pt idx="64">
                  <c:v>339.3190588656326</c:v>
                </c:pt>
                <c:pt idx="65">
                  <c:v>343.56480687873142</c:v>
                </c:pt>
                <c:pt idx="66">
                  <c:v>347.66082908041886</c:v>
                </c:pt>
                <c:pt idx="67">
                  <c:v>351.61125082571994</c:v>
                </c:pt>
                <c:pt idx="68">
                  <c:v>355.42021566472027</c:v>
                </c:pt>
                <c:pt idx="69">
                  <c:v>359.09186753272229</c:v>
                </c:pt>
                <c:pt idx="70">
                  <c:v>362.63033512617375</c:v>
                </c:pt>
                <c:pt idx="71">
                  <c:v>366.03971826458212</c:v>
                </c:pt>
                <c:pt idx="72">
                  <c:v>369.32407605293992</c:v>
                </c:pt>
                <c:pt idx="73">
                  <c:v>372.48741667298356</c:v>
                </c:pt>
                <c:pt idx="74">
                  <c:v>375.53368864481126</c:v>
                </c:pt>
                <c:pt idx="75">
                  <c:v>378.46677341293361</c:v>
                </c:pt>
                <c:pt idx="76">
                  <c:v>381.29047912269175</c:v>
                </c:pt>
                <c:pt idx="77">
                  <c:v>384.00853546413845</c:v>
                </c:pt>
                <c:pt idx="78">
                  <c:v>386.62458947093018</c:v>
                </c:pt>
                <c:pt idx="79">
                  <c:v>389.14220217153695</c:v>
                </c:pt>
                <c:pt idx="80">
                  <c:v>391.56484599915512</c:v>
                </c:pt>
                <c:pt idx="81">
                  <c:v>393.89590287512965</c:v>
                </c:pt>
                <c:pt idx="82">
                  <c:v>396.13866288848595</c:v>
                </c:pt>
                <c:pt idx="83">
                  <c:v>398.29632350136353</c:v>
                </c:pt>
                <c:pt idx="84">
                  <c:v>400.37198921676992</c:v>
                </c:pt>
                <c:pt idx="85">
                  <c:v>402.36867165116337</c:v>
                </c:pt>
                <c:pt idx="86">
                  <c:v>404.28928995996233</c:v>
                </c:pt>
                <c:pt idx="87">
                  <c:v>406.13667156919928</c:v>
                </c:pt>
                <c:pt idx="88">
                  <c:v>407.91355317121838</c:v>
                </c:pt>
                <c:pt idx="89">
                  <c:v>409.62258194659341</c:v>
                </c:pt>
                <c:pt idx="90">
                  <c:v>411.26631697834205</c:v>
                </c:pt>
                <c:pt idx="91">
                  <c:v>412.84723082806357</c:v>
                </c:pt>
                <c:pt idx="92">
                  <c:v>414.36771124685833</c:v>
                </c:pt>
                <c:pt idx="93">
                  <c:v>415.83006299682114</c:v>
                </c:pt>
                <c:pt idx="94">
                  <c:v>417.23650976156358</c:v>
                </c:pt>
                <c:pt idx="95">
                  <c:v>418.58919612663311</c:v>
                </c:pt>
                <c:pt idx="96">
                  <c:v>419.89018961288048</c:v>
                </c:pt>
                <c:pt idx="97">
                  <c:v>421.14148274780229</c:v>
                </c:pt>
                <c:pt idx="98">
                  <c:v>422.34499516166767</c:v>
                </c:pt>
                <c:pt idx="99">
                  <c:v>423.50257569684698</c:v>
                </c:pt>
                <c:pt idx="100">
                  <c:v>424.61600452020906</c:v>
                </c:pt>
                <c:pt idx="101">
                  <c:v>425.68699522975692</c:v>
                </c:pt>
                <c:pt idx="102">
                  <c:v>426.71719694784349</c:v>
                </c:pt>
                <c:pt idx="103">
                  <c:v>427.70819639436002</c:v>
                </c:pt>
                <c:pt idx="104">
                  <c:v>428.66151993423148</c:v>
                </c:pt>
                <c:pt idx="105">
                  <c:v>429.57863559439727</c:v>
                </c:pt>
                <c:pt idx="106">
                  <c:v>430.460955046207</c:v>
                </c:pt>
                <c:pt idx="107">
                  <c:v>431.30983554983493</c:v>
                </c:pt>
                <c:pt idx="108">
                  <c:v>432.12658185791275</c:v>
                </c:pt>
                <c:pt idx="109">
                  <c:v>432.912448076114</c:v>
                </c:pt>
                <c:pt idx="110">
                  <c:v>433.66863947889317</c:v>
                </c:pt>
                <c:pt idx="111">
                  <c:v>434.39631427900082</c:v>
                </c:pt>
                <c:pt idx="112">
                  <c:v>435.0965853497637</c:v>
                </c:pt>
                <c:pt idx="113">
                  <c:v>435.77052189944351</c:v>
                </c:pt>
                <c:pt idx="114">
                  <c:v>436.41915109727194</c:v>
                </c:pt>
                <c:pt idx="115">
                  <c:v>437.04345965100867</c:v>
                </c:pt>
                <c:pt idx="116">
                  <c:v>437.64439533608595</c:v>
                </c:pt>
                <c:pt idx="117">
                  <c:v>438.22286847659097</c:v>
                </c:pt>
                <c:pt idx="118">
                  <c:v>438.77975337850017</c:v>
                </c:pt>
                <c:pt idx="119">
                  <c:v>439.31588971571796</c:v>
                </c:pt>
                <c:pt idx="120">
                  <c:v>439.83208386959217</c:v>
                </c:pt>
                <c:pt idx="121">
                  <c:v>440.32911022267763</c:v>
                </c:pt>
                <c:pt idx="122">
                  <c:v>440.80771240760396</c:v>
                </c:pt>
                <c:pt idx="123">
                  <c:v>441.26860451197285</c:v>
                </c:pt>
                <c:pt idx="124">
                  <c:v>441.71247224026604</c:v>
                </c:pt>
                <c:pt idx="125">
                  <c:v>442.13997403379079</c:v>
                </c:pt>
                <c:pt idx="126">
                  <c:v>442.55174214972396</c:v>
                </c:pt>
                <c:pt idx="127">
                  <c:v>442.94838370034182</c:v>
                </c:pt>
                <c:pt idx="128">
                  <c:v>443.3304816535404</c:v>
                </c:pt>
                <c:pt idx="129">
                  <c:v>443.69859579576308</c:v>
                </c:pt>
                <c:pt idx="130">
                  <c:v>444.05326365845559</c:v>
                </c:pt>
                <c:pt idx="131">
                  <c:v>444.39500140917016</c:v>
                </c:pt>
                <c:pt idx="132">
                  <c:v>444.72430470843443</c:v>
                </c:pt>
                <c:pt idx="133">
                  <c:v>445.04164953349215</c:v>
                </c:pt>
                <c:pt idx="134">
                  <c:v>445.34749297001139</c:v>
                </c:pt>
                <c:pt idx="135">
                  <c:v>445.64227397283963</c:v>
                </c:pt>
                <c:pt idx="136">
                  <c:v>445.92641409686877</c:v>
                </c:pt>
                <c:pt idx="137">
                  <c:v>446.20031819905313</c:v>
                </c:pt>
                <c:pt idx="138">
                  <c:v>446.464375112602</c:v>
                </c:pt>
                <c:pt idx="139">
                  <c:v>446.71895829434595</c:v>
                </c:pt>
                <c:pt idx="140">
                  <c:v>446.96442644625307</c:v>
                </c:pt>
                <c:pt idx="141">
                  <c:v>447.20112411204508</c:v>
                </c:pt>
                <c:pt idx="142">
                  <c:v>447.42938224983993</c:v>
                </c:pt>
                <c:pt idx="143">
                  <c:v>447.64951878172042</c:v>
                </c:pt>
                <c:pt idx="144">
                  <c:v>447.86183912110323</c:v>
                </c:pt>
                <c:pt idx="145">
                  <c:v>448.06663667875642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00640"/>
        <c:axId val="492501032"/>
      </c:scatterChart>
      <c:valAx>
        <c:axId val="4925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01032"/>
        <c:crosses val="autoZero"/>
        <c:crossBetween val="midCat"/>
      </c:valAx>
      <c:valAx>
        <c:axId val="49250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0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0.162949714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46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0.13332271428571452</c:v>
                </c:pt>
                <c:pt idx="4">
                  <c:v>0.1185090000000002</c:v>
                </c:pt>
                <c:pt idx="5">
                  <c:v>0.19257699999999978</c:v>
                </c:pt>
                <c:pt idx="6">
                  <c:v>0.35552685714285759</c:v>
                </c:pt>
                <c:pt idx="7">
                  <c:v>0.41478128571428541</c:v>
                </c:pt>
                <c:pt idx="8">
                  <c:v>0.63698557142857193</c:v>
                </c:pt>
                <c:pt idx="9">
                  <c:v>0.72586728571428583</c:v>
                </c:pt>
                <c:pt idx="10">
                  <c:v>0.82956257142857193</c:v>
                </c:pt>
                <c:pt idx="11">
                  <c:v>1.2147167142857149</c:v>
                </c:pt>
                <c:pt idx="12">
                  <c:v>1.6443115714285728</c:v>
                </c:pt>
                <c:pt idx="13">
                  <c:v>1.7776339999999988</c:v>
                </c:pt>
                <c:pt idx="14">
                  <c:v>2.2368562857142855</c:v>
                </c:pt>
                <c:pt idx="15">
                  <c:v>2.5331285714285681</c:v>
                </c:pt>
                <c:pt idx="16">
                  <c:v>2.9330961428571456</c:v>
                </c:pt>
                <c:pt idx="17">
                  <c:v>3.3034365714285769</c:v>
                </c:pt>
                <c:pt idx="18">
                  <c:v>3.851540428571429</c:v>
                </c:pt>
                <c:pt idx="19">
                  <c:v>3.8959812857142886</c:v>
                </c:pt>
                <c:pt idx="20">
                  <c:v>4.2663217142857164</c:v>
                </c:pt>
                <c:pt idx="21">
                  <c:v>4.1774399999999901</c:v>
                </c:pt>
                <c:pt idx="22">
                  <c:v>4.5477804285714285</c:v>
                </c:pt>
                <c:pt idx="23">
                  <c:v>4.5329668571428599</c:v>
                </c:pt>
                <c:pt idx="24">
                  <c:v>4.7107301428571446</c:v>
                </c:pt>
                <c:pt idx="25">
                  <c:v>4.5625940000000043</c:v>
                </c:pt>
                <c:pt idx="26">
                  <c:v>4.1478127142857062</c:v>
                </c:pt>
                <c:pt idx="27">
                  <c:v>4.5625940000000114</c:v>
                </c:pt>
                <c:pt idx="28">
                  <c:v>5.2292067142857022</c:v>
                </c:pt>
                <c:pt idx="29">
                  <c:v>5.5995471428571548</c:v>
                </c:pt>
                <c:pt idx="30">
                  <c:v>8.1474892857142791</c:v>
                </c:pt>
                <c:pt idx="31">
                  <c:v>9.1103744285714257</c:v>
                </c:pt>
                <c:pt idx="32">
                  <c:v>9.7769871428571307</c:v>
                </c:pt>
                <c:pt idx="33">
                  <c:v>10.325091000000008</c:v>
                </c:pt>
                <c:pt idx="34">
                  <c:v>10.043632285714303</c:v>
                </c:pt>
                <c:pt idx="35">
                  <c:v>9.8806824285714399</c:v>
                </c:pt>
                <c:pt idx="36">
                  <c:v>9.7029190000000014</c:v>
                </c:pt>
                <c:pt idx="37">
                  <c:v>8.2363709999999841</c:v>
                </c:pt>
                <c:pt idx="38">
                  <c:v>7.5105037142857256</c:v>
                </c:pt>
                <c:pt idx="39">
                  <c:v>7.2438585714285679</c:v>
                </c:pt>
                <c:pt idx="40">
                  <c:v>7.5401309999999953</c:v>
                </c:pt>
                <c:pt idx="41">
                  <c:v>8.4289480000000125</c:v>
                </c:pt>
                <c:pt idx="42">
                  <c:v>8.4733888571428153</c:v>
                </c:pt>
                <c:pt idx="43">
                  <c:v>9.1103744285714399</c:v>
                </c:pt>
                <c:pt idx="44">
                  <c:v>9.8214280000000187</c:v>
                </c:pt>
                <c:pt idx="45">
                  <c:v>8.7696612857142711</c:v>
                </c:pt>
                <c:pt idx="46">
                  <c:v>8.399320857142861</c:v>
                </c:pt>
                <c:pt idx="47">
                  <c:v>8.6215250000000125</c:v>
                </c:pt>
                <c:pt idx="48">
                  <c:v>7.9104714285714621</c:v>
                </c:pt>
                <c:pt idx="49">
                  <c:v>8.0289804285714226</c:v>
                </c:pt>
                <c:pt idx="50">
                  <c:v>7.021654428571388</c:v>
                </c:pt>
                <c:pt idx="51">
                  <c:v>5.9698875714285791</c:v>
                </c:pt>
                <c:pt idx="52">
                  <c:v>7.1401632857142872</c:v>
                </c:pt>
                <c:pt idx="53">
                  <c:v>7.1253497142856972</c:v>
                </c:pt>
                <c:pt idx="54">
                  <c:v>6.4439232857142983</c:v>
                </c:pt>
                <c:pt idx="55">
                  <c:v>5.9106331428571011</c:v>
                </c:pt>
                <c:pt idx="56">
                  <c:v>5.4365974285714955</c:v>
                </c:pt>
                <c:pt idx="57">
                  <c:v>5.3032748571427746</c:v>
                </c:pt>
                <c:pt idx="58">
                  <c:v>4.4144578571429278</c:v>
                </c:pt>
                <c:pt idx="59">
                  <c:v>3.7626587142856565</c:v>
                </c:pt>
                <c:pt idx="60">
                  <c:v>3.6737770000000509</c:v>
                </c:pt>
                <c:pt idx="61">
                  <c:v>3.4367591428571345</c:v>
                </c:pt>
                <c:pt idx="62">
                  <c:v>3.4219455714285445</c:v>
                </c:pt>
                <c:pt idx="63">
                  <c:v>3.1553004285714437</c:v>
                </c:pt>
                <c:pt idx="64">
                  <c:v>3.1553004285714437</c:v>
                </c:pt>
                <c:pt idx="65">
                  <c:v>3.2886229999999941</c:v>
                </c:pt>
                <c:pt idx="66">
                  <c:v>3.5997088571428648</c:v>
                </c:pt>
                <c:pt idx="67">
                  <c:v>3.3923182857143033</c:v>
                </c:pt>
                <c:pt idx="68">
                  <c:v>3.4663864285714325</c:v>
                </c:pt>
                <c:pt idx="69">
                  <c:v>3.3478774285714152</c:v>
                </c:pt>
                <c:pt idx="70">
                  <c:v>3.5552680000000336</c:v>
                </c:pt>
                <c:pt idx="71">
                  <c:v>3.6145225714285729</c:v>
                </c:pt>
                <c:pt idx="72">
                  <c:v>3.6145225714285729</c:v>
                </c:pt>
                <c:pt idx="73">
                  <c:v>3.3034367142857022</c:v>
                </c:pt>
                <c:pt idx="74">
                  <c:v>3.184927714285628</c:v>
                </c:pt>
                <c:pt idx="75">
                  <c:v>3.0219778571428932</c:v>
                </c:pt>
                <c:pt idx="76">
                  <c:v>2.9330961428571172</c:v>
                </c:pt>
                <c:pt idx="77">
                  <c:v>2.6368238571428932</c:v>
                </c:pt>
                <c:pt idx="78">
                  <c:v>2.3405514285714943</c:v>
                </c:pt>
                <c:pt idx="79">
                  <c:v>2.1627879999999422</c:v>
                </c:pt>
                <c:pt idx="80">
                  <c:v>2.0294655714285668</c:v>
                </c:pt>
                <c:pt idx="81">
                  <c:v>1.7480067142857576</c:v>
                </c:pt>
                <c:pt idx="82">
                  <c:v>1.7628204285714089</c:v>
                </c:pt>
                <c:pt idx="83">
                  <c:v>1.9702111428571454</c:v>
                </c:pt>
                <c:pt idx="84">
                  <c:v>1.7924477142857069</c:v>
                </c:pt>
                <c:pt idx="85">
                  <c:v>1.7924477142857069</c:v>
                </c:pt>
                <c:pt idx="86">
                  <c:v>1.6591251428571565</c:v>
                </c:pt>
                <c:pt idx="87">
                  <c:v>1.5702434285714373</c:v>
                </c:pt>
                <c:pt idx="88">
                  <c:v>1.7035659999999877</c:v>
                </c:pt>
                <c:pt idx="89">
                  <c:v>1.5554298571428473</c:v>
                </c:pt>
                <c:pt idx="90">
                  <c:v>1.1702757142857292</c:v>
                </c:pt>
                <c:pt idx="91">
                  <c:v>1.1702757142856723</c:v>
                </c:pt>
                <c:pt idx="92">
                  <c:v>1.0073260000000557</c:v>
                </c:pt>
                <c:pt idx="93">
                  <c:v>0.9776988571428189</c:v>
                </c:pt>
                <c:pt idx="94">
                  <c:v>0.84437614285715035</c:v>
                </c:pt>
                <c:pt idx="95">
                  <c:v>0.65179928571429691</c:v>
                </c:pt>
                <c:pt idx="96">
                  <c:v>0.66661285714288687</c:v>
                </c:pt>
                <c:pt idx="97">
                  <c:v>0.63698557142853196</c:v>
                </c:pt>
                <c:pt idx="98">
                  <c:v>0.50366314285709968</c:v>
                </c:pt>
                <c:pt idx="99">
                  <c:v>0.34071328571436488</c:v>
                </c:pt>
                <c:pt idx="100">
                  <c:v>0.16294971428563776</c:v>
                </c:pt>
                <c:pt idx="101">
                  <c:v>7.4068142857150354E-2</c:v>
                </c:pt>
                <c:pt idx="102">
                  <c:v>0.11850899999998155</c:v>
                </c:pt>
                <c:pt idx="103">
                  <c:v>0.13332257142862836</c:v>
                </c:pt>
                <c:pt idx="104">
                  <c:v>0.19257714285716765</c:v>
                </c:pt>
                <c:pt idx="105">
                  <c:v>0.2814587142857119</c:v>
                </c:pt>
                <c:pt idx="106">
                  <c:v>0.39996771428567235</c:v>
                </c:pt>
                <c:pt idx="107">
                  <c:v>0.42959499999997042</c:v>
                </c:pt>
                <c:pt idx="108">
                  <c:v>0.51847671428574649</c:v>
                </c:pt>
                <c:pt idx="109">
                  <c:v>0.45922214285709351</c:v>
                </c:pt>
                <c:pt idx="110">
                  <c:v>0.38515414285725291</c:v>
                </c:pt>
                <c:pt idx="111">
                  <c:v>0.45922214285709351</c:v>
                </c:pt>
                <c:pt idx="112">
                  <c:v>0.38515414285719607</c:v>
                </c:pt>
                <c:pt idx="113">
                  <c:v>0.38515399999996425</c:v>
                </c:pt>
                <c:pt idx="114">
                  <c:v>0.41478128571420547</c:v>
                </c:pt>
                <c:pt idx="115">
                  <c:v>0.28145871428582558</c:v>
                </c:pt>
                <c:pt idx="116">
                  <c:v>0.35552685714278431</c:v>
                </c:pt>
                <c:pt idx="117">
                  <c:v>0.39996771428572919</c:v>
                </c:pt>
                <c:pt idx="118">
                  <c:v>0.48884942857150526</c:v>
                </c:pt>
                <c:pt idx="119">
                  <c:v>0.53329014285704779</c:v>
                </c:pt>
                <c:pt idx="120">
                  <c:v>0.54810399999998771</c:v>
                </c:pt>
                <c:pt idx="121">
                  <c:v>0.50366314285721336</c:v>
                </c:pt>
                <c:pt idx="122">
                  <c:v>0.5629174285714027</c:v>
                </c:pt>
                <c:pt idx="123">
                  <c:v>0.50366300000003839</c:v>
                </c:pt>
                <c:pt idx="124">
                  <c:v>0.60735828571429074</c:v>
                </c:pt>
                <c:pt idx="125">
                  <c:v>0.53329028571422277</c:v>
                </c:pt>
                <c:pt idx="126">
                  <c:v>0.5332902857143933</c:v>
                </c:pt>
                <c:pt idx="127">
                  <c:v>0.62217185714276702</c:v>
                </c:pt>
                <c:pt idx="128">
                  <c:v>0.78512171428572919</c:v>
                </c:pt>
                <c:pt idx="129">
                  <c:v>1.0221397142857069</c:v>
                </c:pt>
                <c:pt idx="130">
                  <c:v>1.2147165714285604</c:v>
                </c:pt>
                <c:pt idx="131">
                  <c:v>1.111021285714308</c:v>
                </c:pt>
                <c:pt idx="132">
                  <c:v>1.0665804285714768</c:v>
                </c:pt>
                <c:pt idx="133">
                  <c:v>1.273971142856986</c:v>
                </c:pt>
                <c:pt idx="134">
                  <c:v>1.2443438571429153</c:v>
                </c:pt>
                <c:pt idx="135">
                  <c:v>1.3035982857142796</c:v>
                </c:pt>
                <c:pt idx="136">
                  <c:v>1.3628527142857008</c:v>
                </c:pt>
                <c:pt idx="137">
                  <c:v>1.2591575714286234</c:v>
                </c:pt>
                <c:pt idx="138">
                  <c:v>1.3628528571428189</c:v>
                </c:pt>
                <c:pt idx="139">
                  <c:v>1.3628528571429326</c:v>
                </c:pt>
                <c:pt idx="140">
                  <c:v>1.2147165714285604</c:v>
                </c:pt>
                <c:pt idx="141">
                  <c:v>1.2887847142857465</c:v>
                </c:pt>
                <c:pt idx="142">
                  <c:v>1.3332255714285208</c:v>
                </c:pt>
                <c:pt idx="143">
                  <c:v>1.2591575714285665</c:v>
                </c:pt>
                <c:pt idx="144">
                  <c:v>1.2295302857142685</c:v>
                </c:pt>
                <c:pt idx="145">
                  <c:v>1.1702757142857292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46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2.1048821072621699E-9</c:v>
                </c:pt>
                <c:pt idx="3">
                  <c:v>5.4988549991130974E-6</c:v>
                </c:pt>
                <c:pt idx="4">
                  <c:v>2.472051689904125E-4</c:v>
                </c:pt>
                <c:pt idx="5">
                  <c:v>2.5752183515525729E-3</c:v>
                </c:pt>
                <c:pt idx="6">
                  <c:v>1.2932827431560781E-2</c:v>
                </c:pt>
                <c:pt idx="7">
                  <c:v>4.2356810667584815E-2</c:v>
                </c:pt>
                <c:pt idx="8">
                  <c:v>0.10525660852703581</c:v>
                </c:pt>
                <c:pt idx="9">
                  <c:v>0.2161987350723569</c:v>
                </c:pt>
                <c:pt idx="10">
                  <c:v>0.38689517104171584</c:v>
                </c:pt>
                <c:pt idx="11">
                  <c:v>0.62432737865690657</c:v>
                </c:pt>
                <c:pt idx="12">
                  <c:v>0.93014175555954959</c:v>
                </c:pt>
                <c:pt idx="13">
                  <c:v>1.3010268373858367</c:v>
                </c:pt>
                <c:pt idx="14">
                  <c:v>1.7296708511620054</c:v>
                </c:pt>
                <c:pt idx="15">
                  <c:v>2.2059508553516394</c:v>
                </c:pt>
                <c:pt idx="16">
                  <c:v>2.7181109891953112</c:v>
                </c:pt>
                <c:pt idx="17">
                  <c:v>3.253790135095636</c:v>
                </c:pt>
                <c:pt idx="18">
                  <c:v>3.8008376009239861</c:v>
                </c:pt>
                <c:pt idx="19">
                  <c:v>4.347906800029584</c:v>
                </c:pt>
                <c:pt idx="20">
                  <c:v>4.8848462014806913</c:v>
                </c:pt>
                <c:pt idx="21">
                  <c:v>5.4029205052102078</c:v>
                </c:pt>
                <c:pt idx="22">
                  <c:v>5.8948987703699105</c:v>
                </c:pt>
                <c:pt idx="23">
                  <c:v>6.355044359401619</c:v>
                </c:pt>
                <c:pt idx="24">
                  <c:v>6.7790369416077221</c:v>
                </c:pt>
                <c:pt idx="25">
                  <c:v>7.1638512252265869</c:v>
                </c:pt>
                <c:pt idx="26">
                  <c:v>7.5076115813355013</c:v>
                </c:pt>
                <c:pt idx="27">
                  <c:v>7.8094368042603515</c:v>
                </c:pt>
                <c:pt idx="28">
                  <c:v>8.0692851272893495</c:v>
                </c:pt>
                <c:pt idx="29">
                  <c:v>8.2878063061413556</c:v>
                </c:pt>
                <c:pt idx="30">
                  <c:v>8.4662050296352529</c:v>
                </c:pt>
                <c:pt idx="31">
                  <c:v>8.6061180107927573</c:v>
                </c:pt>
                <c:pt idx="32">
                  <c:v>8.7095057355861627</c:v>
                </c:pt>
                <c:pt idx="33">
                  <c:v>8.7785588901927838</c:v>
                </c:pt>
                <c:pt idx="34">
                  <c:v>8.8156188539522038</c:v>
                </c:pt>
                <c:pt idx="35">
                  <c:v>8.8231112532221303</c:v>
                </c:pt>
                <c:pt idx="36">
                  <c:v>8.8034913556600145</c:v>
                </c:pt>
                <c:pt idx="37">
                  <c:v>8.7591999938636995</c:v>
                </c:pt>
                <c:pt idx="38">
                  <c:v>8.6926287024939555</c:v>
                </c:pt>
                <c:pt idx="39">
                  <c:v>8.6060928044842573</c:v>
                </c:pt>
                <c:pt idx="40">
                  <c:v>8.501811268036624</c:v>
                </c:pt>
                <c:pt idx="41">
                  <c:v>8.3818922612108651</c:v>
                </c:pt>
                <c:pt idx="42">
                  <c:v>8.2483234440968829</c:v>
                </c:pt>
                <c:pt idx="43">
                  <c:v>8.1029661523738756</c:v>
                </c:pt>
                <c:pt idx="44">
                  <c:v>7.9475527356514091</c:v>
                </c:pt>
                <c:pt idx="45">
                  <c:v>7.7836864163807071</c:v>
                </c:pt>
                <c:pt idx="46">
                  <c:v>7.6128431286848706</c:v>
                </c:pt>
                <c:pt idx="47">
                  <c:v>7.436374880481976</c:v>
                </c:pt>
                <c:pt idx="48">
                  <c:v>7.2555142566950028</c:v>
                </c:pt>
                <c:pt idx="49">
                  <c:v>7.0713797464966941</c:v>
                </c:pt>
                <c:pt idx="50">
                  <c:v>6.8849816340173273</c:v>
                </c:pt>
                <c:pt idx="51">
                  <c:v>6.6972282404778634</c:v>
                </c:pt>
                <c:pt idx="52">
                  <c:v>6.5089323470896545</c:v>
                </c:pt>
                <c:pt idx="53">
                  <c:v>6.3208176630814901</c:v>
                </c:pt>
                <c:pt idx="54">
                  <c:v>6.133525232644816</c:v>
                </c:pt>
                <c:pt idx="55">
                  <c:v>5.9476196991504375</c:v>
                </c:pt>
                <c:pt idx="56">
                  <c:v>5.7635953653473404</c:v>
                </c:pt>
                <c:pt idx="57">
                  <c:v>5.5818820050041325</c:v>
                </c:pt>
                <c:pt idx="58">
                  <c:v>5.402850395128957</c:v>
                </c:pt>
                <c:pt idx="59">
                  <c:v>5.2268175489737603</c:v>
                </c:pt>
                <c:pt idx="60">
                  <c:v>5.0540516389039984</c:v>
                </c:pt>
                <c:pt idx="61">
                  <c:v>4.8847766052508268</c:v>
                </c:pt>
                <c:pt idx="62">
                  <c:v>4.719176452765879</c:v>
                </c:pt>
                <c:pt idx="63">
                  <c:v>4.5573992405318338</c:v>
                </c:pt>
                <c:pt idx="64">
                  <c:v>4.3995607743679201</c:v>
                </c:pt>
                <c:pt idx="65">
                  <c:v>4.2457480130988348</c:v>
                </c:pt>
                <c:pt idx="66">
                  <c:v>4.0960222016874406</c:v>
                </c:pt>
                <c:pt idx="67">
                  <c:v>3.9504217453010728</c:v>
                </c:pt>
                <c:pt idx="68">
                  <c:v>3.8089648390003386</c:v>
                </c:pt>
                <c:pt idx="69">
                  <c:v>3.6716518680020278</c:v>
                </c:pt>
                <c:pt idx="70">
                  <c:v>3.5384675934514505</c:v>
                </c:pt>
                <c:pt idx="71">
                  <c:v>3.4093831384083937</c:v>
                </c:pt>
                <c:pt idx="72">
                  <c:v>3.2843577883577986</c:v>
                </c:pt>
                <c:pt idx="73">
                  <c:v>3.1633406200436269</c:v>
                </c:pt>
                <c:pt idx="74">
                  <c:v>3.0462719718277311</c:v>
                </c:pt>
                <c:pt idx="75">
                  <c:v>2.9330847681223466</c:v>
                </c:pt>
                <c:pt idx="76">
                  <c:v>2.8237057097581353</c:v>
                </c:pt>
                <c:pt idx="77">
                  <c:v>2.7180563414466783</c:v>
                </c:pt>
                <c:pt idx="78">
                  <c:v>2.6160540067917042</c:v>
                </c:pt>
                <c:pt idx="79">
                  <c:v>2.5176127006067963</c:v>
                </c:pt>
                <c:pt idx="80">
                  <c:v>2.4226438276181796</c:v>
                </c:pt>
                <c:pt idx="81">
                  <c:v>2.3310568759745323</c:v>
                </c:pt>
                <c:pt idx="82">
                  <c:v>2.2427600133562842</c:v>
                </c:pt>
                <c:pt idx="83">
                  <c:v>2.1576606128775833</c:v>
                </c:pt>
                <c:pt idx="84">
                  <c:v>2.0756657154063789</c:v>
                </c:pt>
                <c:pt idx="85">
                  <c:v>1.9966824343934224</c:v>
                </c:pt>
                <c:pt idx="86">
                  <c:v>1.9206183087989712</c:v>
                </c:pt>
                <c:pt idx="87">
                  <c:v>1.8473816092369726</c:v>
                </c:pt>
                <c:pt idx="88">
                  <c:v>1.7768816020191038</c:v>
                </c:pt>
                <c:pt idx="89">
                  <c:v>1.7090287753750473</c:v>
                </c:pt>
                <c:pt idx="90">
                  <c:v>1.6437350317486346</c:v>
                </c:pt>
                <c:pt idx="91">
                  <c:v>1.5809138497215174</c:v>
                </c:pt>
                <c:pt idx="92">
                  <c:v>1.5204804187947607</c:v>
                </c:pt>
                <c:pt idx="93">
                  <c:v>1.462351749962816</c:v>
                </c:pt>
                <c:pt idx="94">
                  <c:v>1.4064467647424648</c:v>
                </c:pt>
                <c:pt idx="95">
                  <c:v>1.352686365069526</c:v>
                </c:pt>
                <c:pt idx="96">
                  <c:v>1.3009934862473733</c:v>
                </c:pt>
                <c:pt idx="97">
                  <c:v>1.2512931349218144</c:v>
                </c:pt>
                <c:pt idx="98">
                  <c:v>1.2035124138653825</c:v>
                </c:pt>
                <c:pt idx="99">
                  <c:v>1.1575805351793262</c:v>
                </c:pt>
                <c:pt idx="100">
                  <c:v>1.1134288233620955</c:v>
                </c:pt>
                <c:pt idx="101">
                  <c:v>1.070990709547877</c:v>
                </c:pt>
                <c:pt idx="102">
                  <c:v>1.0302017180866003</c:v>
                </c:pt>
                <c:pt idx="103">
                  <c:v>0.99099944651652405</c:v>
                </c:pt>
                <c:pt idx="104">
                  <c:v>0.95332353987149054</c:v>
                </c:pt>
                <c:pt idx="105">
                  <c:v>0.91711566016579193</c:v>
                </c:pt>
                <c:pt idx="106">
                  <c:v>0.88231945180975691</c:v>
                </c:pt>
                <c:pt idx="107">
                  <c:v>0.84888050362790435</c:v>
                </c:pt>
                <c:pt idx="108">
                  <c:v>0.81674630807780502</c:v>
                </c:pt>
                <c:pt idx="109">
                  <c:v>0.78586621820124425</c:v>
                </c:pt>
                <c:pt idx="110">
                  <c:v>0.75619140277918229</c:v>
                </c:pt>
                <c:pt idx="111">
                  <c:v>0.72767480010764918</c:v>
                </c:pt>
                <c:pt idx="112">
                  <c:v>0.70027107076288586</c:v>
                </c:pt>
                <c:pt idx="113">
                  <c:v>0.67393654967981953</c:v>
                </c:pt>
                <c:pt idx="114">
                  <c:v>0.64862919782842121</c:v>
                </c:pt>
                <c:pt idx="115">
                  <c:v>0.62430855373672212</c:v>
                </c:pt>
                <c:pt idx="116">
                  <c:v>0.60093568507726125</c:v>
                </c:pt>
                <c:pt idx="117">
                  <c:v>0.57847314050503262</c:v>
                </c:pt>
                <c:pt idx="118">
                  <c:v>0.5568849019091946</c:v>
                </c:pt>
                <c:pt idx="119">
                  <c:v>0.53613633721780629</c:v>
                </c:pt>
                <c:pt idx="120">
                  <c:v>0.51619415387422618</c:v>
                </c:pt>
                <c:pt idx="121">
                  <c:v>0.49702635308545945</c:v>
                </c:pt>
                <c:pt idx="122">
                  <c:v>0.47860218492633855</c:v>
                </c:pt>
                <c:pt idx="123">
                  <c:v>0.46089210436887834</c:v>
                </c:pt>
                <c:pt idx="124">
                  <c:v>0.4438677282931659</c:v>
                </c:pt>
                <c:pt idx="125">
                  <c:v>0.42750179352472961</c:v>
                </c:pt>
                <c:pt idx="126">
                  <c:v>0.41176811593316731</c:v>
                </c:pt>
                <c:pt idx="127">
                  <c:v>0.39664155061783746</c:v>
                </c:pt>
                <c:pt idx="128">
                  <c:v>0.38209795319860307</c:v>
                </c:pt>
                <c:pt idx="129">
                  <c:v>0.36811414222266481</c:v>
                </c:pt>
                <c:pt idx="130">
                  <c:v>0.35466786269248818</c:v>
                </c:pt>
                <c:pt idx="131">
                  <c:v>0.3417377507145769</c:v>
                </c:pt>
                <c:pt idx="132">
                  <c:v>0.32930329926426083</c:v>
                </c:pt>
                <c:pt idx="133">
                  <c:v>0.31734482505774281</c:v>
                </c:pt>
                <c:pt idx="134">
                  <c:v>0.30584343651924417</c:v>
                </c:pt>
                <c:pt idx="135">
                  <c:v>0.29478100282821734</c:v>
                </c:pt>
                <c:pt idx="136">
                  <c:v>0.28414012402914024</c:v>
                </c:pt>
                <c:pt idx="137">
                  <c:v>0.27390410218437272</c:v>
                </c:pt>
                <c:pt idx="138">
                  <c:v>0.2640569135488442</c:v>
                </c:pt>
                <c:pt idx="139">
                  <c:v>0.25458318174397743</c:v>
                </c:pt>
                <c:pt idx="140">
                  <c:v>0.24546815190713686</c:v>
                </c:pt>
                <c:pt idx="141">
                  <c:v>0.23669766579202781</c:v>
                </c:pt>
                <c:pt idx="142">
                  <c:v>0.22825813779484055</c:v>
                </c:pt>
                <c:pt idx="143">
                  <c:v>0.22013653188046525</c:v>
                </c:pt>
                <c:pt idx="144">
                  <c:v>0.21232033938281597</c:v>
                </c:pt>
                <c:pt idx="145">
                  <c:v>0.20479755765317439</c:v>
                </c:pt>
                <c:pt idx="147">
                  <c:v>8.8231112532221303</c:v>
                </c:pt>
                <c:pt idx="148">
                  <c:v>5.8820741688147535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70272"/>
        <c:axId val="641471840"/>
      </c:scatterChart>
      <c:valAx>
        <c:axId val="64147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71840"/>
        <c:crosses val="autoZero"/>
        <c:crossBetween val="midCat"/>
      </c:valAx>
      <c:valAx>
        <c:axId val="6414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7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0.25183142857142848</c:v>
                </c:pt>
                <c:pt idx="3">
                  <c:v>0.63698557142857148</c:v>
                </c:pt>
                <c:pt idx="4">
                  <c:v>1.0073260000000002</c:v>
                </c:pt>
                <c:pt idx="5">
                  <c:v>1.4517344285714284</c:v>
                </c:pt>
                <c:pt idx="6">
                  <c:v>2.0590927142857147</c:v>
                </c:pt>
                <c:pt idx="7">
                  <c:v>2.7257054285714286</c:v>
                </c:pt>
                <c:pt idx="8">
                  <c:v>3.614522428571429</c:v>
                </c:pt>
                <c:pt idx="9">
                  <c:v>4.5922211428571433</c:v>
                </c:pt>
                <c:pt idx="10">
                  <c:v>5.6736151428571437</c:v>
                </c:pt>
                <c:pt idx="11">
                  <c:v>7.1401632857142872</c:v>
                </c:pt>
                <c:pt idx="12">
                  <c:v>9.0363062857142875</c:v>
                </c:pt>
                <c:pt idx="13">
                  <c:v>11.065771714285715</c:v>
                </c:pt>
                <c:pt idx="14">
                  <c:v>13.554459428571429</c:v>
                </c:pt>
                <c:pt idx="15">
                  <c:v>16.339419428571425</c:v>
                </c:pt>
                <c:pt idx="16">
                  <c:v>19.524346999999999</c:v>
                </c:pt>
                <c:pt idx="17">
                  <c:v>23.079615000000004</c:v>
                </c:pt>
                <c:pt idx="18">
                  <c:v>27.182986857142861</c:v>
                </c:pt>
                <c:pt idx="19">
                  <c:v>31.330799571428578</c:v>
                </c:pt>
                <c:pt idx="20">
                  <c:v>35.848952714285723</c:v>
                </c:pt>
                <c:pt idx="21">
                  <c:v>40.278224142857141</c:v>
                </c:pt>
                <c:pt idx="22">
                  <c:v>45.077835999999998</c:v>
                </c:pt>
                <c:pt idx="23">
                  <c:v>49.862634285714286</c:v>
                </c:pt>
                <c:pt idx="24">
                  <c:v>54.825195857142859</c:v>
                </c:pt>
                <c:pt idx="25">
                  <c:v>59.639621285714291</c:v>
                </c:pt>
                <c:pt idx="26">
                  <c:v>64.039265428571426</c:v>
                </c:pt>
                <c:pt idx="27">
                  <c:v>68.853690857142865</c:v>
                </c:pt>
                <c:pt idx="28">
                  <c:v>74.334728999999996</c:v>
                </c:pt>
                <c:pt idx="29">
                  <c:v>80.186107571428579</c:v>
                </c:pt>
                <c:pt idx="30">
                  <c:v>88.585428285714286</c:v>
                </c:pt>
                <c:pt idx="31">
                  <c:v>97.94763414285714</c:v>
                </c:pt>
                <c:pt idx="32">
                  <c:v>107.9764527142857</c:v>
                </c:pt>
                <c:pt idx="33">
                  <c:v>118.55337514285713</c:v>
                </c:pt>
                <c:pt idx="34">
                  <c:v>128.84883885714288</c:v>
                </c:pt>
                <c:pt idx="35">
                  <c:v>138.98135271428575</c:v>
                </c:pt>
                <c:pt idx="36">
                  <c:v>148.93610314285718</c:v>
                </c:pt>
                <c:pt idx="37">
                  <c:v>157.42430557142859</c:v>
                </c:pt>
                <c:pt idx="38">
                  <c:v>165.18664071428574</c:v>
                </c:pt>
                <c:pt idx="39">
                  <c:v>172.68233071428574</c:v>
                </c:pt>
                <c:pt idx="40">
                  <c:v>180.47429314285716</c:v>
                </c:pt>
                <c:pt idx="41">
                  <c:v>189.1550725714286</c:v>
                </c:pt>
                <c:pt idx="42">
                  <c:v>197.88029285714285</c:v>
                </c:pt>
                <c:pt idx="43">
                  <c:v>207.24249871428572</c:v>
                </c:pt>
                <c:pt idx="44">
                  <c:v>217.31575814285716</c:v>
                </c:pt>
                <c:pt idx="45">
                  <c:v>226.33725085714286</c:v>
                </c:pt>
                <c:pt idx="46">
                  <c:v>234.98840314285715</c:v>
                </c:pt>
                <c:pt idx="47">
                  <c:v>243.86175957142859</c:v>
                </c:pt>
                <c:pt idx="48">
                  <c:v>252.02406242857148</c:v>
                </c:pt>
                <c:pt idx="49">
                  <c:v>260.30487428571433</c:v>
                </c:pt>
                <c:pt idx="50">
                  <c:v>267.57836014285715</c:v>
                </c:pt>
                <c:pt idx="51">
                  <c:v>273.80007914285716</c:v>
                </c:pt>
                <c:pt idx="52">
                  <c:v>281.19207385714287</c:v>
                </c:pt>
                <c:pt idx="53">
                  <c:v>288.569255</c:v>
                </c:pt>
                <c:pt idx="54">
                  <c:v>295.26500971428572</c:v>
                </c:pt>
                <c:pt idx="55">
                  <c:v>301.42747428571425</c:v>
                </c:pt>
                <c:pt idx="56">
                  <c:v>307.11590314285718</c:v>
                </c:pt>
                <c:pt idx="57">
                  <c:v>312.67100942857138</c:v>
                </c:pt>
                <c:pt idx="58">
                  <c:v>317.33729871428574</c:v>
                </c:pt>
                <c:pt idx="59">
                  <c:v>321.35178885714282</c:v>
                </c:pt>
                <c:pt idx="60">
                  <c:v>325.2773972857143</c:v>
                </c:pt>
                <c:pt idx="61">
                  <c:v>328.96598785714286</c:v>
                </c:pt>
                <c:pt idx="62">
                  <c:v>332.63976485714284</c:v>
                </c:pt>
                <c:pt idx="63">
                  <c:v>336.04689671428571</c:v>
                </c:pt>
                <c:pt idx="64">
                  <c:v>339.45402857142858</c:v>
                </c:pt>
                <c:pt idx="65">
                  <c:v>342.994483</c:v>
                </c:pt>
                <c:pt idx="66">
                  <c:v>346.8460232857143</c:v>
                </c:pt>
                <c:pt idx="67">
                  <c:v>350.49017300000003</c:v>
                </c:pt>
                <c:pt idx="68">
                  <c:v>354.20839085714289</c:v>
                </c:pt>
                <c:pt idx="69">
                  <c:v>357.80809971428573</c:v>
                </c:pt>
                <c:pt idx="70">
                  <c:v>361.61519914285719</c:v>
                </c:pt>
                <c:pt idx="71">
                  <c:v>365.48155314285719</c:v>
                </c:pt>
                <c:pt idx="72">
                  <c:v>369.3479071428572</c:v>
                </c:pt>
                <c:pt idx="73">
                  <c:v>372.90317528571433</c:v>
                </c:pt>
                <c:pt idx="74">
                  <c:v>376.33993442857138</c:v>
                </c:pt>
                <c:pt idx="75">
                  <c:v>379.6137437142857</c:v>
                </c:pt>
                <c:pt idx="76">
                  <c:v>382.79867128571425</c:v>
                </c:pt>
                <c:pt idx="77">
                  <c:v>385.68732657142857</c:v>
                </c:pt>
                <c:pt idx="78">
                  <c:v>388.27970942857149</c:v>
                </c:pt>
                <c:pt idx="79">
                  <c:v>390.69432885714286</c:v>
                </c:pt>
                <c:pt idx="80">
                  <c:v>392.97562585714286</c:v>
                </c:pt>
                <c:pt idx="81">
                  <c:v>394.97546400000004</c:v>
                </c:pt>
                <c:pt idx="82">
                  <c:v>396.99011585714288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3.3066404803098086</c:v>
                </c:pt>
                <c:pt idx="4">
                  <c:v>5.5738929896874936</c:v>
                </c:pt>
                <c:pt idx="5">
                  <c:v>8.3591147409768158</c:v>
                </c:pt>
                <c:pt idx="6">
                  <c:v>11.758264575968479</c:v>
                </c:pt>
                <c:pt idx="7">
                  <c:v>15.879538517390518</c:v>
                </c:pt>
                <c:pt idx="8">
                  <c:v>20.843670287472655</c:v>
                </c:pt>
                <c:pt idx="9">
                  <c:v>26.783934509867052</c:v>
                </c:pt>
                <c:pt idx="10">
                  <c:v>33.845790683518558</c:v>
                </c:pt>
                <c:pt idx="11">
                  <c:v>42.186108828427585</c:v>
                </c:pt>
                <c:pt idx="12">
                  <c:v>51.971924028943178</c:v>
                </c:pt>
                <c:pt idx="13">
                  <c:v>63.37867726783557</c:v>
                </c:pt>
                <c:pt idx="14">
                  <c:v>76.587914098881242</c:v>
                </c:pt>
                <c:pt idx="15">
                  <c:v>91.78443076484777</c:v>
                </c:pt>
                <c:pt idx="16">
                  <c:v>109.15287898715344</c:v>
                </c:pt>
                <c:pt idx="17">
                  <c:v>128.87386520545633</c:v>
                </c:pt>
                <c:pt idx="18">
                  <c:v>151.11960661649607</c:v>
                </c:pt>
                <c:pt idx="19">
                  <c:v>176.04923377119272</c:v>
                </c:pt>
                <c:pt idx="20">
                  <c:v>203.80385633207743</c:v>
                </c:pt>
                <c:pt idx="21">
                  <c:v>234.50153330516889</c:v>
                </c:pt>
                <c:pt idx="22">
                  <c:v>268.23231000451699</c:v>
                </c:pt>
                <c:pt idx="23">
                  <c:v>305.05349957800513</c:v>
                </c:pt>
                <c:pt idx="24">
                  <c:v>344.98539565893395</c:v>
                </c:pt>
                <c:pt idx="25">
                  <c:v>388.00760341014899</c:v>
                </c:pt>
                <c:pt idx="26">
                  <c:v>434.05616806758695</c:v>
                </c:pt>
                <c:pt idx="27">
                  <c:v>483.02166270326666</c:v>
                </c:pt>
                <c:pt idx="28">
                  <c:v>534.74837047963774</c:v>
                </c:pt>
                <c:pt idx="29">
                  <c:v>589.03466188745801</c:v>
                </c:pt>
                <c:pt idx="30">
                  <c:v>645.63462563581209</c:v>
                </c:pt>
                <c:pt idx="31">
                  <c:v>704.26096479415128</c:v>
                </c:pt>
                <c:pt idx="32">
                  <c:v>764.58911969364794</c:v>
                </c:pt>
                <c:pt idx="33">
                  <c:v>826.26252849836567</c:v>
                </c:pt>
                <c:pt idx="34">
                  <c:v>888.89888792095405</c:v>
                </c:pt>
                <c:pt idx="35">
                  <c:v>952.09723292322792</c:v>
                </c:pt>
                <c:pt idx="36">
                  <c:v>1015.4456178495877</c:v>
                </c:pt>
                <c:pt idx="37">
                  <c:v>1078.5291543649823</c:v>
                </c:pt>
                <c:pt idx="38">
                  <c:v>1140.9381453727894</c:v>
                </c:pt>
                <c:pt idx="39">
                  <c:v>1202.2760497147865</c:v>
                </c:pt>
                <c:pt idx="40">
                  <c:v>1262.167020160939</c:v>
                </c:pt>
                <c:pt idx="41">
                  <c:v>1320.2627765308935</c:v>
                </c:pt>
                <c:pt idx="42">
                  <c:v>1376.2486056279538</c:v>
                </c:pt>
                <c:pt idx="43">
                  <c:v>1429.8483182920352</c:v>
                </c:pt>
                <c:pt idx="44">
                  <c:v>1480.8280390992707</c:v>
                </c:pt>
                <c:pt idx="45">
                  <c:v>1528.9987535394196</c:v>
                </c:pt>
                <c:pt idx="46">
                  <c:v>1574.2175882230604</c:v>
                </c:pt>
                <c:pt idx="47">
                  <c:v>1616.3878491673754</c:v>
                </c:pt>
                <c:pt idx="48">
                  <c:v>1655.4578890309006</c:v>
                </c:pt>
                <c:pt idx="49">
                  <c:v>1691.4189141987072</c:v>
                </c:pt>
                <c:pt idx="50">
                  <c:v>1724.3018751959098</c:v>
                </c:pt>
                <c:pt idx="51">
                  <c:v>1754.1736078930526</c:v>
                </c:pt>
                <c:pt idx="52">
                  <c:v>1781.1324077896688</c:v>
                </c:pt>
                <c:pt idx="53">
                  <c:v>1805.3032253083427</c:v>
                </c:pt>
                <c:pt idx="54">
                  <c:v>1826.8326670022236</c:v>
                </c:pt>
                <c:pt idx="55">
                  <c:v>1845.8839768155342</c:v>
                </c:pt>
                <c:pt idx="56">
                  <c:v>1862.6321543223075</c:v>
                </c:pt>
                <c:pt idx="57">
                  <c:v>1877.2593447160218</c:v>
                </c:pt>
                <c:pt idx="58">
                  <c:v>1889.950609857515</c:v>
                </c:pt>
                <c:pt idx="59">
                  <c:v>1900.8901625371129</c:v>
                </c:pt>
                <c:pt idx="60">
                  <c:v>1910.2581187974558</c:v>
                </c:pt>
                <c:pt idx="61">
                  <c:v>1918.2277970445716</c:v>
                </c:pt>
                <c:pt idx="62">
                  <c:v>1924.9635688560347</c:v>
                </c:pt>
                <c:pt idx="63">
                  <c:v>1930.6192457117763</c:v>
                </c:pt>
                <c:pt idx="64">
                  <c:v>1935.3369688732985</c:v>
                </c:pt>
                <c:pt idx="65">
                  <c:v>1939.2465565896816</c:v>
                </c:pt>
                <c:pt idx="66">
                  <c:v>1942.4652537290999</c:v>
                </c:pt>
                <c:pt idx="67">
                  <c:v>1945.0978236222518</c:v>
                </c:pt>
                <c:pt idx="68">
                  <c:v>1947.2369199896307</c:v>
                </c:pt>
                <c:pt idx="69">
                  <c:v>1948.9636778189699</c:v>
                </c:pt>
                <c:pt idx="70">
                  <c:v>1950.3484654034644</c:v>
                </c:pt>
                <c:pt idx="71">
                  <c:v>1951.4517448616546</c:v>
                </c:pt>
                <c:pt idx="72">
                  <c:v>1952.3249947663462</c:v>
                </c:pt>
                <c:pt idx="73">
                  <c:v>1953.0116554875726</c:v>
                </c:pt>
                <c:pt idx="74">
                  <c:v>1953.5480650452562</c:v>
                </c:pt>
                <c:pt idx="75">
                  <c:v>1953.9643602930885</c:v>
                </c:pt>
                <c:pt idx="76">
                  <c:v>1954.2853248245003</c:v>
                </c:pt>
                <c:pt idx="77">
                  <c:v>1954.531170897784</c:v>
                </c:pt>
                <c:pt idx="78">
                  <c:v>1954.7182477927079</c:v>
                </c:pt>
                <c:pt idx="79">
                  <c:v>1954.8596732766603</c:v>
                </c:pt>
                <c:pt idx="80">
                  <c:v>1954.9658882728515</c:v>
                </c:pt>
                <c:pt idx="81">
                  <c:v>1955.0451374288855</c:v>
                </c:pt>
                <c:pt idx="82">
                  <c:v>1955.1038801550455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70664"/>
        <c:axId val="641469880"/>
      </c:scatterChart>
      <c:valAx>
        <c:axId val="64147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69880"/>
        <c:crosses val="autoZero"/>
        <c:crossBetween val="midCat"/>
      </c:valAx>
      <c:valAx>
        <c:axId val="64146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70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8.8881714285714231E-2</c:v>
                </c:pt>
                <c:pt idx="3">
                  <c:v>0.22220442857142875</c:v>
                </c:pt>
                <c:pt idx="4">
                  <c:v>0.20739071428571443</c:v>
                </c:pt>
                <c:pt idx="5">
                  <c:v>0.28145871428571401</c:v>
                </c:pt>
                <c:pt idx="6">
                  <c:v>0.44440857142857182</c:v>
                </c:pt>
                <c:pt idx="7">
                  <c:v>0.50366299999999964</c:v>
                </c:pt>
                <c:pt idx="8">
                  <c:v>0.72586728571428616</c:v>
                </c:pt>
                <c:pt idx="9">
                  <c:v>0.81474900000000006</c:v>
                </c:pt>
                <c:pt idx="10">
                  <c:v>0.91844428571428616</c:v>
                </c:pt>
                <c:pt idx="11">
                  <c:v>1.303598428571429</c:v>
                </c:pt>
                <c:pt idx="12">
                  <c:v>1.7331932857142869</c:v>
                </c:pt>
                <c:pt idx="13">
                  <c:v>1.8665157142857129</c:v>
                </c:pt>
                <c:pt idx="14">
                  <c:v>2.3257379999999994</c:v>
                </c:pt>
                <c:pt idx="15">
                  <c:v>2.622010285714282</c:v>
                </c:pt>
                <c:pt idx="16">
                  <c:v>3.0219778571428595</c:v>
                </c:pt>
                <c:pt idx="17">
                  <c:v>3.3923182857142908</c:v>
                </c:pt>
                <c:pt idx="18">
                  <c:v>3.9404221428571429</c:v>
                </c:pt>
                <c:pt idx="19">
                  <c:v>3.9848630000000025</c:v>
                </c:pt>
                <c:pt idx="20">
                  <c:v>4.3552034285714303</c:v>
                </c:pt>
                <c:pt idx="21">
                  <c:v>4.2663217142857039</c:v>
                </c:pt>
                <c:pt idx="22">
                  <c:v>4.6366621428571424</c:v>
                </c:pt>
                <c:pt idx="23">
                  <c:v>4.6218485714285737</c:v>
                </c:pt>
                <c:pt idx="24">
                  <c:v>4.7996118571428585</c:v>
                </c:pt>
                <c:pt idx="25">
                  <c:v>4.6514757142857182</c:v>
                </c:pt>
                <c:pt idx="26">
                  <c:v>4.2366944285714201</c:v>
                </c:pt>
                <c:pt idx="27">
                  <c:v>4.6514757142857253</c:v>
                </c:pt>
                <c:pt idx="28">
                  <c:v>5.3180884285714161</c:v>
                </c:pt>
                <c:pt idx="29">
                  <c:v>5.6884288571428687</c:v>
                </c:pt>
                <c:pt idx="30">
                  <c:v>8.236370999999993</c:v>
                </c:pt>
                <c:pt idx="31">
                  <c:v>9.1992561428571396</c:v>
                </c:pt>
                <c:pt idx="32">
                  <c:v>9.8658688571428446</c:v>
                </c:pt>
                <c:pt idx="33">
                  <c:v>10.413972714285721</c:v>
                </c:pt>
                <c:pt idx="34">
                  <c:v>10.132514000000016</c:v>
                </c:pt>
                <c:pt idx="35">
                  <c:v>9.9695641428571538</c:v>
                </c:pt>
                <c:pt idx="36">
                  <c:v>9.7918007142857153</c:v>
                </c:pt>
                <c:pt idx="37">
                  <c:v>8.325252714285698</c:v>
                </c:pt>
                <c:pt idx="38">
                  <c:v>7.5993854285714395</c:v>
                </c:pt>
                <c:pt idx="39">
                  <c:v>7.3327402857142818</c:v>
                </c:pt>
                <c:pt idx="40">
                  <c:v>7.6290127142857092</c:v>
                </c:pt>
                <c:pt idx="41">
                  <c:v>8.5178297142857264</c:v>
                </c:pt>
                <c:pt idx="42">
                  <c:v>8.5622705714285292</c:v>
                </c:pt>
                <c:pt idx="43">
                  <c:v>9.1992561428571538</c:v>
                </c:pt>
                <c:pt idx="44">
                  <c:v>9.9103097142857326</c:v>
                </c:pt>
                <c:pt idx="45">
                  <c:v>8.858542999999985</c:v>
                </c:pt>
                <c:pt idx="46">
                  <c:v>8.4882025714285749</c:v>
                </c:pt>
                <c:pt idx="47">
                  <c:v>8.7104067142857264</c:v>
                </c:pt>
                <c:pt idx="48">
                  <c:v>7.999353142857176</c:v>
                </c:pt>
                <c:pt idx="49">
                  <c:v>8.1178621428571365</c:v>
                </c:pt>
                <c:pt idx="50">
                  <c:v>7.1105361428571019</c:v>
                </c:pt>
                <c:pt idx="51">
                  <c:v>6.058769285714293</c:v>
                </c:pt>
                <c:pt idx="52">
                  <c:v>7.2290450000000011</c:v>
                </c:pt>
                <c:pt idx="53">
                  <c:v>7.2142314285714111</c:v>
                </c:pt>
                <c:pt idx="54">
                  <c:v>6.5328050000000122</c:v>
                </c:pt>
                <c:pt idx="55">
                  <c:v>5.999514857142815</c:v>
                </c:pt>
                <c:pt idx="56">
                  <c:v>5.5254791428572094</c:v>
                </c:pt>
                <c:pt idx="57">
                  <c:v>5.3921565714284885</c:v>
                </c:pt>
                <c:pt idx="58">
                  <c:v>4.5033395714286417</c:v>
                </c:pt>
                <c:pt idx="59">
                  <c:v>3.8515404285713704</c:v>
                </c:pt>
                <c:pt idx="60">
                  <c:v>3.7626587142857648</c:v>
                </c:pt>
                <c:pt idx="61">
                  <c:v>3.5256408571428484</c:v>
                </c:pt>
                <c:pt idx="62">
                  <c:v>3.5108272857142584</c:v>
                </c:pt>
                <c:pt idx="63">
                  <c:v>3.2441821428571576</c:v>
                </c:pt>
                <c:pt idx="64">
                  <c:v>3.2441821428571576</c:v>
                </c:pt>
                <c:pt idx="65">
                  <c:v>3.377504714285708</c:v>
                </c:pt>
                <c:pt idx="66">
                  <c:v>3.6885905714285787</c:v>
                </c:pt>
                <c:pt idx="67">
                  <c:v>3.4812000000000172</c:v>
                </c:pt>
                <c:pt idx="68">
                  <c:v>3.5552681428571464</c:v>
                </c:pt>
                <c:pt idx="69">
                  <c:v>3.4367591428571291</c:v>
                </c:pt>
                <c:pt idx="70">
                  <c:v>3.6441497142857475</c:v>
                </c:pt>
                <c:pt idx="71">
                  <c:v>3.7034042857142868</c:v>
                </c:pt>
                <c:pt idx="72">
                  <c:v>3.7034042857142868</c:v>
                </c:pt>
                <c:pt idx="73">
                  <c:v>3.3923184285714161</c:v>
                </c:pt>
                <c:pt idx="74">
                  <c:v>3.2738094285713419</c:v>
                </c:pt>
                <c:pt idx="75">
                  <c:v>3.1108595714286071</c:v>
                </c:pt>
                <c:pt idx="76">
                  <c:v>3.0219778571428311</c:v>
                </c:pt>
                <c:pt idx="77">
                  <c:v>2.7257055714286071</c:v>
                </c:pt>
                <c:pt idx="78">
                  <c:v>2.4294331428572082</c:v>
                </c:pt>
                <c:pt idx="79">
                  <c:v>2.2516697142856561</c:v>
                </c:pt>
                <c:pt idx="80">
                  <c:v>2.1183472857142807</c:v>
                </c:pt>
                <c:pt idx="81">
                  <c:v>1.8368884285714717</c:v>
                </c:pt>
                <c:pt idx="82">
                  <c:v>1.851702142857123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1.8335410942396306</c:v>
                </c:pt>
                <c:pt idx="4">
                  <c:v>2.267252509377685</c:v>
                </c:pt>
                <c:pt idx="5">
                  <c:v>2.7852217512893227</c:v>
                </c:pt>
                <c:pt idx="6">
                  <c:v>3.3991498349916633</c:v>
                </c:pt>
                <c:pt idx="7">
                  <c:v>4.1212739414220385</c:v>
                </c:pt>
                <c:pt idx="8">
                  <c:v>4.9641317700821368</c:v>
                </c:pt>
                <c:pt idx="9">
                  <c:v>5.940264222394398</c:v>
                </c:pt>
                <c:pt idx="10">
                  <c:v>7.0618561736515044</c:v>
                </c:pt>
                <c:pt idx="11">
                  <c:v>8.3403181449090269</c:v>
                </c:pt>
                <c:pt idx="12">
                  <c:v>9.7858152005155912</c:v>
                </c:pt>
                <c:pt idx="13">
                  <c:v>11.406753238892396</c:v>
                </c:pt>
                <c:pt idx="14">
                  <c:v>13.209236831045677</c:v>
                </c:pt>
                <c:pt idx="15">
                  <c:v>15.196516665966522</c:v>
                </c:pt>
                <c:pt idx="16">
                  <c:v>17.36844822230567</c:v>
                </c:pt>
                <c:pt idx="17">
                  <c:v>19.720986218302887</c:v>
                </c:pt>
                <c:pt idx="18">
                  <c:v>22.245741411039738</c:v>
                </c:pt>
                <c:pt idx="19">
                  <c:v>24.92962715469665</c:v>
                </c:pt>
                <c:pt idx="20">
                  <c:v>27.754622560884716</c:v>
                </c:pt>
                <c:pt idx="21">
                  <c:v>30.697676973091468</c:v>
                </c:pt>
                <c:pt idx="22">
                  <c:v>33.73077669934812</c:v>
                </c:pt>
                <c:pt idx="23">
                  <c:v>36.821189573488113</c:v>
                </c:pt>
                <c:pt idx="24">
                  <c:v>39.931896080928837</c:v>
                </c:pt>
                <c:pt idx="25">
                  <c:v>43.022207751215014</c:v>
                </c:pt>
                <c:pt idx="26">
                  <c:v>46.048564657437957</c:v>
                </c:pt>
                <c:pt idx="27">
                  <c:v>48.965494635679725</c:v>
                </c:pt>
                <c:pt idx="28">
                  <c:v>51.726707776371128</c:v>
                </c:pt>
                <c:pt idx="29">
                  <c:v>54.286291407820229</c:v>
                </c:pt>
                <c:pt idx="30">
                  <c:v>56.599963748354092</c:v>
                </c:pt>
                <c:pt idx="31">
                  <c:v>58.626339158339235</c:v>
                </c:pt>
                <c:pt idx="32">
                  <c:v>60.328154899496674</c:v>
                </c:pt>
                <c:pt idx="33">
                  <c:v>61.673408804717752</c:v>
                </c:pt>
                <c:pt idx="34">
                  <c:v>62.636359422588349</c:v>
                </c:pt>
                <c:pt idx="35">
                  <c:v>63.198345002273861</c:v>
                </c:pt>
                <c:pt idx="36">
                  <c:v>63.348384926359806</c:v>
                </c:pt>
                <c:pt idx="37">
                  <c:v>63.083536515394556</c:v>
                </c:pt>
                <c:pt idx="38">
                  <c:v>62.408991007807145</c:v>
                </c:pt>
                <c:pt idx="39">
                  <c:v>61.337904341997152</c:v>
                </c:pt>
                <c:pt idx="40">
                  <c:v>59.890970446152565</c:v>
                </c:pt>
                <c:pt idx="41">
                  <c:v>58.095756369954302</c:v>
                </c:pt>
                <c:pt idx="42">
                  <c:v>55.985829097060417</c:v>
                </c:pt>
                <c:pt idx="43">
                  <c:v>53.599712664081352</c:v>
                </c:pt>
                <c:pt idx="44">
                  <c:v>50.979720807235545</c:v>
                </c:pt>
                <c:pt idx="45">
                  <c:v>48.170714440148942</c:v>
                </c:pt>
                <c:pt idx="46">
                  <c:v>45.218834683640701</c:v>
                </c:pt>
                <c:pt idx="47">
                  <c:v>42.170260944315054</c:v>
                </c:pt>
                <c:pt idx="48">
                  <c:v>39.07003986352511</c:v>
                </c:pt>
                <c:pt idx="49">
                  <c:v>35.961025167806696</c:v>
                </c:pt>
                <c:pt idx="50">
                  <c:v>32.882960997202595</c:v>
                </c:pt>
                <c:pt idx="51">
                  <c:v>29.871732697142658</c:v>
                </c:pt>
                <c:pt idx="52">
                  <c:v>26.958799896616284</c:v>
                </c:pt>
                <c:pt idx="53">
                  <c:v>24.170817518673939</c:v>
                </c:pt>
                <c:pt idx="54">
                  <c:v>21.52944169388088</c:v>
                </c:pt>
                <c:pt idx="55">
                  <c:v>19.051309813310606</c:v>
                </c:pt>
                <c:pt idx="56">
                  <c:v>16.748177506773303</c:v>
                </c:pt>
                <c:pt idx="57">
                  <c:v>14.627190393714361</c:v>
                </c:pt>
                <c:pt idx="58">
                  <c:v>12.691265141493163</c:v>
                </c:pt>
                <c:pt idx="59">
                  <c:v>10.939552679597876</c:v>
                </c:pt>
                <c:pt idx="60">
                  <c:v>9.3679562603430124</c:v>
                </c:pt>
                <c:pt idx="61">
                  <c:v>7.9696782471158043</c:v>
                </c:pt>
                <c:pt idx="62">
                  <c:v>6.7357718114631515</c:v>
                </c:pt>
                <c:pt idx="63">
                  <c:v>5.6556768557417119</c:v>
                </c:pt>
                <c:pt idx="64">
                  <c:v>4.7177231615221142</c:v>
                </c:pt>
                <c:pt idx="65">
                  <c:v>3.9095877163830934</c:v>
                </c:pt>
                <c:pt idx="66">
                  <c:v>3.2186971394183641</c:v>
                </c:pt>
                <c:pt idx="67">
                  <c:v>2.6325698931519605</c:v>
                </c:pt>
                <c:pt idx="68">
                  <c:v>2.1390963673788548</c:v>
                </c:pt>
                <c:pt idx="69">
                  <c:v>1.7267578293392905</c:v>
                </c:pt>
                <c:pt idx="70">
                  <c:v>1.3847875844943713</c:v>
                </c:pt>
                <c:pt idx="71">
                  <c:v>1.1032794581902508</c:v>
                </c:pt>
                <c:pt idx="72">
                  <c:v>0.87324990469168084</c:v>
                </c:pt>
                <c:pt idx="73">
                  <c:v>0.68666072122632704</c:v>
                </c:pt>
                <c:pt idx="74">
                  <c:v>0.53640955768352327</c:v>
                </c:pt>
                <c:pt idx="75">
                  <c:v>0.41629524783223454</c:v>
                </c:pt>
                <c:pt idx="76">
                  <c:v>0.32096453141176501</c:v>
                </c:pt>
                <c:pt idx="77">
                  <c:v>0.24584607328366054</c:v>
                </c:pt>
                <c:pt idx="78">
                  <c:v>0.1870768949237975</c:v>
                </c:pt>
                <c:pt idx="79">
                  <c:v>0.14142548395249327</c:v>
                </c:pt>
                <c:pt idx="80">
                  <c:v>0.10621499619128323</c:v>
                </c:pt>
                <c:pt idx="81">
                  <c:v>7.9249156033927542E-2</c:v>
                </c:pt>
                <c:pt idx="82">
                  <c:v>5.8742726159951568E-2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69096"/>
        <c:axId val="641471056"/>
      </c:scatterChart>
      <c:valAx>
        <c:axId val="64146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71056"/>
        <c:crosses val="autoZero"/>
        <c:crossBetween val="midCat"/>
      </c:valAx>
      <c:valAx>
        <c:axId val="6414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6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0.25183142857142848</c:v>
                </c:pt>
                <c:pt idx="3">
                  <c:v>0.63698557142857148</c:v>
                </c:pt>
                <c:pt idx="4">
                  <c:v>1.0073260000000002</c:v>
                </c:pt>
                <c:pt idx="5">
                  <c:v>1.4517344285714284</c:v>
                </c:pt>
                <c:pt idx="6">
                  <c:v>2.0590927142857147</c:v>
                </c:pt>
                <c:pt idx="7">
                  <c:v>2.7257054285714286</c:v>
                </c:pt>
                <c:pt idx="8">
                  <c:v>3.614522428571429</c:v>
                </c:pt>
                <c:pt idx="9">
                  <c:v>4.5922211428571433</c:v>
                </c:pt>
                <c:pt idx="10">
                  <c:v>5.6736151428571437</c:v>
                </c:pt>
                <c:pt idx="11">
                  <c:v>7.1401632857142872</c:v>
                </c:pt>
                <c:pt idx="12">
                  <c:v>9.0363062857142875</c:v>
                </c:pt>
                <c:pt idx="13">
                  <c:v>11.065771714285715</c:v>
                </c:pt>
                <c:pt idx="14">
                  <c:v>13.554459428571429</c:v>
                </c:pt>
                <c:pt idx="15">
                  <c:v>16.339419428571425</c:v>
                </c:pt>
                <c:pt idx="16">
                  <c:v>19.524346999999999</c:v>
                </c:pt>
                <c:pt idx="17">
                  <c:v>23.079615000000004</c:v>
                </c:pt>
                <c:pt idx="18">
                  <c:v>27.182986857142861</c:v>
                </c:pt>
                <c:pt idx="19">
                  <c:v>31.330799571428578</c:v>
                </c:pt>
                <c:pt idx="20">
                  <c:v>35.848952714285723</c:v>
                </c:pt>
                <c:pt idx="21">
                  <c:v>40.278224142857141</c:v>
                </c:pt>
                <c:pt idx="22">
                  <c:v>45.077835999999998</c:v>
                </c:pt>
                <c:pt idx="23">
                  <c:v>49.862634285714286</c:v>
                </c:pt>
                <c:pt idx="24">
                  <c:v>54.825195857142859</c:v>
                </c:pt>
                <c:pt idx="25">
                  <c:v>59.639621285714291</c:v>
                </c:pt>
                <c:pt idx="26">
                  <c:v>64.039265428571426</c:v>
                </c:pt>
                <c:pt idx="27">
                  <c:v>68.853690857142865</c:v>
                </c:pt>
                <c:pt idx="28">
                  <c:v>74.334728999999996</c:v>
                </c:pt>
                <c:pt idx="29">
                  <c:v>80.186107571428579</c:v>
                </c:pt>
                <c:pt idx="30">
                  <c:v>88.585428285714286</c:v>
                </c:pt>
                <c:pt idx="31">
                  <c:v>97.94763414285714</c:v>
                </c:pt>
                <c:pt idx="32">
                  <c:v>107.9764527142857</c:v>
                </c:pt>
                <c:pt idx="33">
                  <c:v>118.55337514285713</c:v>
                </c:pt>
                <c:pt idx="34">
                  <c:v>128.84883885714288</c:v>
                </c:pt>
                <c:pt idx="35">
                  <c:v>138.98135271428575</c:v>
                </c:pt>
                <c:pt idx="36">
                  <c:v>148.93610314285718</c:v>
                </c:pt>
                <c:pt idx="37">
                  <c:v>157.42430557142859</c:v>
                </c:pt>
                <c:pt idx="38">
                  <c:v>165.18664071428574</c:v>
                </c:pt>
                <c:pt idx="39">
                  <c:v>172.68233071428574</c:v>
                </c:pt>
                <c:pt idx="40">
                  <c:v>180.47429314285716</c:v>
                </c:pt>
                <c:pt idx="41">
                  <c:v>189.1550725714286</c:v>
                </c:pt>
                <c:pt idx="42">
                  <c:v>197.88029285714285</c:v>
                </c:pt>
                <c:pt idx="43">
                  <c:v>207.24249871428572</c:v>
                </c:pt>
                <c:pt idx="44">
                  <c:v>217.31575814285716</c:v>
                </c:pt>
                <c:pt idx="45">
                  <c:v>226.33725085714286</c:v>
                </c:pt>
                <c:pt idx="46">
                  <c:v>234.98840314285715</c:v>
                </c:pt>
                <c:pt idx="47">
                  <c:v>243.86175957142859</c:v>
                </c:pt>
                <c:pt idx="48">
                  <c:v>252.02406242857148</c:v>
                </c:pt>
                <c:pt idx="49">
                  <c:v>260.30487428571433</c:v>
                </c:pt>
                <c:pt idx="50">
                  <c:v>267.57836014285715</c:v>
                </c:pt>
                <c:pt idx="51">
                  <c:v>273.80007914285716</c:v>
                </c:pt>
                <c:pt idx="52">
                  <c:v>281.19207385714287</c:v>
                </c:pt>
                <c:pt idx="53">
                  <c:v>288.569255</c:v>
                </c:pt>
                <c:pt idx="54">
                  <c:v>295.26500971428572</c:v>
                </c:pt>
                <c:pt idx="55">
                  <c:v>301.42747428571425</c:v>
                </c:pt>
                <c:pt idx="56">
                  <c:v>307.11590314285718</c:v>
                </c:pt>
                <c:pt idx="57">
                  <c:v>312.67100942857138</c:v>
                </c:pt>
                <c:pt idx="58">
                  <c:v>317.33729871428574</c:v>
                </c:pt>
                <c:pt idx="59">
                  <c:v>321.35178885714282</c:v>
                </c:pt>
                <c:pt idx="60">
                  <c:v>325.2773972857143</c:v>
                </c:pt>
                <c:pt idx="61">
                  <c:v>328.96598785714286</c:v>
                </c:pt>
                <c:pt idx="62">
                  <c:v>332.63976485714284</c:v>
                </c:pt>
                <c:pt idx="63">
                  <c:v>336.04689671428571</c:v>
                </c:pt>
                <c:pt idx="64">
                  <c:v>339.45402857142858</c:v>
                </c:pt>
                <c:pt idx="65">
                  <c:v>342.994483</c:v>
                </c:pt>
                <c:pt idx="66">
                  <c:v>346.8460232857143</c:v>
                </c:pt>
                <c:pt idx="67">
                  <c:v>350.49017300000003</c:v>
                </c:pt>
                <c:pt idx="68">
                  <c:v>354.20839085714289</c:v>
                </c:pt>
                <c:pt idx="69">
                  <c:v>357.80809971428573</c:v>
                </c:pt>
                <c:pt idx="70">
                  <c:v>361.61519914285719</c:v>
                </c:pt>
                <c:pt idx="71">
                  <c:v>365.48155314285719</c:v>
                </c:pt>
                <c:pt idx="72">
                  <c:v>369.3479071428572</c:v>
                </c:pt>
                <c:pt idx="73">
                  <c:v>372.90317528571433</c:v>
                </c:pt>
                <c:pt idx="74">
                  <c:v>376.33993442857138</c:v>
                </c:pt>
                <c:pt idx="75">
                  <c:v>379.6137437142857</c:v>
                </c:pt>
                <c:pt idx="76">
                  <c:v>382.79867128571425</c:v>
                </c:pt>
                <c:pt idx="77">
                  <c:v>385.68732657142857</c:v>
                </c:pt>
                <c:pt idx="78">
                  <c:v>388.27970942857149</c:v>
                </c:pt>
                <c:pt idx="79">
                  <c:v>390.69432885714286</c:v>
                </c:pt>
                <c:pt idx="80">
                  <c:v>392.97562585714286</c:v>
                </c:pt>
                <c:pt idx="81">
                  <c:v>394.97546400000004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6.7323852669011481</c:v>
                </c:pt>
                <c:pt idx="3">
                  <c:v>10.129575096297357</c:v>
                </c:pt>
                <c:pt idx="4">
                  <c:v>13.547684024977171</c:v>
                </c:pt>
                <c:pt idx="5">
                  <c:v>16.986905720032446</c:v>
                </c:pt>
                <c:pt idx="6">
                  <c:v>20.447436244660977</c:v>
                </c:pt>
                <c:pt idx="7">
                  <c:v>23.929474095308443</c:v>
                </c:pt>
                <c:pt idx="8">
                  <c:v>27.433220239502827</c:v>
                </c:pt>
                <c:pt idx="9">
                  <c:v>30.958878154396398</c:v>
                </c:pt>
                <c:pt idx="10">
                  <c:v>34.506653866030746</c:v>
                </c:pt>
                <c:pt idx="11">
                  <c:v>38.076755989340697</c:v>
                </c:pt>
                <c:pt idx="12">
                  <c:v>41.669395768913425</c:v>
                </c:pt>
                <c:pt idx="13">
                  <c:v>45.284787120519383</c:v>
                </c:pt>
                <c:pt idx="14">
                  <c:v>48.923146673432143</c:v>
                </c:pt>
                <c:pt idx="15">
                  <c:v>52.584693813554722</c:v>
                </c:pt>
                <c:pt idx="16">
                  <c:v>56.269650727370298</c:v>
                </c:pt>
                <c:pt idx="17">
                  <c:v>59.978242446735777</c:v>
                </c:pt>
                <c:pt idx="18">
                  <c:v>63.710696894537151</c:v>
                </c:pt>
                <c:pt idx="19">
                  <c:v>67.467244931225949</c:v>
                </c:pt>
                <c:pt idx="20">
                  <c:v>71.248120402256717</c:v>
                </c:pt>
                <c:pt idx="21">
                  <c:v>75.053560186445964</c:v>
                </c:pt>
                <c:pt idx="22">
                  <c:v>78.883804245273438</c:v>
                </c:pt>
                <c:pt idx="23">
                  <c:v>82.739095673147219</c:v>
                </c:pt>
                <c:pt idx="24">
                  <c:v>86.619680748654716</c:v>
                </c:pt>
                <c:pt idx="25">
                  <c:v>90.525808986822099</c:v>
                </c:pt>
                <c:pt idx="26">
                  <c:v>94.45773319240547</c:v>
                </c:pt>
                <c:pt idx="27">
                  <c:v>98.415709514237477</c:v>
                </c:pt>
                <c:pt idx="28">
                  <c:v>102.39999750065391</c:v>
                </c:pt>
                <c:pt idx="29">
                  <c:v>106.41086015602538</c:v>
                </c:pt>
                <c:pt idx="30">
                  <c:v>110.44856399841974</c:v>
                </c:pt>
                <c:pt idx="31">
                  <c:v>114.51337911842182</c:v>
                </c:pt>
                <c:pt idx="32">
                  <c:v>118.60557923913757</c:v>
                </c:pt>
                <c:pt idx="33">
                  <c:v>122.72544177741055</c:v>
                </c:pt>
                <c:pt idx="34">
                  <c:v>126.87324790627937</c:v>
                </c:pt>
                <c:pt idx="35">
                  <c:v>131.04928261870552</c:v>
                </c:pt>
                <c:pt idx="36">
                  <c:v>135.25383479260171</c:v>
                </c:pt>
                <c:pt idx="37">
                  <c:v>139.48719725719212</c:v>
                </c:pt>
                <c:pt idx="38">
                  <c:v>143.74966686073589</c:v>
                </c:pt>
                <c:pt idx="39">
                  <c:v>148.04154453964705</c:v>
                </c:pt>
                <c:pt idx="40">
                  <c:v>152.36313538904446</c:v>
                </c:pt>
                <c:pt idx="41">
                  <c:v>156.71474873476629</c:v>
                </c:pt>
                <c:pt idx="42">
                  <c:v>161.09669820688458</c:v>
                </c:pt>
                <c:pt idx="43">
                  <c:v>165.50930181475655</c:v>
                </c:pt>
                <c:pt idx="44">
                  <c:v>169.95288202365018</c:v>
                </c:pt>
                <c:pt idx="45">
                  <c:v>174.42776583298249</c:v>
                </c:pt>
                <c:pt idx="46">
                  <c:v>178.93428485621058</c:v>
                </c:pt>
                <c:pt idx="47">
                  <c:v>183.472775402416</c:v>
                </c:pt>
                <c:pt idx="48">
                  <c:v>188.04357855962442</c:v>
                </c:pt>
                <c:pt idx="49">
                  <c:v>192.64704027990396</c:v>
                </c:pt>
                <c:pt idx="50">
                  <c:v>197.2835114662864</c:v>
                </c:pt>
                <c:pt idx="51">
                  <c:v>201.95334806155699</c:v>
                </c:pt>
                <c:pt idx="52">
                  <c:v>206.65691113895991</c:v>
                </c:pt>
                <c:pt idx="53">
                  <c:v>211.39456699486772</c:v>
                </c:pt>
                <c:pt idx="54">
                  <c:v>216.16668724346428</c:v>
                </c:pt>
                <c:pt idx="55">
                  <c:v>220.97364891349284</c:v>
                </c:pt>
                <c:pt idx="56">
                  <c:v>225.81583454712134</c:v>
                </c:pt>
                <c:pt idx="57">
                  <c:v>230.69363230097963</c:v>
                </c:pt>
                <c:pt idx="58">
                  <c:v>235.60743604942414</c:v>
                </c:pt>
                <c:pt idx="59">
                  <c:v>240.55764549008754</c:v>
                </c:pt>
                <c:pt idx="60">
                  <c:v>245.54466625177244</c:v>
                </c:pt>
                <c:pt idx="61">
                  <c:v>250.56891000475022</c:v>
                </c:pt>
                <c:pt idx="62">
                  <c:v>255.63079457352734</c:v>
                </c:pt>
                <c:pt idx="63">
                  <c:v>260.73074405214408</c:v>
                </c:pt>
                <c:pt idx="64">
                  <c:v>265.869188922072</c:v>
                </c:pt>
                <c:pt idx="65">
                  <c:v>271.04656617277874</c:v>
                </c:pt>
                <c:pt idx="66">
                  <c:v>276.26331942503049</c:v>
                </c:pt>
                <c:pt idx="67">
                  <c:v>281.51989905700538</c:v>
                </c:pt>
                <c:pt idx="68">
                  <c:v>286.8167623332921</c:v>
                </c:pt>
                <c:pt idx="69">
                  <c:v>292.15437353685144</c:v>
                </c:pt>
                <c:pt idx="70">
                  <c:v>297.53320410402006</c:v>
                </c:pt>
                <c:pt idx="71">
                  <c:v>302.95373276263871</c:v>
                </c:pt>
                <c:pt idx="72">
                  <c:v>308.41644567338955</c:v>
                </c:pt>
                <c:pt idx="73">
                  <c:v>313.92183657442922</c:v>
                </c:pt>
                <c:pt idx="74">
                  <c:v>319.47040692940851</c:v>
                </c:pt>
                <c:pt idx="75">
                  <c:v>325.06266607897044</c:v>
                </c:pt>
                <c:pt idx="76">
                  <c:v>330.69913139582292</c:v>
                </c:pt>
                <c:pt idx="77">
                  <c:v>336.38032844348459</c:v>
                </c:pt>
                <c:pt idx="78">
                  <c:v>342.10679113880525</c:v>
                </c:pt>
                <c:pt idx="79">
                  <c:v>347.87906191836652</c:v>
                </c:pt>
                <c:pt idx="80">
                  <c:v>353.69769190887024</c:v>
                </c:pt>
                <c:pt idx="81">
                  <c:v>359.5632411016274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69488"/>
        <c:axId val="493041008"/>
      </c:scatterChart>
      <c:valAx>
        <c:axId val="64146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41008"/>
        <c:crosses val="autoZero"/>
        <c:crossBetween val="midCat"/>
      </c:valAx>
      <c:valAx>
        <c:axId val="4930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6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8.8881714285714231E-2</c:v>
                </c:pt>
                <c:pt idx="3">
                  <c:v>0.22220442857142875</c:v>
                </c:pt>
                <c:pt idx="4">
                  <c:v>0.20739071428571443</c:v>
                </c:pt>
                <c:pt idx="5">
                  <c:v>0.28145871428571401</c:v>
                </c:pt>
                <c:pt idx="6">
                  <c:v>0.44440857142857182</c:v>
                </c:pt>
                <c:pt idx="7">
                  <c:v>0.50366299999999964</c:v>
                </c:pt>
                <c:pt idx="8">
                  <c:v>0.72586728571428616</c:v>
                </c:pt>
                <c:pt idx="9">
                  <c:v>0.81474900000000006</c:v>
                </c:pt>
                <c:pt idx="10">
                  <c:v>0.91844428571428616</c:v>
                </c:pt>
                <c:pt idx="11">
                  <c:v>1.303598428571429</c:v>
                </c:pt>
                <c:pt idx="12">
                  <c:v>1.7331932857142869</c:v>
                </c:pt>
                <c:pt idx="13">
                  <c:v>1.8665157142857129</c:v>
                </c:pt>
                <c:pt idx="14">
                  <c:v>2.3257379999999994</c:v>
                </c:pt>
                <c:pt idx="15">
                  <c:v>2.622010285714282</c:v>
                </c:pt>
                <c:pt idx="16">
                  <c:v>3.0219778571428595</c:v>
                </c:pt>
                <c:pt idx="17">
                  <c:v>3.3923182857142908</c:v>
                </c:pt>
                <c:pt idx="18">
                  <c:v>3.9404221428571429</c:v>
                </c:pt>
                <c:pt idx="19">
                  <c:v>3.9848630000000025</c:v>
                </c:pt>
                <c:pt idx="20">
                  <c:v>4.3552034285714303</c:v>
                </c:pt>
                <c:pt idx="21">
                  <c:v>4.2663217142857039</c:v>
                </c:pt>
                <c:pt idx="22">
                  <c:v>4.6366621428571424</c:v>
                </c:pt>
                <c:pt idx="23">
                  <c:v>4.6218485714285737</c:v>
                </c:pt>
                <c:pt idx="24">
                  <c:v>4.7996118571428585</c:v>
                </c:pt>
                <c:pt idx="25">
                  <c:v>4.6514757142857182</c:v>
                </c:pt>
                <c:pt idx="26">
                  <c:v>4.2366944285714201</c:v>
                </c:pt>
                <c:pt idx="27">
                  <c:v>4.6514757142857253</c:v>
                </c:pt>
                <c:pt idx="28">
                  <c:v>5.3180884285714161</c:v>
                </c:pt>
                <c:pt idx="29">
                  <c:v>5.6884288571428687</c:v>
                </c:pt>
                <c:pt idx="30">
                  <c:v>8.236370999999993</c:v>
                </c:pt>
                <c:pt idx="31">
                  <c:v>9.1992561428571396</c:v>
                </c:pt>
                <c:pt idx="32">
                  <c:v>9.8658688571428446</c:v>
                </c:pt>
                <c:pt idx="33">
                  <c:v>10.413972714285721</c:v>
                </c:pt>
                <c:pt idx="34">
                  <c:v>10.132514000000016</c:v>
                </c:pt>
                <c:pt idx="35">
                  <c:v>9.9695641428571538</c:v>
                </c:pt>
                <c:pt idx="36">
                  <c:v>9.7918007142857153</c:v>
                </c:pt>
                <c:pt idx="37">
                  <c:v>8.325252714285698</c:v>
                </c:pt>
                <c:pt idx="38">
                  <c:v>7.5993854285714395</c:v>
                </c:pt>
                <c:pt idx="39">
                  <c:v>7.3327402857142818</c:v>
                </c:pt>
                <c:pt idx="40">
                  <c:v>7.6290127142857092</c:v>
                </c:pt>
                <c:pt idx="41">
                  <c:v>8.5178297142857264</c:v>
                </c:pt>
                <c:pt idx="42">
                  <c:v>8.5622705714285292</c:v>
                </c:pt>
                <c:pt idx="43">
                  <c:v>9.1992561428571538</c:v>
                </c:pt>
                <c:pt idx="44">
                  <c:v>9.9103097142857326</c:v>
                </c:pt>
                <c:pt idx="45">
                  <c:v>8.858542999999985</c:v>
                </c:pt>
                <c:pt idx="46">
                  <c:v>8.4882025714285749</c:v>
                </c:pt>
                <c:pt idx="47">
                  <c:v>8.7104067142857264</c:v>
                </c:pt>
                <c:pt idx="48">
                  <c:v>7.999353142857176</c:v>
                </c:pt>
                <c:pt idx="49">
                  <c:v>8.1178621428571365</c:v>
                </c:pt>
                <c:pt idx="50">
                  <c:v>7.1105361428571019</c:v>
                </c:pt>
                <c:pt idx="51">
                  <c:v>6.058769285714293</c:v>
                </c:pt>
                <c:pt idx="52">
                  <c:v>7.2290450000000011</c:v>
                </c:pt>
                <c:pt idx="53">
                  <c:v>7.2142314285714111</c:v>
                </c:pt>
                <c:pt idx="54">
                  <c:v>6.5328050000000122</c:v>
                </c:pt>
                <c:pt idx="55">
                  <c:v>5.999514857142815</c:v>
                </c:pt>
                <c:pt idx="56">
                  <c:v>5.5254791428572094</c:v>
                </c:pt>
                <c:pt idx="57">
                  <c:v>5.3921565714284885</c:v>
                </c:pt>
                <c:pt idx="58">
                  <c:v>4.5033395714286417</c:v>
                </c:pt>
                <c:pt idx="59">
                  <c:v>3.8515404285713704</c:v>
                </c:pt>
                <c:pt idx="60">
                  <c:v>3.7626587142857648</c:v>
                </c:pt>
                <c:pt idx="61">
                  <c:v>3.5256408571428484</c:v>
                </c:pt>
                <c:pt idx="62">
                  <c:v>3.5108272857142584</c:v>
                </c:pt>
                <c:pt idx="63">
                  <c:v>3.2441821428571576</c:v>
                </c:pt>
                <c:pt idx="64">
                  <c:v>3.2441821428571576</c:v>
                </c:pt>
                <c:pt idx="65">
                  <c:v>3.377504714285708</c:v>
                </c:pt>
                <c:pt idx="66">
                  <c:v>3.6885905714285787</c:v>
                </c:pt>
                <c:pt idx="67">
                  <c:v>3.4812000000000172</c:v>
                </c:pt>
                <c:pt idx="68">
                  <c:v>3.5552681428571464</c:v>
                </c:pt>
                <c:pt idx="69">
                  <c:v>3.4367591428571291</c:v>
                </c:pt>
                <c:pt idx="70">
                  <c:v>3.6441497142857475</c:v>
                </c:pt>
                <c:pt idx="71">
                  <c:v>3.7034042857142868</c:v>
                </c:pt>
                <c:pt idx="72">
                  <c:v>3.7034042857142868</c:v>
                </c:pt>
                <c:pt idx="73">
                  <c:v>3.3923184285714161</c:v>
                </c:pt>
                <c:pt idx="74">
                  <c:v>3.2738094285713419</c:v>
                </c:pt>
                <c:pt idx="75">
                  <c:v>3.1108595714286071</c:v>
                </c:pt>
                <c:pt idx="76">
                  <c:v>3.0219778571428311</c:v>
                </c:pt>
                <c:pt idx="77">
                  <c:v>2.7257055714286071</c:v>
                </c:pt>
                <c:pt idx="78">
                  <c:v>2.4294331428572082</c:v>
                </c:pt>
                <c:pt idx="79">
                  <c:v>2.2516697142856561</c:v>
                </c:pt>
                <c:pt idx="80">
                  <c:v>2.1183472857142807</c:v>
                </c:pt>
                <c:pt idx="81">
                  <c:v>1.8368884285714717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3.3764620375627161</c:v>
                </c:pt>
                <c:pt idx="3">
                  <c:v>3.3971898293962086</c:v>
                </c:pt>
                <c:pt idx="4">
                  <c:v>3.4181089286798145</c:v>
                </c:pt>
                <c:pt idx="5">
                  <c:v>3.439221695055275</c:v>
                </c:pt>
                <c:pt idx="6">
                  <c:v>3.4605305246285298</c:v>
                </c:pt>
                <c:pt idx="7">
                  <c:v>3.4820378506474663</c:v>
                </c:pt>
                <c:pt idx="8">
                  <c:v>3.5037461441943845</c:v>
                </c:pt>
                <c:pt idx="9">
                  <c:v>3.5256579148935727</c:v>
                </c:pt>
                <c:pt idx="10">
                  <c:v>3.5477757116343445</c:v>
                </c:pt>
                <c:pt idx="11">
                  <c:v>3.5701021233099479</c:v>
                </c:pt>
                <c:pt idx="12">
                  <c:v>3.5926397795727274</c:v>
                </c:pt>
                <c:pt idx="13">
                  <c:v>3.6153913516059548</c:v>
                </c:pt>
                <c:pt idx="14">
                  <c:v>3.6383595529127599</c:v>
                </c:pt>
                <c:pt idx="15">
                  <c:v>3.661547140122579</c:v>
                </c:pt>
                <c:pt idx="16">
                  <c:v>3.6849569138155736</c:v>
                </c:pt>
                <c:pt idx="17">
                  <c:v>3.7085917193654825</c:v>
                </c:pt>
                <c:pt idx="18">
                  <c:v>3.7324544478013766</c:v>
                </c:pt>
                <c:pt idx="19">
                  <c:v>3.7565480366887933</c:v>
                </c:pt>
                <c:pt idx="20">
                  <c:v>3.780875471030765</c:v>
                </c:pt>
                <c:pt idx="21">
                  <c:v>3.8054397841892471</c:v>
                </c:pt>
                <c:pt idx="22">
                  <c:v>3.8302440588274718</c:v>
                </c:pt>
                <c:pt idx="23">
                  <c:v>3.8552914278737824</c:v>
                </c:pt>
                <c:pt idx="24">
                  <c:v>3.8805850755074958</c:v>
                </c:pt>
                <c:pt idx="25">
                  <c:v>3.9061282381673883</c:v>
                </c:pt>
                <c:pt idx="26">
                  <c:v>3.9319242055833721</c:v>
                </c:pt>
                <c:pt idx="27">
                  <c:v>3.9579763218320041</c:v>
                </c:pt>
                <c:pt idx="28">
                  <c:v>3.9842879864164389</c:v>
                </c:pt>
                <c:pt idx="29">
                  <c:v>4.0108626553714721</c:v>
                </c:pt>
                <c:pt idx="30">
                  <c:v>4.0377038423943583</c:v>
                </c:pt>
                <c:pt idx="31">
                  <c:v>4.0648151200020743</c:v>
                </c:pt>
                <c:pt idx="32">
                  <c:v>4.0922001207157495</c:v>
                </c:pt>
                <c:pt idx="33">
                  <c:v>4.1198625382729857</c:v>
                </c:pt>
                <c:pt idx="34">
                  <c:v>4.1478061288688242</c:v>
                </c:pt>
                <c:pt idx="35">
                  <c:v>4.1760347124261319</c:v>
                </c:pt>
                <c:pt idx="36">
                  <c:v>4.2045521738962037</c:v>
                </c:pt>
                <c:pt idx="37">
                  <c:v>4.2333624645904155</c:v>
                </c:pt>
                <c:pt idx="38">
                  <c:v>4.2624696035437575</c:v>
                </c:pt>
                <c:pt idx="39">
                  <c:v>4.2918776789111499</c:v>
                </c:pt>
                <c:pt idx="40">
                  <c:v>4.3215908493974071</c:v>
                </c:pt>
                <c:pt idx="41">
                  <c:v>4.3516133457218205</c:v>
                </c:pt>
                <c:pt idx="42">
                  <c:v>4.3819494721182854</c:v>
                </c:pt>
                <c:pt idx="43">
                  <c:v>4.4126036078719819</c:v>
                </c:pt>
                <c:pt idx="44">
                  <c:v>4.4435802088936187</c:v>
                </c:pt>
                <c:pt idx="45">
                  <c:v>4.4748838093322991</c:v>
                </c:pt>
                <c:pt idx="46">
                  <c:v>4.5065190232280905</c:v>
                </c:pt>
                <c:pt idx="47">
                  <c:v>4.5384905462054155</c:v>
                </c:pt>
                <c:pt idx="48">
                  <c:v>4.5708031572084256</c:v>
                </c:pt>
                <c:pt idx="49">
                  <c:v>4.6034617202795509</c:v>
                </c:pt>
                <c:pt idx="50">
                  <c:v>4.6364711863824395</c:v>
                </c:pt>
                <c:pt idx="51">
                  <c:v>4.6698365952705858</c:v>
                </c:pt>
                <c:pt idx="52">
                  <c:v>4.7035630774029284</c:v>
                </c:pt>
                <c:pt idx="53">
                  <c:v>4.7376558559077946</c:v>
                </c:pt>
                <c:pt idx="54">
                  <c:v>4.772120248596571</c:v>
                </c:pt>
                <c:pt idx="55">
                  <c:v>4.80696167002856</c:v>
                </c:pt>
                <c:pt idx="56">
                  <c:v>4.8421856336285014</c:v>
                </c:pt>
                <c:pt idx="57">
                  <c:v>4.8777977538582897</c:v>
                </c:pt>
                <c:pt idx="58">
                  <c:v>4.9138037484445114</c:v>
                </c:pt>
                <c:pt idx="59">
                  <c:v>4.950209440663393</c:v>
                </c:pt>
                <c:pt idx="60">
                  <c:v>4.9870207616849118</c:v>
                </c:pt>
                <c:pt idx="61">
                  <c:v>5.0242437529777746</c:v>
                </c:pt>
                <c:pt idx="62">
                  <c:v>5.0618845687771099</c:v>
                </c:pt>
                <c:pt idx="63">
                  <c:v>5.0999494786167379</c:v>
                </c:pt>
                <c:pt idx="64">
                  <c:v>5.1384448699279348</c:v>
                </c:pt>
                <c:pt idx="65">
                  <c:v>5.1773772507067308</c:v>
                </c:pt>
                <c:pt idx="66">
                  <c:v>5.2167532522517694</c:v>
                </c:pt>
                <c:pt idx="67">
                  <c:v>5.2565796319749092</c:v>
                </c:pt>
                <c:pt idx="68">
                  <c:v>5.2968632762867403</c:v>
                </c:pt>
                <c:pt idx="69">
                  <c:v>5.3376112035593382</c:v>
                </c:pt>
                <c:pt idx="70">
                  <c:v>5.3788305671686114</c:v>
                </c:pt>
                <c:pt idx="71">
                  <c:v>5.4205286586186743</c:v>
                </c:pt>
                <c:pt idx="72">
                  <c:v>5.4627129107508212</c:v>
                </c:pt>
                <c:pt idx="73">
                  <c:v>5.5053909010396804</c:v>
                </c:pt>
                <c:pt idx="74">
                  <c:v>5.5485703549792973</c:v>
                </c:pt>
                <c:pt idx="75">
                  <c:v>5.5922591495619294</c:v>
                </c:pt>
                <c:pt idx="76">
                  <c:v>5.6364653168524956</c:v>
                </c:pt>
                <c:pt idx="77">
                  <c:v>5.681197047661656</c:v>
                </c:pt>
                <c:pt idx="78">
                  <c:v>5.7264626953206701</c:v>
                </c:pt>
                <c:pt idx="79">
                  <c:v>5.7722707795612456</c:v>
                </c:pt>
                <c:pt idx="80">
                  <c:v>5.81862999050374</c:v>
                </c:pt>
                <c:pt idx="81">
                  <c:v>5.8655491927571672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39440"/>
        <c:axId val="493041792"/>
      </c:scatterChart>
      <c:valAx>
        <c:axId val="4930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41792"/>
        <c:crosses val="autoZero"/>
        <c:crossBetween val="midCat"/>
      </c:valAx>
      <c:valAx>
        <c:axId val="4930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3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0.25183142857142848</c:v>
                </c:pt>
                <c:pt idx="3">
                  <c:v>0.63698557142857148</c:v>
                </c:pt>
                <c:pt idx="4">
                  <c:v>1.0073260000000002</c:v>
                </c:pt>
                <c:pt idx="5">
                  <c:v>1.4517344285714284</c:v>
                </c:pt>
                <c:pt idx="6">
                  <c:v>2.0590927142857147</c:v>
                </c:pt>
                <c:pt idx="7">
                  <c:v>2.7257054285714286</c:v>
                </c:pt>
                <c:pt idx="8">
                  <c:v>3.614522428571429</c:v>
                </c:pt>
                <c:pt idx="9">
                  <c:v>4.5922211428571433</c:v>
                </c:pt>
                <c:pt idx="10">
                  <c:v>5.6736151428571437</c:v>
                </c:pt>
                <c:pt idx="11">
                  <c:v>7.1401632857142872</c:v>
                </c:pt>
                <c:pt idx="12">
                  <c:v>9.0363062857142875</c:v>
                </c:pt>
                <c:pt idx="13">
                  <c:v>11.065771714285715</c:v>
                </c:pt>
                <c:pt idx="14">
                  <c:v>13.554459428571429</c:v>
                </c:pt>
                <c:pt idx="15">
                  <c:v>16.339419428571425</c:v>
                </c:pt>
                <c:pt idx="16">
                  <c:v>19.524346999999999</c:v>
                </c:pt>
                <c:pt idx="17">
                  <c:v>23.079615000000004</c:v>
                </c:pt>
                <c:pt idx="18">
                  <c:v>27.182986857142861</c:v>
                </c:pt>
                <c:pt idx="19">
                  <c:v>31.330799571428578</c:v>
                </c:pt>
                <c:pt idx="20">
                  <c:v>35.848952714285723</c:v>
                </c:pt>
                <c:pt idx="21">
                  <c:v>40.278224142857141</c:v>
                </c:pt>
                <c:pt idx="22">
                  <c:v>45.077835999999998</c:v>
                </c:pt>
                <c:pt idx="23">
                  <c:v>49.862634285714286</c:v>
                </c:pt>
                <c:pt idx="24">
                  <c:v>54.825195857142859</c:v>
                </c:pt>
                <c:pt idx="25">
                  <c:v>59.639621285714291</c:v>
                </c:pt>
                <c:pt idx="26">
                  <c:v>64.039265428571426</c:v>
                </c:pt>
                <c:pt idx="27">
                  <c:v>68.853690857142865</c:v>
                </c:pt>
                <c:pt idx="28">
                  <c:v>74.334728999999996</c:v>
                </c:pt>
                <c:pt idx="29">
                  <c:v>80.186107571428579</c:v>
                </c:pt>
                <c:pt idx="30">
                  <c:v>88.585428285714286</c:v>
                </c:pt>
                <c:pt idx="31">
                  <c:v>97.94763414285714</c:v>
                </c:pt>
                <c:pt idx="32">
                  <c:v>107.9764527142857</c:v>
                </c:pt>
                <c:pt idx="33">
                  <c:v>118.55337514285713</c:v>
                </c:pt>
                <c:pt idx="34">
                  <c:v>128.84883885714288</c:v>
                </c:pt>
                <c:pt idx="35">
                  <c:v>138.98135271428575</c:v>
                </c:pt>
                <c:pt idx="36">
                  <c:v>148.93610314285718</c:v>
                </c:pt>
                <c:pt idx="37">
                  <c:v>157.42430557142859</c:v>
                </c:pt>
                <c:pt idx="38">
                  <c:v>165.18664071428574</c:v>
                </c:pt>
                <c:pt idx="39">
                  <c:v>172.68233071428574</c:v>
                </c:pt>
                <c:pt idx="40">
                  <c:v>180.47429314285716</c:v>
                </c:pt>
                <c:pt idx="41">
                  <c:v>189.1550725714286</c:v>
                </c:pt>
                <c:pt idx="42">
                  <c:v>197.88029285714285</c:v>
                </c:pt>
                <c:pt idx="43">
                  <c:v>207.24249871428572</c:v>
                </c:pt>
                <c:pt idx="44">
                  <c:v>217.31575814285716</c:v>
                </c:pt>
                <c:pt idx="45">
                  <c:v>226.33725085714286</c:v>
                </c:pt>
                <c:pt idx="46">
                  <c:v>234.98840314285715</c:v>
                </c:pt>
                <c:pt idx="47">
                  <c:v>243.86175957142859</c:v>
                </c:pt>
                <c:pt idx="48">
                  <c:v>252.02406242857148</c:v>
                </c:pt>
                <c:pt idx="49">
                  <c:v>260.30487428571433</c:v>
                </c:pt>
                <c:pt idx="50">
                  <c:v>267.57836014285715</c:v>
                </c:pt>
                <c:pt idx="51">
                  <c:v>273.80007914285716</c:v>
                </c:pt>
                <c:pt idx="52">
                  <c:v>281.19207385714287</c:v>
                </c:pt>
                <c:pt idx="53">
                  <c:v>288.569255</c:v>
                </c:pt>
                <c:pt idx="54">
                  <c:v>295.26500971428572</c:v>
                </c:pt>
                <c:pt idx="55">
                  <c:v>301.42747428571425</c:v>
                </c:pt>
                <c:pt idx="56">
                  <c:v>307.11590314285718</c:v>
                </c:pt>
                <c:pt idx="57">
                  <c:v>312.67100942857138</c:v>
                </c:pt>
                <c:pt idx="58">
                  <c:v>317.33729871428574</c:v>
                </c:pt>
                <c:pt idx="59">
                  <c:v>321.35178885714282</c:v>
                </c:pt>
                <c:pt idx="60">
                  <c:v>325.2773972857143</c:v>
                </c:pt>
                <c:pt idx="61">
                  <c:v>328.96598785714286</c:v>
                </c:pt>
                <c:pt idx="62">
                  <c:v>332.63976485714284</c:v>
                </c:pt>
                <c:pt idx="63">
                  <c:v>336.04689671428571</c:v>
                </c:pt>
                <c:pt idx="64">
                  <c:v>339.45402857142858</c:v>
                </c:pt>
                <c:pt idx="65">
                  <c:v>342.994483</c:v>
                </c:pt>
                <c:pt idx="66">
                  <c:v>346.8460232857143</c:v>
                </c:pt>
                <c:pt idx="67">
                  <c:v>350.49017300000003</c:v>
                </c:pt>
                <c:pt idx="68">
                  <c:v>354.20839085714289</c:v>
                </c:pt>
                <c:pt idx="69">
                  <c:v>357.80809971428573</c:v>
                </c:pt>
                <c:pt idx="70">
                  <c:v>361.61519914285719</c:v>
                </c:pt>
                <c:pt idx="71">
                  <c:v>365.48155314285719</c:v>
                </c:pt>
                <c:pt idx="72">
                  <c:v>369.3479071428572</c:v>
                </c:pt>
                <c:pt idx="73">
                  <c:v>372.90317528571433</c:v>
                </c:pt>
                <c:pt idx="74">
                  <c:v>376.33993442857138</c:v>
                </c:pt>
                <c:pt idx="75">
                  <c:v>379.6137437142857</c:v>
                </c:pt>
                <c:pt idx="76">
                  <c:v>382.79867128571425</c:v>
                </c:pt>
                <c:pt idx="77">
                  <c:v>385.68732657142857</c:v>
                </c:pt>
                <c:pt idx="78">
                  <c:v>388.27970942857149</c:v>
                </c:pt>
                <c:pt idx="79">
                  <c:v>390.69432885714286</c:v>
                </c:pt>
                <c:pt idx="80">
                  <c:v>392.97562585714286</c:v>
                </c:pt>
                <c:pt idx="81">
                  <c:v>394.97546400000004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0.2767033840779603</c:v>
                </c:pt>
                <c:pt idx="3">
                  <c:v>1.1619912941809711</c:v>
                </c:pt>
                <c:pt idx="4">
                  <c:v>2.6851290598134403</c:v>
                </c:pt>
                <c:pt idx="5">
                  <c:v>4.8551887086619852</c:v>
                </c:pt>
                <c:pt idx="6">
                  <c:v>7.6707860338186107</c:v>
                </c:pt>
                <c:pt idx="7">
                  <c:v>11.122611197675107</c:v>
                </c:pt>
                <c:pt idx="8">
                  <c:v>15.194618812326725</c:v>
                </c:pt>
                <c:pt idx="9">
                  <c:v>19.864789018549533</c:v>
                </c:pt>
                <c:pt idx="10">
                  <c:v>25.105731753193744</c:v>
                </c:pt>
                <c:pt idx="11">
                  <c:v>30.885237488004513</c:v>
                </c:pt>
                <c:pt idx="12">
                  <c:v>37.166818043921545</c:v>
                </c:pt>
                <c:pt idx="13">
                  <c:v>43.910255792885103</c:v>
                </c:pt>
                <c:pt idx="14">
                  <c:v>51.072167366254916</c:v>
                </c:pt>
                <c:pt idx="15">
                  <c:v>58.606581536707431</c:v>
                </c:pt>
                <c:pt idx="16">
                  <c:v>66.465527313885971</c:v>
                </c:pt>
                <c:pt idx="17">
                  <c:v>74.599626212880437</c:v>
                </c:pt>
                <c:pt idx="18">
                  <c:v>82.958681506984121</c:v>
                </c:pt>
                <c:pt idx="19">
                  <c:v>91.492256746343102</c:v>
                </c:pt>
                <c:pt idx="20">
                  <c:v>100.150235735555</c:v>
                </c:pt>
                <c:pt idx="21">
                  <c:v>108.88335640787757</c:v>
                </c:pt>
                <c:pt idx="22">
                  <c:v>117.64371153797421</c:v>
                </c:pt>
                <c:pt idx="23">
                  <c:v>126.38520994344212</c:v>
                </c:pt>
                <c:pt idx="24">
                  <c:v>135.06399269152712</c:v>
                </c:pt>
                <c:pt idx="25">
                  <c:v>143.63879981041981</c:v>
                </c:pt>
                <c:pt idx="26">
                  <c:v>152.07128406651876</c:v>
                </c:pt>
                <c:pt idx="27">
                  <c:v>160.32626947463083</c:v>
                </c:pt>
                <c:pt idx="28">
                  <c:v>168.37195332412102</c:v>
                </c:pt>
                <c:pt idx="29">
                  <c:v>176.18005159990278</c:v>
                </c:pt>
                <c:pt idx="30">
                  <c:v>183.72588872512105</c:v>
                </c:pt>
                <c:pt idx="31">
                  <c:v>190.98843352795691</c:v>
                </c:pt>
                <c:pt idx="32">
                  <c:v>197.95028421738587</c:v>
                </c:pt>
                <c:pt idx="33">
                  <c:v>204.59760592511213</c:v>
                </c:pt>
                <c:pt idx="34">
                  <c:v>210.92002502062141</c:v>
                </c:pt>
                <c:pt idx="35">
                  <c:v>216.91048492490728</c:v>
                </c:pt>
                <c:pt idx="36">
                  <c:v>222.5650685316856</c:v>
                </c:pt>
                <c:pt idx="37">
                  <c:v>227.88279259258292</c:v>
                </c:pt>
                <c:pt idx="38">
                  <c:v>232.86537953835514</c:v>
                </c:pt>
                <c:pt idx="39">
                  <c:v>237.51701219850924</c:v>
                </c:pt>
                <c:pt idx="40">
                  <c:v>241.84407675648188</c:v>
                </c:pt>
                <c:pt idx="41">
                  <c:v>245.85489904889366</c:v>
                </c:pt>
                <c:pt idx="42">
                  <c:v>249.55947899926608</c:v>
                </c:pt>
                <c:pt idx="43">
                  <c:v>252.96922758416233</c:v>
                </c:pt>
                <c:pt idx="44">
                  <c:v>256.09671027888265</c:v>
                </c:pt>
                <c:pt idx="45">
                  <c:v>258.95540043668217</c:v>
                </c:pt>
                <c:pt idx="46">
                  <c:v>261.55944553572641</c:v>
                </c:pt>
                <c:pt idx="47">
                  <c:v>263.92344869664839</c:v>
                </c:pt>
                <c:pt idx="48">
                  <c:v>266.06226734448092</c:v>
                </c:pt>
                <c:pt idx="49">
                  <c:v>267.99083037433974</c:v>
                </c:pt>
                <c:pt idx="50">
                  <c:v>269.7239746913113</c:v>
                </c:pt>
                <c:pt idx="51">
                  <c:v>271.27630154052792</c:v>
                </c:pt>
                <c:pt idx="52">
                  <c:v>272.66205263050193</c:v>
                </c:pt>
                <c:pt idx="53">
                  <c:v>273.89500568665949</c:v>
                </c:pt>
                <c:pt idx="54">
                  <c:v>274.9883887560577</c:v>
                </c:pt>
                <c:pt idx="55">
                  <c:v>275.95481232015959</c:v>
                </c:pt>
                <c:pt idx="56">
                  <c:v>276.80621806038096</c:v>
                </c:pt>
                <c:pt idx="57">
                  <c:v>277.55384295962386</c:v>
                </c:pt>
                <c:pt idx="58">
                  <c:v>278.20819730970373</c:v>
                </c:pt>
                <c:pt idx="59">
                  <c:v>278.77905512602223</c:v>
                </c:pt>
                <c:pt idx="60">
                  <c:v>279.27545544285857</c:v>
                </c:pt>
                <c:pt idx="61">
                  <c:v>279.70571297053942</c:v>
                </c:pt>
                <c:pt idx="62">
                  <c:v>280.07743663447667</c:v>
                </c:pt>
                <c:pt idx="63">
                  <c:v>280.39755458047546</c:v>
                </c:pt>
                <c:pt idx="64">
                  <c:v>280.67234431568755</c:v>
                </c:pt>
                <c:pt idx="65">
                  <c:v>280.90746675518147</c:v>
                </c:pt>
                <c:pt idx="66">
                  <c:v>281.10800305566863</c:v>
                </c:pt>
                <c:pt idx="67">
                  <c:v>281.27849323622036</c:v>
                </c:pt>
                <c:pt idx="68">
                  <c:v>281.42297570702243</c:v>
                </c:pt>
                <c:pt idx="69">
                  <c:v>281.54502694805132</c:v>
                </c:pt>
                <c:pt idx="70">
                  <c:v>281.64780069722673</c:v>
                </c:pt>
                <c:pt idx="71">
                  <c:v>281.73406611983501</c:v>
                </c:pt>
                <c:pt idx="72">
                  <c:v>281.80624453606163</c:v>
                </c:pt>
                <c:pt idx="73">
                  <c:v>281.86644438002315</c:v>
                </c:pt>
                <c:pt idx="74">
                  <c:v>281.91649415089535</c:v>
                </c:pt>
                <c:pt idx="75">
                  <c:v>281.95797319411554</c:v>
                </c:pt>
                <c:pt idx="76">
                  <c:v>281.99224021806299</c:v>
                </c:pt>
                <c:pt idx="77">
                  <c:v>282.02045950923156</c:v>
                </c:pt>
                <c:pt idx="78">
                  <c:v>282.04362485708305</c:v>
                </c:pt>
                <c:pt idx="79">
                  <c:v>282.06258123906349</c:v>
                </c:pt>
                <c:pt idx="80">
                  <c:v>282.07804434735732</c:v>
                </c:pt>
                <c:pt idx="81">
                  <c:v>282.09061806263145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40224"/>
        <c:axId val="493040616"/>
      </c:scatterChart>
      <c:valAx>
        <c:axId val="4930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40616"/>
        <c:crosses val="autoZero"/>
        <c:crossBetween val="midCat"/>
      </c:valAx>
      <c:valAx>
        <c:axId val="49304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4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780024</xdr:colOff>
      <xdr:row>9</xdr:row>
      <xdr:rowOff>30607</xdr:rowOff>
    </xdr:from>
    <xdr:to>
      <xdr:col>16</xdr:col>
      <xdr:colOff>471664</xdr:colOff>
      <xdr:row>24</xdr:row>
      <xdr:rowOff>35480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48" zoomScale="84" zoomScaleNormal="84" workbookViewId="0">
      <selection activeCell="J5" sqref="J5:J59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464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93</v>
      </c>
      <c r="G4">
        <v>0</v>
      </c>
      <c r="H4">
        <v>1.348039</v>
      </c>
      <c r="I4">
        <v>0.8443761428571428</v>
      </c>
      <c r="J4">
        <v>0.16294971428571425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94</v>
      </c>
      <c r="G5">
        <v>1</v>
      </c>
      <c r="H5">
        <v>1.9702109999999999</v>
      </c>
      <c r="I5">
        <v>1.0962075714285713</v>
      </c>
      <c r="J5">
        <v>0.25183142857142848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95</v>
      </c>
      <c r="G6">
        <v>2</v>
      </c>
      <c r="H6">
        <v>3.1108600000000002</v>
      </c>
      <c r="I6">
        <v>1.4813617142857143</v>
      </c>
      <c r="J6">
        <v>0.385154142857143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96</v>
      </c>
      <c r="G7">
        <v>3</v>
      </c>
      <c r="H7">
        <v>3.3182499999999999</v>
      </c>
      <c r="I7">
        <v>1.851702142857143</v>
      </c>
      <c r="J7">
        <v>0.37034042857142868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97</v>
      </c>
      <c r="G8">
        <v>4</v>
      </c>
      <c r="H8">
        <v>4.044117</v>
      </c>
      <c r="I8">
        <v>2.2961105714285712</v>
      </c>
      <c r="J8">
        <v>0.44440842857142826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98</v>
      </c>
      <c r="G9">
        <v>5</v>
      </c>
      <c r="H9">
        <v>5.1847659999999998</v>
      </c>
      <c r="I9">
        <v>2.9034688571428573</v>
      </c>
      <c r="J9">
        <v>0.60735828571428607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99</v>
      </c>
      <c r="G10">
        <v>6</v>
      </c>
      <c r="H10">
        <v>6.0143279999999999</v>
      </c>
      <c r="I10">
        <v>3.5700815714285712</v>
      </c>
      <c r="J10">
        <v>0.66661271428571389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100</v>
      </c>
      <c r="G11">
        <v>7</v>
      </c>
      <c r="H11">
        <v>7.5697580000000002</v>
      </c>
      <c r="I11">
        <v>4.4588985714285716</v>
      </c>
      <c r="J11">
        <v>0.88881700000000041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101</v>
      </c>
      <c r="G12">
        <v>8</v>
      </c>
      <c r="H12">
        <v>8.8141020000000001</v>
      </c>
      <c r="I12">
        <v>5.4365972857142859</v>
      </c>
      <c r="J12">
        <v>0.97769871428571431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102</v>
      </c>
      <c r="G13">
        <v>9</v>
      </c>
      <c r="H13">
        <v>10.680618000000001</v>
      </c>
      <c r="I13">
        <v>6.5179912857142863</v>
      </c>
      <c r="J13">
        <v>1.0813940000000004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103</v>
      </c>
      <c r="G14">
        <v>10</v>
      </c>
      <c r="H14">
        <v>13.584087</v>
      </c>
      <c r="I14">
        <v>7.9845394285714297</v>
      </c>
      <c r="J14">
        <v>1.4665481428571434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104</v>
      </c>
      <c r="G15">
        <v>11</v>
      </c>
      <c r="H15">
        <v>17.317118000000001</v>
      </c>
      <c r="I15">
        <v>9.880682428571431</v>
      </c>
      <c r="J15">
        <v>1.8961430000000012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105</v>
      </c>
      <c r="G16">
        <v>12</v>
      </c>
      <c r="H16">
        <v>19.391024000000002</v>
      </c>
      <c r="I16">
        <v>11.910147857142858</v>
      </c>
      <c r="J16">
        <v>2.0294654285714273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106</v>
      </c>
      <c r="G17">
        <v>13</v>
      </c>
      <c r="H17">
        <v>23.435141999999999</v>
      </c>
      <c r="I17">
        <v>14.398835571428572</v>
      </c>
      <c r="J17">
        <v>2.4886877142857138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107</v>
      </c>
      <c r="G18">
        <v>14</v>
      </c>
      <c r="H18">
        <v>27.064478000000001</v>
      </c>
      <c r="I18">
        <v>17.183795571428568</v>
      </c>
      <c r="J18">
        <v>2.7849599999999963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108</v>
      </c>
      <c r="G19">
        <v>15</v>
      </c>
      <c r="H19">
        <v>31.108595000000001</v>
      </c>
      <c r="I19">
        <v>20.368723142857142</v>
      </c>
      <c r="J19">
        <v>3.1849275714285739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109</v>
      </c>
      <c r="G20">
        <v>16</v>
      </c>
      <c r="H20">
        <v>35.567494000000003</v>
      </c>
      <c r="I20">
        <v>23.923991142857147</v>
      </c>
      <c r="J20">
        <v>3.5552680000000052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110</v>
      </c>
      <c r="G21">
        <v>17</v>
      </c>
      <c r="H21">
        <v>42.307690000000001</v>
      </c>
      <c r="I21">
        <v>28.027363000000005</v>
      </c>
      <c r="J21">
        <v>4.1033718571428572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111</v>
      </c>
      <c r="G22">
        <v>18</v>
      </c>
      <c r="H22">
        <v>46.351807000000001</v>
      </c>
      <c r="I22">
        <v>32.175175714285722</v>
      </c>
      <c r="J22">
        <v>4.1478127142857169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112</v>
      </c>
      <c r="G23">
        <v>19</v>
      </c>
      <c r="H23">
        <v>51.018096</v>
      </c>
      <c r="I23">
        <v>36.693328857142866</v>
      </c>
      <c r="J23">
        <v>4.5181531428571446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113</v>
      </c>
      <c r="G24">
        <v>20</v>
      </c>
      <c r="H24">
        <v>54.440041999999998</v>
      </c>
      <c r="I24">
        <v>41.122600285714284</v>
      </c>
      <c r="J24">
        <v>4.4292714285714183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114</v>
      </c>
      <c r="G25">
        <v>21</v>
      </c>
      <c r="H25">
        <v>60.661760999999998</v>
      </c>
      <c r="I25">
        <v>45.922212142857141</v>
      </c>
      <c r="J25">
        <v>4.7996118571428568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115</v>
      </c>
      <c r="G26">
        <v>22</v>
      </c>
      <c r="H26">
        <v>64.602182999999997</v>
      </c>
      <c r="I26">
        <v>50.707010428571429</v>
      </c>
      <c r="J26">
        <v>4.7847982857142881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116</v>
      </c>
      <c r="G27">
        <v>23</v>
      </c>
      <c r="H27">
        <v>70.305425</v>
      </c>
      <c r="I27">
        <v>55.669572000000002</v>
      </c>
      <c r="J27">
        <v>4.9625615714285729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117</v>
      </c>
      <c r="G28">
        <v>24</v>
      </c>
      <c r="H28">
        <v>76.008668</v>
      </c>
      <c r="I28">
        <v>60.483997428571435</v>
      </c>
      <c r="J28">
        <v>4.8144254285714325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118</v>
      </c>
      <c r="G29">
        <v>25</v>
      </c>
      <c r="H29">
        <v>77.149315999999999</v>
      </c>
      <c r="I29">
        <v>64.883641571428569</v>
      </c>
      <c r="J29">
        <v>4.3996441428571345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119</v>
      </c>
      <c r="G30">
        <v>26</v>
      </c>
      <c r="H30">
        <v>84.719074000000006</v>
      </c>
      <c r="I30">
        <v>69.698067000000009</v>
      </c>
      <c r="J30">
        <v>4.8144254285714396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120</v>
      </c>
      <c r="G31">
        <v>27</v>
      </c>
      <c r="H31">
        <v>92.807309000000004</v>
      </c>
      <c r="I31">
        <v>75.179105142857139</v>
      </c>
      <c r="J31">
        <v>5.4810381428571304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121</v>
      </c>
      <c r="G32">
        <v>28</v>
      </c>
      <c r="H32">
        <v>101.62141099999999</v>
      </c>
      <c r="I32">
        <v>81.030483714285722</v>
      </c>
      <c r="J32">
        <v>5.8513785714285831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122</v>
      </c>
      <c r="G33">
        <v>29</v>
      </c>
      <c r="H33">
        <v>123.397428</v>
      </c>
      <c r="I33">
        <v>89.42980442857143</v>
      </c>
      <c r="J33">
        <v>8.3993207142857074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123</v>
      </c>
      <c r="G34">
        <v>30</v>
      </c>
      <c r="H34">
        <v>135.84086600000001</v>
      </c>
      <c r="I34">
        <v>98.792010285714284</v>
      </c>
      <c r="J34">
        <v>9.3622058571428539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124</v>
      </c>
      <c r="G35">
        <v>31</v>
      </c>
      <c r="H35">
        <v>146.210398</v>
      </c>
      <c r="I35">
        <v>108.82082885714284</v>
      </c>
      <c r="J35">
        <v>10.028818571428559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125</v>
      </c>
      <c r="G36">
        <v>32</v>
      </c>
      <c r="H36">
        <v>151.18777299999999</v>
      </c>
      <c r="I36">
        <v>119.39775128571428</v>
      </c>
      <c r="J36">
        <v>10.576922428571436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126</v>
      </c>
      <c r="G37">
        <v>33</v>
      </c>
      <c r="H37">
        <v>156.78731999999999</v>
      </c>
      <c r="I37">
        <v>129.69321500000001</v>
      </c>
      <c r="J37">
        <v>10.295463714285731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127</v>
      </c>
      <c r="G38">
        <v>34</v>
      </c>
      <c r="H38">
        <v>163.734906</v>
      </c>
      <c r="I38">
        <v>139.82572885714288</v>
      </c>
      <c r="J38">
        <v>10.132513857142868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128</v>
      </c>
      <c r="G39">
        <v>35</v>
      </c>
      <c r="H39">
        <v>171.304664</v>
      </c>
      <c r="I39">
        <v>149.78047928571431</v>
      </c>
      <c r="J39">
        <v>9.9547504285714297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129</v>
      </c>
      <c r="G40">
        <v>36</v>
      </c>
      <c r="H40">
        <v>182.81484499999999</v>
      </c>
      <c r="I40">
        <v>158.26868171428572</v>
      </c>
      <c r="J40">
        <v>8.4882024285714124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130</v>
      </c>
      <c r="G41">
        <v>37</v>
      </c>
      <c r="H41">
        <v>190.177212</v>
      </c>
      <c r="I41">
        <v>166.03101685714287</v>
      </c>
      <c r="J41">
        <v>7.7623351428571539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131</v>
      </c>
      <c r="G42">
        <v>38</v>
      </c>
      <c r="H42">
        <v>198.680228</v>
      </c>
      <c r="I42">
        <v>173.52670685714287</v>
      </c>
      <c r="J42">
        <v>7.4956899999999962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132</v>
      </c>
      <c r="G43">
        <v>39</v>
      </c>
      <c r="H43">
        <v>205.73150999999999</v>
      </c>
      <c r="I43">
        <v>181.31866928571429</v>
      </c>
      <c r="J43">
        <v>7.7919624285714235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133</v>
      </c>
      <c r="G44">
        <v>40</v>
      </c>
      <c r="H44">
        <v>217.55277599999999</v>
      </c>
      <c r="I44">
        <v>189.99944871428573</v>
      </c>
      <c r="J44">
        <v>8.6807794285714408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134</v>
      </c>
      <c r="G45">
        <v>41</v>
      </c>
      <c r="H45">
        <v>224.81144800000001</v>
      </c>
      <c r="I45">
        <v>198.72466899999998</v>
      </c>
      <c r="J45">
        <v>8.7252202857142436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135</v>
      </c>
      <c r="G46">
        <v>42</v>
      </c>
      <c r="H46">
        <v>236.84010499999999</v>
      </c>
      <c r="I46">
        <v>208.08687485714285</v>
      </c>
      <c r="J46">
        <v>9.3622058571428681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136</v>
      </c>
      <c r="G47">
        <v>43</v>
      </c>
      <c r="H47">
        <v>253.32766100000001</v>
      </c>
      <c r="I47">
        <v>218.16013428571429</v>
      </c>
      <c r="J47">
        <v>10.073259428571447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137</v>
      </c>
      <c r="G48">
        <v>44</v>
      </c>
      <c r="H48">
        <v>253.32766100000001</v>
      </c>
      <c r="I48">
        <v>227.18162699999999</v>
      </c>
      <c r="J48">
        <v>9.0214927142856993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138</v>
      </c>
      <c r="G49">
        <v>45</v>
      </c>
      <c r="H49">
        <v>259.238294</v>
      </c>
      <c r="I49">
        <v>235.83277928571428</v>
      </c>
      <c r="J49">
        <v>8.6511522857142893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139</v>
      </c>
      <c r="G50">
        <v>46</v>
      </c>
      <c r="H50">
        <v>267.84500500000001</v>
      </c>
      <c r="I50">
        <v>244.70613571428572</v>
      </c>
      <c r="J50">
        <v>8.8733564285714408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140</v>
      </c>
      <c r="G51">
        <v>47</v>
      </c>
      <c r="H51">
        <v>274.688896</v>
      </c>
      <c r="I51">
        <v>252.86843857142861</v>
      </c>
      <c r="J51">
        <v>8.1623028571428904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141</v>
      </c>
      <c r="G52">
        <v>48</v>
      </c>
      <c r="H52">
        <v>282.777131</v>
      </c>
      <c r="I52">
        <v>261.14925042857146</v>
      </c>
      <c r="J52">
        <v>8.2808118571428508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142</v>
      </c>
      <c r="G53">
        <v>49</v>
      </c>
      <c r="H53">
        <v>287.75450599999999</v>
      </c>
      <c r="I53">
        <v>268.42273628571428</v>
      </c>
      <c r="J53">
        <v>7.2734858571428163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143</v>
      </c>
      <c r="G54">
        <v>50</v>
      </c>
      <c r="H54">
        <v>296.87969399999997</v>
      </c>
      <c r="I54">
        <v>274.64445528571429</v>
      </c>
      <c r="J54">
        <v>6.2217190000000073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144</v>
      </c>
      <c r="G55">
        <v>51</v>
      </c>
      <c r="H55">
        <v>305.07162399999999</v>
      </c>
      <c r="I55">
        <v>282.03645</v>
      </c>
      <c r="J55">
        <v>7.3919947142857154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145</v>
      </c>
      <c r="G56">
        <v>52</v>
      </c>
      <c r="H56">
        <v>310.87856199999999</v>
      </c>
      <c r="I56">
        <v>289.41363114285713</v>
      </c>
      <c r="J56">
        <v>7.3771811428571255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146</v>
      </c>
      <c r="G57">
        <v>53</v>
      </c>
      <c r="H57">
        <v>314.71528799999999</v>
      </c>
      <c r="I57">
        <v>296.10938585714285</v>
      </c>
      <c r="J57">
        <v>6.6957547142857265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147</v>
      </c>
      <c r="G58">
        <v>54</v>
      </c>
      <c r="H58">
        <v>317.82614799999999</v>
      </c>
      <c r="I58">
        <v>302.27185042857138</v>
      </c>
      <c r="J58">
        <v>6.1624645714285293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148</v>
      </c>
      <c r="G59">
        <v>55</v>
      </c>
      <c r="H59">
        <v>322.59613300000001</v>
      </c>
      <c r="I59">
        <v>307.96027928571431</v>
      </c>
      <c r="J59">
        <v>5.6884288571429238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149</v>
      </c>
      <c r="G60">
        <v>56</v>
      </c>
      <c r="H60">
        <v>326.64024999999998</v>
      </c>
      <c r="I60">
        <v>313.51538557142851</v>
      </c>
      <c r="J60">
        <v>5.5551062857142028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150</v>
      </c>
      <c r="G61">
        <v>57</v>
      </c>
      <c r="H61">
        <v>329.54371900000001</v>
      </c>
      <c r="I61">
        <v>318.18167485714287</v>
      </c>
      <c r="J61">
        <v>4.6662892857143561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151</v>
      </c>
      <c r="G62">
        <v>58</v>
      </c>
      <c r="H62">
        <v>333.17305499999998</v>
      </c>
      <c r="I62">
        <v>322.19616499999995</v>
      </c>
      <c r="J62">
        <v>4.0144901428570847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152</v>
      </c>
      <c r="G63">
        <v>59</v>
      </c>
      <c r="H63">
        <v>338.357821</v>
      </c>
      <c r="I63">
        <v>326.12177342857143</v>
      </c>
      <c r="J63">
        <v>3.9256084285714792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153</v>
      </c>
      <c r="G64">
        <v>60</v>
      </c>
      <c r="H64">
        <v>340.53542199999998</v>
      </c>
      <c r="I64">
        <v>329.81036399999999</v>
      </c>
      <c r="J64">
        <v>3.6885905714285627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154</v>
      </c>
      <c r="G65">
        <v>61</v>
      </c>
      <c r="H65">
        <v>343.54258700000003</v>
      </c>
      <c r="I65">
        <v>333.48414099999997</v>
      </c>
      <c r="J65">
        <v>3.6737769999999728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155</v>
      </c>
      <c r="G66">
        <v>62</v>
      </c>
      <c r="H66">
        <v>346.446056</v>
      </c>
      <c r="I66">
        <v>336.89127285714284</v>
      </c>
      <c r="J66">
        <v>3.4071318571428719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156</v>
      </c>
      <c r="G67">
        <v>63</v>
      </c>
      <c r="H67">
        <v>350.49017300000003</v>
      </c>
      <c r="I67">
        <v>340.29840471428571</v>
      </c>
      <c r="J67">
        <v>3.4071318571428719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157</v>
      </c>
      <c r="G68">
        <v>64</v>
      </c>
      <c r="H68">
        <v>354.32690000000002</v>
      </c>
      <c r="I68">
        <v>343.83885914285713</v>
      </c>
      <c r="J68">
        <v>3.5404544285714223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158</v>
      </c>
      <c r="G69">
        <v>65</v>
      </c>
      <c r="H69">
        <v>360.13383700000003</v>
      </c>
      <c r="I69">
        <v>347.69039942857142</v>
      </c>
      <c r="J69">
        <v>3.8515402857142931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159</v>
      </c>
      <c r="G70">
        <v>66</v>
      </c>
      <c r="H70">
        <v>363.86686900000001</v>
      </c>
      <c r="I70">
        <v>351.33454914285716</v>
      </c>
      <c r="J70">
        <v>3.6441497142857315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160</v>
      </c>
      <c r="G71">
        <v>67</v>
      </c>
      <c r="H71">
        <v>366.56294700000001</v>
      </c>
      <c r="I71">
        <v>355.05276700000002</v>
      </c>
      <c r="J71">
        <v>3.7182178571428608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161</v>
      </c>
      <c r="G72">
        <v>68</v>
      </c>
      <c r="H72">
        <v>368.74054899999999</v>
      </c>
      <c r="I72">
        <v>358.65247585714286</v>
      </c>
      <c r="J72">
        <v>3.5997088571428435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162</v>
      </c>
      <c r="G73">
        <v>69</v>
      </c>
      <c r="H73">
        <v>373.095752</v>
      </c>
      <c r="I73">
        <v>362.45957528571432</v>
      </c>
      <c r="J73">
        <v>3.8070994285714619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163</v>
      </c>
      <c r="G74">
        <v>70</v>
      </c>
      <c r="H74">
        <v>377.55465099999998</v>
      </c>
      <c r="I74">
        <v>366.32592928571432</v>
      </c>
      <c r="J74">
        <v>3.8663540000000012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164</v>
      </c>
      <c r="G75">
        <v>71</v>
      </c>
      <c r="H75">
        <v>381.39137799999997</v>
      </c>
      <c r="I75">
        <v>370.19228328571432</v>
      </c>
      <c r="J75">
        <v>3.8663540000000012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165</v>
      </c>
      <c r="G76">
        <v>72</v>
      </c>
      <c r="H76">
        <v>385.020714</v>
      </c>
      <c r="I76">
        <v>373.74755142857146</v>
      </c>
      <c r="J76">
        <v>3.5552681428571304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166</v>
      </c>
      <c r="G77">
        <v>73</v>
      </c>
      <c r="H77">
        <v>387.92418300000003</v>
      </c>
      <c r="I77">
        <v>377.18431057142851</v>
      </c>
      <c r="J77">
        <v>3.4367591428570563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167</v>
      </c>
      <c r="G78">
        <v>74</v>
      </c>
      <c r="H78">
        <v>389.47961199999997</v>
      </c>
      <c r="I78">
        <v>380.45811985714283</v>
      </c>
      <c r="J78">
        <v>3.2738092857143215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168</v>
      </c>
      <c r="G79">
        <v>75</v>
      </c>
      <c r="H79">
        <v>391.03504199999998</v>
      </c>
      <c r="I79">
        <v>383.64304742857138</v>
      </c>
      <c r="J79">
        <v>3.1849275714285454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169</v>
      </c>
      <c r="G80">
        <v>76</v>
      </c>
      <c r="H80">
        <v>393.31633900000003</v>
      </c>
      <c r="I80">
        <v>386.5317027142857</v>
      </c>
      <c r="J80">
        <v>2.8886552857143215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170</v>
      </c>
      <c r="G81">
        <v>77</v>
      </c>
      <c r="H81">
        <v>395.70133099999998</v>
      </c>
      <c r="I81">
        <v>389.12408557142862</v>
      </c>
      <c r="J81">
        <v>2.5923828571429226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171</v>
      </c>
      <c r="G82">
        <v>78</v>
      </c>
      <c r="H82">
        <v>398.29371400000002</v>
      </c>
      <c r="I82">
        <v>391.53870499999999</v>
      </c>
      <c r="J82">
        <v>2.4146194285713705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172</v>
      </c>
      <c r="G83">
        <v>79</v>
      </c>
      <c r="H83">
        <v>400.98979300000002</v>
      </c>
      <c r="I83">
        <v>393.82000199999999</v>
      </c>
      <c r="J83">
        <v>2.281296999999995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173</v>
      </c>
      <c r="G84">
        <v>80</v>
      </c>
      <c r="H84">
        <v>401.92304999999999</v>
      </c>
      <c r="I84">
        <v>395.81984014285717</v>
      </c>
      <c r="J84">
        <v>1.9998381428571861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174</v>
      </c>
      <c r="G85">
        <v>81</v>
      </c>
      <c r="H85">
        <v>403.58217500000001</v>
      </c>
      <c r="I85">
        <v>397.83449200000001</v>
      </c>
      <c r="J85">
        <v>2.0146518571428373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175</v>
      </c>
      <c r="G86">
        <v>82</v>
      </c>
      <c r="H86">
        <v>406.58933999999999</v>
      </c>
      <c r="I86">
        <v>400.05653457142859</v>
      </c>
      <c r="J86">
        <v>2.2220425714285739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176</v>
      </c>
      <c r="G87">
        <v>83</v>
      </c>
      <c r="H87">
        <v>407.62629299999998</v>
      </c>
      <c r="I87">
        <v>402.10081371428572</v>
      </c>
      <c r="J87">
        <v>2.0442791428571354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177</v>
      </c>
      <c r="G88">
        <v>84</v>
      </c>
      <c r="H88">
        <v>410.01128499999999</v>
      </c>
      <c r="I88">
        <v>404.14509285714286</v>
      </c>
      <c r="J88">
        <v>2.0442791428571354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178</v>
      </c>
      <c r="G89">
        <v>85</v>
      </c>
      <c r="H89">
        <v>411.67041</v>
      </c>
      <c r="I89">
        <v>406.05604942857144</v>
      </c>
      <c r="J89">
        <v>1.910956571428585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179</v>
      </c>
      <c r="G90">
        <v>86</v>
      </c>
      <c r="H90">
        <v>413.74431700000002</v>
      </c>
      <c r="I90">
        <v>407.87812428571431</v>
      </c>
      <c r="J90">
        <v>1.8220748571428658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180</v>
      </c>
      <c r="G91">
        <v>87</v>
      </c>
      <c r="H91">
        <v>415.61083200000002</v>
      </c>
      <c r="I91">
        <v>409.83352171428572</v>
      </c>
      <c r="J91">
        <v>1.9553974285714162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181</v>
      </c>
      <c r="G92">
        <v>88</v>
      </c>
      <c r="H92">
        <v>416.23300399999999</v>
      </c>
      <c r="I92">
        <v>411.640783</v>
      </c>
      <c r="J92">
        <v>1.8072612857142758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182</v>
      </c>
      <c r="G93">
        <v>89</v>
      </c>
      <c r="H93">
        <v>416.54408999999998</v>
      </c>
      <c r="I93">
        <v>413.06289014285716</v>
      </c>
      <c r="J93">
        <v>1.4221071428571577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183</v>
      </c>
      <c r="G94">
        <v>90</v>
      </c>
      <c r="H94">
        <v>417.58104300000002</v>
      </c>
      <c r="I94">
        <v>414.48499728571426</v>
      </c>
      <c r="J94">
        <v>1.4221071428571008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184</v>
      </c>
      <c r="G95">
        <v>91</v>
      </c>
      <c r="H95">
        <v>418.82538699999998</v>
      </c>
      <c r="I95">
        <v>415.74415471428574</v>
      </c>
      <c r="J95">
        <v>1.2591574285714842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185</v>
      </c>
      <c r="G96">
        <v>92</v>
      </c>
      <c r="H96">
        <v>420.27712200000002</v>
      </c>
      <c r="I96">
        <v>416.97368499999999</v>
      </c>
      <c r="J96">
        <v>1.2295302857142474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186</v>
      </c>
      <c r="G97">
        <v>93</v>
      </c>
      <c r="H97">
        <v>421.41777000000002</v>
      </c>
      <c r="I97">
        <v>418.06989257142857</v>
      </c>
      <c r="J97">
        <v>1.0962075714285788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187</v>
      </c>
      <c r="G98">
        <v>94</v>
      </c>
      <c r="H98">
        <v>421.93624699999998</v>
      </c>
      <c r="I98">
        <v>418.97352328571429</v>
      </c>
      <c r="J98">
        <v>0.90363071428572539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188</v>
      </c>
      <c r="G99">
        <v>95</v>
      </c>
      <c r="H99">
        <v>422.66211399999997</v>
      </c>
      <c r="I99">
        <v>419.89196757142861</v>
      </c>
      <c r="J99">
        <v>0.91844428571431536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189</v>
      </c>
      <c r="G100">
        <v>96</v>
      </c>
      <c r="H100">
        <v>422.76580899999999</v>
      </c>
      <c r="I100">
        <v>420.78078457142857</v>
      </c>
      <c r="J100">
        <v>0.88881699999996044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190</v>
      </c>
      <c r="G101">
        <v>97</v>
      </c>
      <c r="H101">
        <v>422.869505</v>
      </c>
      <c r="I101">
        <v>421.5362791428571</v>
      </c>
      <c r="J101">
        <v>0.75549457142852816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191</v>
      </c>
      <c r="G102">
        <v>98</v>
      </c>
      <c r="H102">
        <v>422.97320000000002</v>
      </c>
      <c r="I102">
        <v>422.12882385714289</v>
      </c>
      <c r="J102">
        <v>0.59254471428579336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192</v>
      </c>
      <c r="G103">
        <v>99</v>
      </c>
      <c r="H103">
        <v>423.18059</v>
      </c>
      <c r="I103">
        <v>422.54360499999996</v>
      </c>
      <c r="J103">
        <v>0.41478114285706624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193</v>
      </c>
      <c r="G104">
        <v>100</v>
      </c>
      <c r="H104">
        <v>423.69906700000001</v>
      </c>
      <c r="I104">
        <v>422.86950457142854</v>
      </c>
      <c r="J104">
        <v>0.32589957142857884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194</v>
      </c>
      <c r="G105">
        <v>101</v>
      </c>
      <c r="H105">
        <v>424.52863000000002</v>
      </c>
      <c r="I105">
        <v>423.23984499999995</v>
      </c>
      <c r="J105">
        <v>0.37034042857141003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195</v>
      </c>
      <c r="G106">
        <v>102</v>
      </c>
      <c r="H106">
        <v>425.35819199999997</v>
      </c>
      <c r="I106">
        <v>423.624999</v>
      </c>
      <c r="J106">
        <v>0.38515400000005684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196</v>
      </c>
      <c r="G107">
        <v>103</v>
      </c>
      <c r="H107">
        <v>425.87666899999999</v>
      </c>
      <c r="I107">
        <v>424.0694075714286</v>
      </c>
      <c r="J107">
        <v>0.44440857142859613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197</v>
      </c>
      <c r="G108">
        <v>104</v>
      </c>
      <c r="H108">
        <v>426.60253599999999</v>
      </c>
      <c r="I108">
        <v>424.60269771428574</v>
      </c>
      <c r="J108">
        <v>0.53329014285714038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198</v>
      </c>
      <c r="G109">
        <v>105</v>
      </c>
      <c r="H109">
        <v>427.53579400000001</v>
      </c>
      <c r="I109">
        <v>425.25449685714284</v>
      </c>
      <c r="J109">
        <v>0.65179914285710083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199</v>
      </c>
      <c r="G110">
        <v>106</v>
      </c>
      <c r="H110">
        <v>427.95057500000001</v>
      </c>
      <c r="I110">
        <v>425.93592328571424</v>
      </c>
      <c r="J110">
        <v>0.6814264285713989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200</v>
      </c>
      <c r="G111">
        <v>107</v>
      </c>
      <c r="H111">
        <v>429.09122400000001</v>
      </c>
      <c r="I111">
        <v>426.70623142857141</v>
      </c>
      <c r="J111">
        <v>0.77030814285717497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201</v>
      </c>
      <c r="G112">
        <v>108</v>
      </c>
      <c r="H112">
        <v>429.50600500000002</v>
      </c>
      <c r="I112">
        <v>427.41728499999994</v>
      </c>
      <c r="J112">
        <v>0.71105357142852199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202</v>
      </c>
      <c r="G113">
        <v>109</v>
      </c>
      <c r="H113">
        <v>429.817091</v>
      </c>
      <c r="I113">
        <v>428.05427057142862</v>
      </c>
      <c r="J113">
        <v>0.6369855714286814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203</v>
      </c>
      <c r="G114">
        <v>110</v>
      </c>
      <c r="H114">
        <v>430.85404399999999</v>
      </c>
      <c r="I114">
        <v>428.76532414285714</v>
      </c>
      <c r="J114">
        <v>0.71105357142852199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204</v>
      </c>
      <c r="G115">
        <v>111</v>
      </c>
      <c r="H115">
        <v>431.06143500000002</v>
      </c>
      <c r="I115">
        <v>429.40230971428576</v>
      </c>
      <c r="J115">
        <v>0.63698557142862455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205</v>
      </c>
      <c r="G116">
        <v>112</v>
      </c>
      <c r="H116">
        <v>431.99469199999999</v>
      </c>
      <c r="I116">
        <v>430.03929514285716</v>
      </c>
      <c r="J116">
        <v>0.63698542857139273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206</v>
      </c>
      <c r="G117">
        <v>113</v>
      </c>
      <c r="H117">
        <v>432.61686400000002</v>
      </c>
      <c r="I117">
        <v>430.70590785714279</v>
      </c>
      <c r="J117">
        <v>0.66661271428563396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207</v>
      </c>
      <c r="G118">
        <v>114</v>
      </c>
      <c r="H118">
        <v>432.82425499999999</v>
      </c>
      <c r="I118">
        <v>431.23919800000004</v>
      </c>
      <c r="J118">
        <v>0.53329014285725407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208</v>
      </c>
      <c r="G119">
        <v>115</v>
      </c>
      <c r="H119">
        <v>433.75751300000002</v>
      </c>
      <c r="I119">
        <v>431.84655628571426</v>
      </c>
      <c r="J119">
        <v>0.6073582857142128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209</v>
      </c>
      <c r="G120">
        <v>116</v>
      </c>
      <c r="H120">
        <v>434.37968499999999</v>
      </c>
      <c r="I120">
        <v>432.49835542857141</v>
      </c>
      <c r="J120">
        <v>0.65179914285715768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210</v>
      </c>
      <c r="G121">
        <v>117</v>
      </c>
      <c r="H121">
        <v>436.03881000000001</v>
      </c>
      <c r="I121">
        <v>433.23903628571435</v>
      </c>
      <c r="J121">
        <v>0.74068085714293375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211</v>
      </c>
      <c r="G122">
        <v>118</v>
      </c>
      <c r="H122">
        <v>436.55728599999998</v>
      </c>
      <c r="I122">
        <v>434.02415785714282</v>
      </c>
      <c r="J122">
        <v>0.78512157142847627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212</v>
      </c>
      <c r="G123">
        <v>119</v>
      </c>
      <c r="H123">
        <v>437.59424000000001</v>
      </c>
      <c r="I123">
        <v>434.82409328571424</v>
      </c>
      <c r="J123">
        <v>0.7999354285714162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213</v>
      </c>
      <c r="G124">
        <v>120</v>
      </c>
      <c r="H124">
        <v>437.905326</v>
      </c>
      <c r="I124">
        <v>435.57958785714288</v>
      </c>
      <c r="J124">
        <v>0.75549457142864185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214</v>
      </c>
      <c r="G125">
        <v>121</v>
      </c>
      <c r="H125">
        <v>438.52749699999998</v>
      </c>
      <c r="I125">
        <v>436.39433671428571</v>
      </c>
      <c r="J125">
        <v>0.81474885714283118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215</v>
      </c>
      <c r="G126">
        <v>122</v>
      </c>
      <c r="H126">
        <v>439.045974</v>
      </c>
      <c r="I126">
        <v>437.14983114285718</v>
      </c>
      <c r="J126">
        <v>0.75549442857146687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216</v>
      </c>
      <c r="G127">
        <v>123</v>
      </c>
      <c r="H127">
        <v>440.39401299999997</v>
      </c>
      <c r="I127">
        <v>438.0090208571429</v>
      </c>
      <c r="J127">
        <v>0.85918971428571922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217</v>
      </c>
      <c r="G128">
        <v>124</v>
      </c>
      <c r="H128">
        <v>441.53466200000003</v>
      </c>
      <c r="I128">
        <v>438.79414257142855</v>
      </c>
      <c r="J128">
        <v>0.78512171428565125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218</v>
      </c>
      <c r="G129">
        <v>125</v>
      </c>
      <c r="H129">
        <v>442.05313799999999</v>
      </c>
      <c r="I129">
        <v>439.57926428571437</v>
      </c>
      <c r="J129">
        <v>0.78512171428582178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219</v>
      </c>
      <c r="G130">
        <v>126</v>
      </c>
      <c r="H130">
        <v>443.71226300000001</v>
      </c>
      <c r="I130">
        <v>440.45326757142857</v>
      </c>
      <c r="J130">
        <v>0.8740032857141955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220</v>
      </c>
      <c r="G131">
        <v>127</v>
      </c>
      <c r="H131">
        <v>445.16399799999999</v>
      </c>
      <c r="I131">
        <v>441.49022071428573</v>
      </c>
      <c r="J131">
        <v>1.0369531428571577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221</v>
      </c>
      <c r="G132">
        <v>128</v>
      </c>
      <c r="H132">
        <v>447.44529499999999</v>
      </c>
      <c r="I132">
        <v>442.76419185714286</v>
      </c>
      <c r="J132">
        <v>1.2739711428571354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222</v>
      </c>
      <c r="G133">
        <v>129</v>
      </c>
      <c r="H133">
        <v>449.31180999999998</v>
      </c>
      <c r="I133">
        <v>444.23073985714285</v>
      </c>
      <c r="J133">
        <v>1.4665479999999889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223</v>
      </c>
      <c r="G134">
        <v>130</v>
      </c>
      <c r="H134">
        <v>449.93398200000001</v>
      </c>
      <c r="I134">
        <v>445.59359257142859</v>
      </c>
      <c r="J134">
        <v>1.3628527142857365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224</v>
      </c>
      <c r="G135">
        <v>131</v>
      </c>
      <c r="H135">
        <v>450.76354500000002</v>
      </c>
      <c r="I135">
        <v>446.91200442857149</v>
      </c>
      <c r="J135">
        <v>1.3184118571429053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225</v>
      </c>
      <c r="G136">
        <v>132</v>
      </c>
      <c r="H136">
        <v>452.73375600000003</v>
      </c>
      <c r="I136">
        <v>448.43780699999991</v>
      </c>
      <c r="J136">
        <v>1.5258025714284145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226</v>
      </c>
      <c r="G137">
        <v>133</v>
      </c>
      <c r="H137">
        <v>454.18549000000002</v>
      </c>
      <c r="I137">
        <v>449.93398228571425</v>
      </c>
      <c r="J137">
        <v>1.4961752857143438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227</v>
      </c>
      <c r="G138">
        <v>134</v>
      </c>
      <c r="H138">
        <v>456.05200600000001</v>
      </c>
      <c r="I138">
        <v>451.48941199999996</v>
      </c>
      <c r="J138">
        <v>1.5554297142857081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228</v>
      </c>
      <c r="G139">
        <v>135</v>
      </c>
      <c r="H139">
        <v>458.74808400000001</v>
      </c>
      <c r="I139">
        <v>453.10409614285709</v>
      </c>
      <c r="J139">
        <v>1.6146841428571292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229</v>
      </c>
      <c r="G140">
        <v>136</v>
      </c>
      <c r="H140">
        <v>459.888733</v>
      </c>
      <c r="I140">
        <v>454.61508514285714</v>
      </c>
      <c r="J140">
        <v>1.5109890000000519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230</v>
      </c>
      <c r="G141">
        <v>137</v>
      </c>
      <c r="H141">
        <v>461.23677199999997</v>
      </c>
      <c r="I141">
        <v>456.22976942857139</v>
      </c>
      <c r="J141">
        <v>1.6146842857142474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231</v>
      </c>
      <c r="G142">
        <v>138</v>
      </c>
      <c r="H142">
        <v>462.06633499999998</v>
      </c>
      <c r="I142">
        <v>457.84445371428575</v>
      </c>
      <c r="J142">
        <v>1.6146842857143611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232</v>
      </c>
      <c r="G143">
        <v>139</v>
      </c>
      <c r="H143">
        <v>462.99959200000001</v>
      </c>
      <c r="I143">
        <v>459.31100171428574</v>
      </c>
      <c r="J143">
        <v>1.4665479999999889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233</v>
      </c>
      <c r="G144">
        <v>140</v>
      </c>
      <c r="H144">
        <v>464.96980300000001</v>
      </c>
      <c r="I144">
        <v>460.85161785714291</v>
      </c>
      <c r="J144">
        <v>1.540616142857175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234</v>
      </c>
      <c r="G145">
        <v>141</v>
      </c>
      <c r="H145">
        <v>467.14740499999999</v>
      </c>
      <c r="I145">
        <v>462.43667485714286</v>
      </c>
      <c r="J145">
        <v>1.5850569999999493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235</v>
      </c>
      <c r="G146">
        <v>142</v>
      </c>
      <c r="H146">
        <v>469.32500700000003</v>
      </c>
      <c r="I146">
        <v>463.94766385714286</v>
      </c>
      <c r="J146">
        <v>1.510988999999995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236</v>
      </c>
      <c r="G147">
        <v>143</v>
      </c>
      <c r="H147">
        <v>470.25826499999999</v>
      </c>
      <c r="I147">
        <v>465.42902557142855</v>
      </c>
      <c r="J147">
        <v>1.481361714285697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237</v>
      </c>
      <c r="G148">
        <v>144</v>
      </c>
      <c r="H148">
        <v>471.19152200000002</v>
      </c>
      <c r="I148">
        <v>466.85113271428571</v>
      </c>
      <c r="J148">
        <v>1.4221071428571577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opLeftCell="D67" zoomScale="80" zoomScaleNormal="80" workbookViewId="0">
      <selection activeCell="I3" sqref="I3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0.8443761428571428</v>
      </c>
      <c r="D3">
        <f>C3-$C$3</f>
        <v>0</v>
      </c>
      <c r="E3">
        <f t="shared" ref="E3:E34" si="0">(_Ac/(1+EXP(-1*(B3-_Muc)/_sc)))</f>
        <v>7.5435484400687587</v>
      </c>
      <c r="F3">
        <f>(D3-E3)^2</f>
        <v>56.905123067663801</v>
      </c>
      <c r="G3">
        <f>(E3-$H$4)^2</f>
        <v>33498.334399188163</v>
      </c>
      <c r="H3" s="2" t="s">
        <v>11</v>
      </c>
      <c r="I3" s="16">
        <f>SUM(F3:F167)</f>
        <v>10304.490476572786</v>
      </c>
      <c r="J3">
        <f>1-(I3/I5)</f>
        <v>0.99393943112040661</v>
      </c>
      <c r="L3">
        <f>Input!J4</f>
        <v>0.16294971428571425</v>
      </c>
      <c r="M3">
        <f>L3-$L$3</f>
        <v>0</v>
      </c>
      <c r="N3">
        <f>_Ac*EXP(-1*(B3-_Muc)/_sc)*(1/_sc)*(1/(1+EXP(-1*(B3-_Muc)/_sc))^2)+$L$3</f>
        <v>0.88777478292635581</v>
      </c>
      <c r="O3">
        <f>(L3-N3)^2</f>
        <v>0.52537138012991069</v>
      </c>
      <c r="P3">
        <f>(N3-$Q$4)^2</f>
        <v>14.383857015148736</v>
      </c>
      <c r="Q3" s="1" t="s">
        <v>11</v>
      </c>
      <c r="R3" s="16">
        <f>SUM(O3:O167)</f>
        <v>95.569293905676389</v>
      </c>
      <c r="S3" s="5">
        <f>1-(R3/R5)</f>
        <v>0.87879593247315846</v>
      </c>
      <c r="V3">
        <f>COUNT(B3:B500)</f>
        <v>82</v>
      </c>
      <c r="X3">
        <v>398.65031455077514</v>
      </c>
      <c r="Y3">
        <v>40.313871637224636</v>
      </c>
      <c r="Z3">
        <v>10.210469121859441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1.0962075714285713</v>
      </c>
      <c r="D4">
        <f t="shared" ref="D4:D67" si="2">C4-$C$3</f>
        <v>0.25183142857142848</v>
      </c>
      <c r="E4">
        <f t="shared" si="0"/>
        <v>8.3035755916043179</v>
      </c>
      <c r="F4">
        <f t="shared" ref="F4:F67" si="3">(D4-E4)^2</f>
        <v>64.830584066934207</v>
      </c>
      <c r="G4">
        <f t="shared" ref="G4:G67" si="4">(E4-$H$4)^2</f>
        <v>33220.703338502455</v>
      </c>
      <c r="H4">
        <f>AVERAGE(D3:D167)</f>
        <v>190.56905048606276</v>
      </c>
      <c r="I4" t="s">
        <v>5</v>
      </c>
      <c r="J4" t="s">
        <v>6</v>
      </c>
      <c r="L4">
        <f>Input!J5</f>
        <v>0.25183142857142848</v>
      </c>
      <c r="M4">
        <f t="shared" ref="M4:M67" si="5">L4-$L$3</f>
        <v>8.8881714285714231E-2</v>
      </c>
      <c r="N4">
        <f t="shared" ref="N4:N34" si="6">_Ac*EXP(-1*(B4-_Muc)/_sc)*(1/_sc)*(1/(1+EXP(-1*(B4-_Muc)/_sc))^2)+$L$3</f>
        <v>0.95925187059650241</v>
      </c>
      <c r="O4">
        <f t="shared" ref="O4:O67" si="7">(L4-N4)^2</f>
        <v>0.50044368179495102</v>
      </c>
      <c r="P4">
        <f t="shared" ref="P4:P67" si="8">(N4-$Q$4)^2</f>
        <v>13.846797187455522</v>
      </c>
      <c r="Q4">
        <f>AVERAGE(M3:M167)</f>
        <v>4.6803803536585322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1.4813617142857143</v>
      </c>
      <c r="D5">
        <f t="shared" si="2"/>
        <v>0.63698557142857148</v>
      </c>
      <c r="E5">
        <f t="shared" si="0"/>
        <v>9.1383877629623278</v>
      </c>
      <c r="F5">
        <f t="shared" si="3"/>
        <v>72.27383922221496</v>
      </c>
      <c r="G5">
        <f t="shared" si="4"/>
        <v>32917.085376143419</v>
      </c>
      <c r="I5">
        <f>SUM(G3:G167)</f>
        <v>1700251.3594506097</v>
      </c>
      <c r="J5" s="5">
        <f>1-((1-J3)*(V3-1)/(V3-1-1))</f>
        <v>0.99386367400941167</v>
      </c>
      <c r="L5">
        <f>Input!J6</f>
        <v>0.385154142857143</v>
      </c>
      <c r="M5">
        <f t="shared" si="5"/>
        <v>0.22220442857142875</v>
      </c>
      <c r="N5">
        <f t="shared" si="6"/>
        <v>1.0374350578637603</v>
      </c>
      <c r="O5">
        <f t="shared" si="7"/>
        <v>0.42547039208186993</v>
      </c>
      <c r="P5">
        <f t="shared" si="8"/>
        <v>13.271050428153258</v>
      </c>
      <c r="R5">
        <f>SUM(P3:P167)</f>
        <v>788.49906488915371</v>
      </c>
      <c r="S5" s="5">
        <f>1-((1-S3)*(V3-1)/(V3-1-1))</f>
        <v>0.87728088162907292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1.851702142857143</v>
      </c>
      <c r="D6">
        <f t="shared" si="2"/>
        <v>1.0073260000000002</v>
      </c>
      <c r="E6">
        <f t="shared" si="0"/>
        <v>10.054967068106869</v>
      </c>
      <c r="F6">
        <f t="shared" si="3"/>
        <v>81.859808897293988</v>
      </c>
      <c r="G6">
        <f t="shared" si="4"/>
        <v>32585.334312224742</v>
      </c>
      <c r="L6">
        <f>Input!J7</f>
        <v>0.37034042857142868</v>
      </c>
      <c r="M6">
        <f t="shared" si="5"/>
        <v>0.20739071428571443</v>
      </c>
      <c r="N6">
        <f t="shared" si="6"/>
        <v>1.1228816532010539</v>
      </c>
      <c r="O6">
        <f t="shared" si="7"/>
        <v>0.56631829476705609</v>
      </c>
      <c r="P6">
        <f t="shared" si="8"/>
        <v>12.655797003756648</v>
      </c>
      <c r="V6" s="19" t="s">
        <v>17</v>
      </c>
      <c r="W6" s="20">
        <f>SQRT((S5-J5)^2)</f>
        <v>0.11658279238033875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2.2961105714285712</v>
      </c>
      <c r="D7">
        <f t="shared" si="2"/>
        <v>1.4517344285714284</v>
      </c>
      <c r="E7">
        <f t="shared" si="0"/>
        <v>11.06086858662149</v>
      </c>
      <c r="F7">
        <f t="shared" si="3"/>
        <v>92.33545926740446</v>
      </c>
      <c r="G7">
        <f t="shared" si="4"/>
        <v>32223.187368842893</v>
      </c>
      <c r="L7">
        <f>Input!J8</f>
        <v>0.44440842857142826</v>
      </c>
      <c r="M7">
        <f t="shared" si="5"/>
        <v>0.28145871428571401</v>
      </c>
      <c r="N7">
        <f t="shared" si="6"/>
        <v>1.2161800705510983</v>
      </c>
      <c r="O7">
        <f t="shared" si="7"/>
        <v>0.59563146736399608</v>
      </c>
      <c r="P7">
        <f t="shared" si="8"/>
        <v>12.000683601481626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2.9034688571428573</v>
      </c>
      <c r="D8">
        <f t="shared" si="2"/>
        <v>2.0590927142857147</v>
      </c>
      <c r="E8">
        <f t="shared" si="0"/>
        <v>12.16425070015269</v>
      </c>
      <c r="F8">
        <f t="shared" si="3"/>
        <v>102.11421791933111</v>
      </c>
      <c r="G8">
        <f t="shared" si="4"/>
        <v>31828.272586650663</v>
      </c>
      <c r="L8">
        <f>Input!J9</f>
        <v>0.60735828571428607</v>
      </c>
      <c r="M8">
        <f t="shared" si="5"/>
        <v>0.44440857142857182</v>
      </c>
      <c r="N8">
        <f t="shared" si="6"/>
        <v>1.3179481426853266</v>
      </c>
      <c r="O8">
        <f t="shared" si="7"/>
        <v>0.50493794483012377</v>
      </c>
      <c r="P8">
        <f t="shared" si="8"/>
        <v>11.305950373390161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3.5700815714285712</v>
      </c>
      <c r="D9">
        <f t="shared" si="2"/>
        <v>2.7257054285714286</v>
      </c>
      <c r="E9">
        <f t="shared" si="0"/>
        <v>13.373903265085206</v>
      </c>
      <c r="F9">
        <f t="shared" si="3"/>
        <v>113.38411716553668</v>
      </c>
      <c r="G9">
        <f t="shared" si="4"/>
        <v>31398.12019866391</v>
      </c>
      <c r="L9">
        <f>Input!J10</f>
        <v>0.66661271428571389</v>
      </c>
      <c r="M9">
        <f t="shared" si="5"/>
        <v>0.50366299999999964</v>
      </c>
      <c r="N9">
        <f t="shared" si="6"/>
        <v>1.4288304481440011</v>
      </c>
      <c r="O9">
        <f t="shared" si="7"/>
        <v>0.5809758738080627</v>
      </c>
      <c r="P9">
        <f t="shared" si="8"/>
        <v>10.572576788051556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4.4588985714285716</v>
      </c>
      <c r="D10">
        <f t="shared" si="2"/>
        <v>3.614522428571429</v>
      </c>
      <c r="E10">
        <f t="shared" si="0"/>
        <v>14.699272534526727</v>
      </c>
      <c r="F10">
        <f t="shared" si="3"/>
        <v>122.87168491147598</v>
      </c>
      <c r="G10">
        <f t="shared" si="4"/>
        <v>30930.17879672259</v>
      </c>
      <c r="L10">
        <f>Input!J11</f>
        <v>0.88881700000000041</v>
      </c>
      <c r="M10">
        <f t="shared" si="5"/>
        <v>0.72586728571428616</v>
      </c>
      <c r="N10">
        <f t="shared" si="6"/>
        <v>1.5494944467521772</v>
      </c>
      <c r="O10">
        <f t="shared" si="7"/>
        <v>0.43649468864697538</v>
      </c>
      <c r="P10">
        <f t="shared" si="8"/>
        <v>9.80244656206483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5.4365972857142859</v>
      </c>
      <c r="D11">
        <f t="shared" si="2"/>
        <v>4.5922211428571433</v>
      </c>
      <c r="E11">
        <f t="shared" si="0"/>
        <v>16.150481525805251</v>
      </c>
      <c r="F11">
        <f t="shared" si="3"/>
        <v>133.59338308002773</v>
      </c>
      <c r="G11">
        <f t="shared" si="4"/>
        <v>30421.837198144105</v>
      </c>
      <c r="L11">
        <f>Input!J12</f>
        <v>0.97769871428571431</v>
      </c>
      <c r="M11">
        <f t="shared" si="5"/>
        <v>0.81474900000000006</v>
      </c>
      <c r="N11">
        <f t="shared" si="6"/>
        <v>1.6806251951420346</v>
      </c>
      <c r="O11">
        <f t="shared" si="7"/>
        <v>0.49410563748905079</v>
      </c>
      <c r="P11">
        <f t="shared" si="8"/>
        <v>8.9985310110463388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6.5179912857142863</v>
      </c>
      <c r="D12">
        <f t="shared" si="2"/>
        <v>5.6736151428571437</v>
      </c>
      <c r="E12">
        <f t="shared" si="0"/>
        <v>17.738344290034831</v>
      </c>
      <c r="F12">
        <f t="shared" si="3"/>
        <v>145.55768939475882</v>
      </c>
      <c r="G12">
        <f t="shared" si="4"/>
        <v>29870.453004217728</v>
      </c>
      <c r="L12">
        <f>Input!J13</f>
        <v>1.0813940000000004</v>
      </c>
      <c r="M12">
        <f t="shared" si="5"/>
        <v>0.91844428571428616</v>
      </c>
      <c r="N12">
        <f t="shared" si="6"/>
        <v>1.8229183920172458</v>
      </c>
      <c r="O12">
        <f t="shared" si="7"/>
        <v>0.54985842395654549</v>
      </c>
      <c r="P12">
        <f t="shared" si="8"/>
        <v>8.1650888622268685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7.9845394285714297</v>
      </c>
      <c r="D13">
        <f t="shared" si="2"/>
        <v>7.1401632857142872</v>
      </c>
      <c r="E13">
        <f t="shared" si="0"/>
        <v>19.474372280707577</v>
      </c>
      <c r="F13">
        <f t="shared" si="3"/>
        <v>152.13271153217337</v>
      </c>
      <c r="G13">
        <f t="shared" si="4"/>
        <v>29273.388910194044</v>
      </c>
      <c r="L13">
        <f>Input!J14</f>
        <v>1.4665481428571434</v>
      </c>
      <c r="M13">
        <f t="shared" si="5"/>
        <v>1.303598428571429</v>
      </c>
      <c r="N13">
        <f t="shared" si="6"/>
        <v>1.9770714850708484</v>
      </c>
      <c r="O13">
        <f t="shared" si="7"/>
        <v>0.26063408294505175</v>
      </c>
      <c r="P13">
        <f t="shared" si="8"/>
        <v>7.3078788389848235</v>
      </c>
      <c r="S13" t="s">
        <v>23</v>
      </c>
      <c r="T13">
        <f>_Ac*0.8413</f>
        <v>335.38450963156714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9.880682428571431</v>
      </c>
      <c r="D14">
        <f t="shared" si="2"/>
        <v>9.0363062857142875</v>
      </c>
      <c r="E14">
        <f t="shared" si="0"/>
        <v>21.370770743848311</v>
      </c>
      <c r="F14">
        <f t="shared" si="3"/>
        <v>152.13901346897146</v>
      </c>
      <c r="G14">
        <f t="shared" si="4"/>
        <v>28628.057867724659</v>
      </c>
      <c r="L14">
        <f>Input!J15</f>
        <v>1.8961430000000012</v>
      </c>
      <c r="M14">
        <f t="shared" si="5"/>
        <v>1.7331932857142869</v>
      </c>
      <c r="N14">
        <f t="shared" si="6"/>
        <v>2.1437725601407722</v>
      </c>
      <c r="O14">
        <f t="shared" si="7"/>
        <v>6.1320399055511711E-2</v>
      </c>
      <c r="P14">
        <f t="shared" si="8"/>
        <v>6.4343790981350386</v>
      </c>
      <c r="S14" t="s">
        <v>24</v>
      </c>
      <c r="T14">
        <f>_Ac*0.9772</f>
        <v>389.56108737901747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11.910147857142858</v>
      </c>
      <c r="D15">
        <f t="shared" si="2"/>
        <v>11.065771714285715</v>
      </c>
      <c r="E15">
        <f t="shared" si="0"/>
        <v>23.440422771126258</v>
      </c>
      <c r="F15">
        <f t="shared" si="3"/>
        <v>153.13198877856476</v>
      </c>
      <c r="G15">
        <f t="shared" si="4"/>
        <v>27931.978201877839</v>
      </c>
      <c r="L15">
        <f>Input!J16</f>
        <v>2.0294654285714273</v>
      </c>
      <c r="M15">
        <f t="shared" si="5"/>
        <v>1.8665157142857129</v>
      </c>
      <c r="N15">
        <f t="shared" si="6"/>
        <v>2.3236867316900374</v>
      </c>
      <c r="O15">
        <f t="shared" si="7"/>
        <v>8.6566175208813018E-2</v>
      </c>
      <c r="P15">
        <f t="shared" si="8"/>
        <v>5.5540048278269829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14.398835571428572</v>
      </c>
      <c r="D16">
        <f t="shared" si="2"/>
        <v>13.554459428571429</v>
      </c>
      <c r="E16">
        <f t="shared" si="0"/>
        <v>25.696858381266946</v>
      </c>
      <c r="F16">
        <f t="shared" si="3"/>
        <v>147.43785232642119</v>
      </c>
      <c r="G16">
        <f t="shared" si="4"/>
        <v>27182.8397294407</v>
      </c>
      <c r="L16">
        <f>Input!J17</f>
        <v>2.4886877142857138</v>
      </c>
      <c r="M16">
        <f t="shared" si="5"/>
        <v>2.3257379999999994</v>
      </c>
      <c r="N16">
        <f t="shared" si="6"/>
        <v>2.5174397661251211</v>
      </c>
      <c r="O16">
        <f t="shared" si="7"/>
        <v>8.2668048497596595E-4</v>
      </c>
      <c r="P16">
        <f t="shared" si="8"/>
        <v>4.678311985199378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17.183795571428568</v>
      </c>
      <c r="D17">
        <f t="shared" si="2"/>
        <v>16.339419428571425</v>
      </c>
      <c r="E17">
        <f t="shared" si="0"/>
        <v>28.154205740436961</v>
      </c>
      <c r="F17">
        <f t="shared" si="3"/>
        <v>139.58917559504522</v>
      </c>
      <c r="G17">
        <f t="shared" si="4"/>
        <v>26378.581793745732</v>
      </c>
      <c r="L17">
        <f>Input!J18</f>
        <v>2.7849599999999963</v>
      </c>
      <c r="M17">
        <f t="shared" si="5"/>
        <v>2.622010285714282</v>
      </c>
      <c r="N17">
        <f t="shared" si="6"/>
        <v>2.7255987006699653</v>
      </c>
      <c r="O17">
        <f t="shared" si="7"/>
        <v>3.5237638581495367E-3</v>
      </c>
      <c r="P17">
        <f t="shared" si="8"/>
        <v>3.8211713108607137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20.368723142857142</v>
      </c>
      <c r="D18">
        <f t="shared" si="2"/>
        <v>19.524346999999999</v>
      </c>
      <c r="E18">
        <f t="shared" si="0"/>
        <v>30.827121420477063</v>
      </c>
      <c r="F18">
        <f t="shared" si="3"/>
        <v>127.75270960019063</v>
      </c>
      <c r="G18">
        <f t="shared" si="4"/>
        <v>25517.483901594616</v>
      </c>
      <c r="L18">
        <f>Input!J19</f>
        <v>3.1849275714285739</v>
      </c>
      <c r="M18">
        <f t="shared" si="5"/>
        <v>3.0219778571428595</v>
      </c>
      <c r="N18">
        <f t="shared" si="6"/>
        <v>2.9486492760250167</v>
      </c>
      <c r="O18">
        <f t="shared" si="7"/>
        <v>5.5827432878810618E-2</v>
      </c>
      <c r="P18">
        <f t="shared" si="8"/>
        <v>2.9988925252417369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16</v>
      </c>
      <c r="B19">
        <f t="shared" si="1"/>
        <v>16</v>
      </c>
      <c r="C19" s="4">
        <f>Input!I20</f>
        <v>23.923991142857147</v>
      </c>
      <c r="D19">
        <f t="shared" si="2"/>
        <v>23.079615000000004</v>
      </c>
      <c r="E19">
        <f t="shared" si="0"/>
        <v>33.730696452216691</v>
      </c>
      <c r="F19">
        <f t="shared" si="3"/>
        <v>113.44553610175433</v>
      </c>
      <c r="G19">
        <f t="shared" si="4"/>
        <v>24598.269296046044</v>
      </c>
      <c r="L19">
        <f>Input!J20</f>
        <v>3.5552680000000052</v>
      </c>
      <c r="M19">
        <f t="shared" si="5"/>
        <v>3.3923182857142908</v>
      </c>
      <c r="N19">
        <f t="shared" si="6"/>
        <v>3.1869700868614239</v>
      </c>
      <c r="O19">
        <f t="shared" si="7"/>
        <v>0.13564335282223397</v>
      </c>
      <c r="P19">
        <f t="shared" si="8"/>
        <v>2.2302742249750103</v>
      </c>
    </row>
    <row r="20" spans="1:35" ht="14.45" x14ac:dyDescent="0.3">
      <c r="A20">
        <f>Input!G21</f>
        <v>17</v>
      </c>
      <c r="B20">
        <f t="shared" si="1"/>
        <v>17</v>
      </c>
      <c r="C20" s="4">
        <f>Input!I21</f>
        <v>28.027363000000005</v>
      </c>
      <c r="D20">
        <f t="shared" si="2"/>
        <v>27.182986857142861</v>
      </c>
      <c r="E20">
        <f t="shared" si="0"/>
        <v>36.880334892986184</v>
      </c>
      <c r="F20">
        <f t="shared" si="3"/>
        <v>94.038558928274355</v>
      </c>
      <c r="G20">
        <f t="shared" si="4"/>
        <v>23620.22130064958</v>
      </c>
      <c r="L20">
        <f>Input!J21</f>
        <v>4.1033718571428572</v>
      </c>
      <c r="M20">
        <f t="shared" si="5"/>
        <v>3.9404221428571429</v>
      </c>
      <c r="N20">
        <f t="shared" si="6"/>
        <v>3.4408034764285254</v>
      </c>
      <c r="O20">
        <f t="shared" si="7"/>
        <v>0.43899685912241182</v>
      </c>
      <c r="P20">
        <f t="shared" si="8"/>
        <v>1.5365508345632954</v>
      </c>
    </row>
    <row r="21" spans="1:35" ht="14.45" x14ac:dyDescent="0.3">
      <c r="A21">
        <f>Input!G22</f>
        <v>18</v>
      </c>
      <c r="B21">
        <f t="shared" si="1"/>
        <v>18</v>
      </c>
      <c r="C21" s="4">
        <f>Input!I22</f>
        <v>32.175175714285722</v>
      </c>
      <c r="D21">
        <f t="shared" si="2"/>
        <v>31.330799571428578</v>
      </c>
      <c r="E21">
        <f t="shared" si="0"/>
        <v>40.291601732136947</v>
      </c>
      <c r="F21">
        <f t="shared" si="3"/>
        <v>80.295975363355765</v>
      </c>
      <c r="G21">
        <f t="shared" si="4"/>
        <v>22583.311603988801</v>
      </c>
      <c r="L21">
        <f>Input!J22</f>
        <v>4.1478127142857169</v>
      </c>
      <c r="M21">
        <f t="shared" si="5"/>
        <v>3.9848630000000025</v>
      </c>
      <c r="N21">
        <f t="shared" si="6"/>
        <v>3.7102233657996861</v>
      </c>
      <c r="O21">
        <f t="shared" si="7"/>
        <v>0.19148443790842881</v>
      </c>
      <c r="P21">
        <f t="shared" si="8"/>
        <v>0.94120458109134919</v>
      </c>
    </row>
    <row r="22" spans="1:35" ht="14.45" x14ac:dyDescent="0.3">
      <c r="A22">
        <f>Input!G23</f>
        <v>19</v>
      </c>
      <c r="B22">
        <f t="shared" si="1"/>
        <v>19</v>
      </c>
      <c r="C22" s="4">
        <f>Input!I23</f>
        <v>36.693328857142866</v>
      </c>
      <c r="D22">
        <f t="shared" si="2"/>
        <v>35.848952714285723</v>
      </c>
      <c r="E22">
        <f t="shared" si="0"/>
        <v>43.980037250198478</v>
      </c>
      <c r="F22">
        <f t="shared" si="3"/>
        <v>66.114535730159545</v>
      </c>
      <c r="G22">
        <f t="shared" si="4"/>
        <v>21488.338801464393</v>
      </c>
      <c r="L22">
        <f>Input!J23</f>
        <v>4.5181531428571446</v>
      </c>
      <c r="M22">
        <f t="shared" si="5"/>
        <v>4.3552034285714303</v>
      </c>
      <c r="N22">
        <f t="shared" si="6"/>
        <v>3.9951004188362167</v>
      </c>
      <c r="O22">
        <f t="shared" si="7"/>
        <v>0.27358415210571302</v>
      </c>
      <c r="P22">
        <f t="shared" si="8"/>
        <v>0.46960858907007702</v>
      </c>
    </row>
    <row r="23" spans="1:35" ht="14.45" x14ac:dyDescent="0.3">
      <c r="A23">
        <f>Input!G24</f>
        <v>20</v>
      </c>
      <c r="B23">
        <f t="shared" si="1"/>
        <v>20</v>
      </c>
      <c r="C23" s="4">
        <f>Input!I24</f>
        <v>41.122600285714284</v>
      </c>
      <c r="D23">
        <f t="shared" si="2"/>
        <v>40.278224142857141</v>
      </c>
      <c r="E23">
        <f t="shared" si="0"/>
        <v>47.960935473739141</v>
      </c>
      <c r="F23">
        <f t="shared" si="3"/>
        <v>59.024053393662676</v>
      </c>
      <c r="G23">
        <f t="shared" si="4"/>
        <v>20337.074467368122</v>
      </c>
      <c r="L23">
        <f>Input!J24</f>
        <v>4.4292714285714183</v>
      </c>
      <c r="M23">
        <f t="shared" si="5"/>
        <v>4.2663217142857039</v>
      </c>
      <c r="N23">
        <f t="shared" si="6"/>
        <v>4.2950652026698961</v>
      </c>
      <c r="O23">
        <f t="shared" si="7"/>
        <v>1.801131107073041E-2</v>
      </c>
      <c r="P23">
        <f t="shared" si="8"/>
        <v>0.14846776558139543</v>
      </c>
    </row>
    <row r="24" spans="1:35" ht="14.45" x14ac:dyDescent="0.3">
      <c r="A24">
        <f>Input!G25</f>
        <v>21</v>
      </c>
      <c r="B24">
        <f t="shared" si="1"/>
        <v>21</v>
      </c>
      <c r="C24" s="4">
        <f>Input!I25</f>
        <v>45.922212142857141</v>
      </c>
      <c r="D24">
        <f t="shared" si="2"/>
        <v>45.077835999999998</v>
      </c>
      <c r="E24">
        <f t="shared" si="0"/>
        <v>52.249085176628867</v>
      </c>
      <c r="F24">
        <f t="shared" si="3"/>
        <v>51.426814753300235</v>
      </c>
      <c r="G24">
        <f t="shared" si="4"/>
        <v>19132.412803202991</v>
      </c>
      <c r="L24">
        <f>Input!J25</f>
        <v>4.7996118571428568</v>
      </c>
      <c r="M24">
        <f t="shared" si="5"/>
        <v>4.6366621428571424</v>
      </c>
      <c r="N24">
        <f t="shared" si="6"/>
        <v>4.6094703084511748</v>
      </c>
      <c r="O24">
        <f t="shared" si="7"/>
        <v>3.615380853887127E-2</v>
      </c>
      <c r="P24">
        <f t="shared" si="8"/>
        <v>5.028234511309476E-3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50.707010428571429</v>
      </c>
      <c r="D25">
        <f t="shared" si="2"/>
        <v>49.862634285714286</v>
      </c>
      <c r="E25">
        <f t="shared" si="0"/>
        <v>56.858473012317532</v>
      </c>
      <c r="F25">
        <f t="shared" si="3"/>
        <v>48.941759488641729</v>
      </c>
      <c r="G25">
        <f t="shared" si="4"/>
        <v>17878.518528362423</v>
      </c>
      <c r="L25">
        <f>Input!J26</f>
        <v>4.7847982857142881</v>
      </c>
      <c r="M25">
        <f t="shared" si="5"/>
        <v>4.6218485714285737</v>
      </c>
      <c r="N25">
        <f t="shared" si="6"/>
        <v>4.9373527409823446</v>
      </c>
      <c r="O25">
        <f t="shared" si="7"/>
        <v>2.3272861822133433E-2</v>
      </c>
      <c r="P25">
        <f t="shared" si="8"/>
        <v>6.6034807846899427E-2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55.669572000000002</v>
      </c>
      <c r="D26">
        <f t="shared" si="2"/>
        <v>54.825195857142859</v>
      </c>
      <c r="E26">
        <f t="shared" si="0"/>
        <v>61.801949853378353</v>
      </c>
      <c r="F26">
        <f t="shared" si="3"/>
        <v>48.675096323987944</v>
      </c>
      <c r="G26">
        <f t="shared" si="4"/>
        <v>16580.966205347875</v>
      </c>
      <c r="L26">
        <f>Input!J27</f>
        <v>4.9625615714285729</v>
      </c>
      <c r="M26">
        <f t="shared" si="5"/>
        <v>4.7996118571428585</v>
      </c>
      <c r="N26">
        <f t="shared" si="6"/>
        <v>5.2773982543821232</v>
      </c>
      <c r="O26">
        <f t="shared" si="7"/>
        <v>9.9122136933194327E-2</v>
      </c>
      <c r="P26">
        <f t="shared" si="8"/>
        <v>0.35643037378440351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60.483997428571435</v>
      </c>
      <c r="D27">
        <f t="shared" si="2"/>
        <v>59.639621285714291</v>
      </c>
      <c r="E27">
        <f t="shared" si="0"/>
        <v>67.090863277989556</v>
      </c>
      <c r="F27">
        <f t="shared" si="3"/>
        <v>55.521007227446248</v>
      </c>
      <c r="G27">
        <f t="shared" si="4"/>
        <v>15246.862716191974</v>
      </c>
      <c r="L27">
        <f>Input!J28</f>
        <v>4.8144254285714325</v>
      </c>
      <c r="M27">
        <f t="shared" si="5"/>
        <v>4.6514757142857182</v>
      </c>
      <c r="N27">
        <f t="shared" si="6"/>
        <v>5.6279096814426453</v>
      </c>
      <c r="O27">
        <f t="shared" si="7"/>
        <v>0.66175662966943516</v>
      </c>
      <c r="P27">
        <f t="shared" si="8"/>
        <v>0.89781182701101314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64.883641571428569</v>
      </c>
      <c r="D28">
        <f t="shared" si="2"/>
        <v>64.039265428571426</v>
      </c>
      <c r="E28">
        <f t="shared" si="0"/>
        <v>72.734661365039329</v>
      </c>
      <c r="F28">
        <f t="shared" si="3"/>
        <v>75.609910491942529</v>
      </c>
      <c r="G28">
        <f t="shared" si="4"/>
        <v>13884.943259524765</v>
      </c>
      <c r="L28">
        <f>Input!J29</f>
        <v>4.3996441428571345</v>
      </c>
      <c r="M28">
        <f t="shared" si="5"/>
        <v>4.2366944285714201</v>
      </c>
      <c r="N28">
        <f t="shared" si="6"/>
        <v>5.9867816448812201</v>
      </c>
      <c r="O28">
        <f t="shared" si="7"/>
        <v>2.5190054503312544</v>
      </c>
      <c r="P28">
        <f t="shared" si="8"/>
        <v>1.7066843337083062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69.698067000000009</v>
      </c>
      <c r="D29">
        <f t="shared" si="2"/>
        <v>68.853690857142865</v>
      </c>
      <c r="E29">
        <f t="shared" si="0"/>
        <v>78.740475490297726</v>
      </c>
      <c r="F29">
        <f t="shared" si="3"/>
        <v>97.748510382387096</v>
      </c>
      <c r="G29">
        <f t="shared" si="4"/>
        <v>12505.630185583446</v>
      </c>
      <c r="L29">
        <f>Input!J30</f>
        <v>4.8144254285714396</v>
      </c>
      <c r="M29">
        <f t="shared" si="5"/>
        <v>4.6514757142857253</v>
      </c>
      <c r="N29">
        <f t="shared" si="6"/>
        <v>6.3514843080618784</v>
      </c>
      <c r="O29">
        <f t="shared" si="7"/>
        <v>2.3625499990204029</v>
      </c>
      <c r="P29">
        <f t="shared" si="8"/>
        <v>2.7925884264225007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75.179105142857139</v>
      </c>
      <c r="D30">
        <f t="shared" si="2"/>
        <v>74.334728999999996</v>
      </c>
      <c r="E30">
        <f t="shared" si="0"/>
        <v>85.112692560508307</v>
      </c>
      <c r="F30">
        <f t="shared" si="3"/>
        <v>116.16449851164499</v>
      </c>
      <c r="G30">
        <f t="shared" si="4"/>
        <v>11121.043426922652</v>
      </c>
      <c r="L30">
        <f>Input!J31</f>
        <v>5.4810381428571304</v>
      </c>
      <c r="M30">
        <f t="shared" si="5"/>
        <v>5.3180884285714161</v>
      </c>
      <c r="N30">
        <f t="shared" si="6"/>
        <v>6.7190589720353255</v>
      </c>
      <c r="O30">
        <f t="shared" si="7"/>
        <v>1.5326955734790657</v>
      </c>
      <c r="P30">
        <f t="shared" si="8"/>
        <v>4.1562105090267112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81.030483714285722</v>
      </c>
      <c r="D31">
        <f t="shared" si="2"/>
        <v>80.186107571428579</v>
      </c>
      <c r="E31">
        <f t="shared" si="0"/>
        <v>91.852529933736022</v>
      </c>
      <c r="F31">
        <f t="shared" si="3"/>
        <v>136.1054107357472</v>
      </c>
      <c r="G31">
        <f t="shared" si="4"/>
        <v>9744.9514299579478</v>
      </c>
      <c r="L31">
        <f>Input!J32</f>
        <v>5.8513785714285831</v>
      </c>
      <c r="M31">
        <f t="shared" si="5"/>
        <v>5.6884288571428687</v>
      </c>
      <c r="N31">
        <f t="shared" si="6"/>
        <v>7.0861283016351635</v>
      </c>
      <c r="O31">
        <f t="shared" si="7"/>
        <v>1.5246068962452231</v>
      </c>
      <c r="P31">
        <f t="shared" si="8"/>
        <v>5.7876231891937726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89.42980442857143</v>
      </c>
      <c r="D32">
        <f t="shared" si="2"/>
        <v>88.585428285714286</v>
      </c>
      <c r="E32">
        <f t="shared" si="0"/>
        <v>98.957628953044889</v>
      </c>
      <c r="F32">
        <f t="shared" si="3"/>
        <v>107.58254668337339</v>
      </c>
      <c r="G32">
        <f t="shared" si="4"/>
        <v>8392.6525553002921</v>
      </c>
      <c r="L32">
        <f>Input!J33</f>
        <v>8.3993207142857074</v>
      </c>
      <c r="M32">
        <f t="shared" si="5"/>
        <v>8.236370999999993</v>
      </c>
      <c r="N32">
        <f t="shared" si="6"/>
        <v>7.448923713782774</v>
      </c>
      <c r="O32">
        <f t="shared" si="7"/>
        <v>0.90325445856497277</v>
      </c>
      <c r="P32">
        <f t="shared" si="8"/>
        <v>7.6648323368880265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98.792010285714284</v>
      </c>
      <c r="D33">
        <f t="shared" si="2"/>
        <v>97.94763414285714</v>
      </c>
      <c r="E33">
        <f t="shared" si="0"/>
        <v>106.42168531838254</v>
      </c>
      <c r="F33">
        <f t="shared" si="3"/>
        <v>71.809543325423476</v>
      </c>
      <c r="G33">
        <f t="shared" si="4"/>
        <v>7080.7790646629228</v>
      </c>
      <c r="L33">
        <f>Input!J34</f>
        <v>9.3622058571428539</v>
      </c>
      <c r="M33">
        <f t="shared" si="5"/>
        <v>9.1992561428571396</v>
      </c>
      <c r="N33">
        <f t="shared" si="6"/>
        <v>7.8033319428797601</v>
      </c>
      <c r="O33">
        <f t="shared" si="7"/>
        <v>2.4300878805699395</v>
      </c>
      <c r="P33">
        <f t="shared" si="8"/>
        <v>9.7528266286193919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108.82082885714284</v>
      </c>
      <c r="D34">
        <f t="shared" si="2"/>
        <v>107.9764527142857</v>
      </c>
      <c r="E34">
        <f t="shared" si="0"/>
        <v>114.23413615528369</v>
      </c>
      <c r="F34">
        <f t="shared" si="3"/>
        <v>39.158602047740494</v>
      </c>
      <c r="G34">
        <f t="shared" si="4"/>
        <v>5827.0191458873796</v>
      </c>
      <c r="L34">
        <f>Input!J35</f>
        <v>10.028818571428559</v>
      </c>
      <c r="M34">
        <f t="shared" si="5"/>
        <v>9.8658688571428446</v>
      </c>
      <c r="N34">
        <f t="shared" si="6"/>
        <v>8.1449619861705536</v>
      </c>
      <c r="O34">
        <f t="shared" si="7"/>
        <v>3.5489156338199526</v>
      </c>
      <c r="P34">
        <f t="shared" si="8"/>
        <v>12.003325888339663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119.39775128571428</v>
      </c>
      <c r="D35">
        <f t="shared" si="2"/>
        <v>118.55337514285713</v>
      </c>
      <c r="E35">
        <f t="shared" ref="E35:E66" si="9">(_Ac/(1+EXP(-1*(B35-_Muc)/_sc)))</f>
        <v>122.37992431370036</v>
      </c>
      <c r="F35">
        <f t="shared" si="3"/>
        <v>14.642478556880951</v>
      </c>
      <c r="G35">
        <f t="shared" si="4"/>
        <v>4649.7569281503602</v>
      </c>
      <c r="L35">
        <f>Input!J36</f>
        <v>10.576922428571436</v>
      </c>
      <c r="M35">
        <f t="shared" si="5"/>
        <v>10.413972714285721</v>
      </c>
      <c r="N35">
        <f t="shared" ref="N35:N66" si="10">_Ac*EXP(-1*(B35-_Muc)/_sc)*(1/_sc)*(1/(1+EXP(-1*(B35-_Muc)/_sc))^2)+$L$3</f>
        <v>8.4692325291934072</v>
      </c>
      <c r="O35">
        <f t="shared" si="7"/>
        <v>4.4423567119401648</v>
      </c>
      <c r="P35">
        <f t="shared" si="8"/>
        <v>14.355400808055355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129.69321500000001</v>
      </c>
      <c r="D36">
        <f t="shared" si="2"/>
        <v>128.84883885714288</v>
      </c>
      <c r="E36">
        <f t="shared" si="9"/>
        <v>130.83935987159521</v>
      </c>
      <c r="F36">
        <f t="shared" si="3"/>
        <v>3.9621739089763195</v>
      </c>
      <c r="G36">
        <f t="shared" si="4"/>
        <v>3567.6359409000138</v>
      </c>
      <c r="L36">
        <f>Input!J37</f>
        <v>10.295463714285731</v>
      </c>
      <c r="M36">
        <f t="shared" si="5"/>
        <v>10.132514000000016</v>
      </c>
      <c r="N36">
        <f t="shared" si="10"/>
        <v>8.7714785974528731</v>
      </c>
      <c r="O36">
        <f t="shared" si="7"/>
        <v>2.3225306363280591</v>
      </c>
      <c r="P36">
        <f t="shared" si="8"/>
        <v>16.73708484037714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139.82572885714288</v>
      </c>
      <c r="D37">
        <f t="shared" si="2"/>
        <v>138.98135271428575</v>
      </c>
      <c r="E37">
        <f t="shared" si="9"/>
        <v>139.58809681178684</v>
      </c>
      <c r="F37">
        <f t="shared" si="3"/>
        <v>0.3681383998524152</v>
      </c>
      <c r="G37">
        <f t="shared" si="4"/>
        <v>2599.0576375386677</v>
      </c>
      <c r="L37">
        <f>Input!J38</f>
        <v>10.132513857142868</v>
      </c>
      <c r="M37">
        <f t="shared" si="5"/>
        <v>9.9695641428571538</v>
      </c>
      <c r="N37">
        <f t="shared" si="10"/>
        <v>9.0470746566185749</v>
      </c>
      <c r="O37">
        <f t="shared" si="7"/>
        <v>1.1781782580348168</v>
      </c>
      <c r="P37">
        <f t="shared" si="8"/>
        <v>19.068019135503693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149.78047928571431</v>
      </c>
      <c r="D38">
        <f t="shared" si="2"/>
        <v>148.93610314285718</v>
      </c>
      <c r="E38">
        <f t="shared" si="9"/>
        <v>148.59723927524257</v>
      </c>
      <c r="F38">
        <f t="shared" si="3"/>
        <v>0.11482872077472912</v>
      </c>
      <c r="G38">
        <f t="shared" si="4"/>
        <v>1761.6329363167315</v>
      </c>
      <c r="L38">
        <f>Input!J39</f>
        <v>9.9547504285714297</v>
      </c>
      <c r="M38">
        <f t="shared" si="5"/>
        <v>9.7918007142857153</v>
      </c>
      <c r="N38">
        <f t="shared" si="10"/>
        <v>9.2915698127332682</v>
      </c>
      <c r="O38">
        <f t="shared" si="7"/>
        <v>0.43980852922348307</v>
      </c>
      <c r="P38">
        <f t="shared" si="8"/>
        <v>21.263068227481956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158.26868171428572</v>
      </c>
      <c r="D39">
        <f t="shared" si="2"/>
        <v>157.42430557142859</v>
      </c>
      <c r="E39">
        <f t="shared" si="9"/>
        <v>157.83358669860087</v>
      </c>
      <c r="F39">
        <f t="shared" si="3"/>
        <v>0.16751104105941045</v>
      </c>
      <c r="G39">
        <f t="shared" si="4"/>
        <v>1071.6105893802292</v>
      </c>
      <c r="L39">
        <f>Input!J40</f>
        <v>8.4882024285714124</v>
      </c>
      <c r="M39">
        <f t="shared" si="5"/>
        <v>8.325252714285698</v>
      </c>
      <c r="N39">
        <f t="shared" si="10"/>
        <v>9.5008293027055153</v>
      </c>
      <c r="O39">
        <f t="shared" si="7"/>
        <v>1.0254131862186042</v>
      </c>
      <c r="P39">
        <f t="shared" si="8"/>
        <v>23.236728070368162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166.03101685714287</v>
      </c>
      <c r="D40">
        <f t="shared" si="2"/>
        <v>165.18664071428574</v>
      </c>
      <c r="E40">
        <f t="shared" si="9"/>
        <v>167.26002071447601</v>
      </c>
      <c r="F40">
        <f t="shared" si="3"/>
        <v>4.2989046251890013</v>
      </c>
      <c r="G40">
        <f t="shared" si="4"/>
        <v>543.31086889271751</v>
      </c>
      <c r="L40">
        <f>Input!J41</f>
        <v>7.7623351428571539</v>
      </c>
      <c r="M40">
        <f t="shared" si="5"/>
        <v>7.5993854285714395</v>
      </c>
      <c r="N40">
        <f t="shared" si="10"/>
        <v>9.671175288435963</v>
      </c>
      <c r="O40">
        <f t="shared" si="7"/>
        <v>3.6436707013733289</v>
      </c>
      <c r="P40">
        <f t="shared" si="8"/>
        <v>24.908034081000061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173.52670685714287</v>
      </c>
      <c r="D41">
        <f t="shared" si="2"/>
        <v>172.68233071428574</v>
      </c>
      <c r="E41">
        <f t="shared" si="9"/>
        <v>176.83602930082358</v>
      </c>
      <c r="F41">
        <f t="shared" si="3"/>
        <v>17.25321194780647</v>
      </c>
      <c r="G41">
        <f t="shared" si="4"/>
        <v>188.59587087422815</v>
      </c>
      <c r="L41">
        <f>Input!J42</f>
        <v>7.4956899999999962</v>
      </c>
      <c r="M41">
        <f t="shared" si="5"/>
        <v>7.3327402857142818</v>
      </c>
      <c r="N41">
        <f t="shared" si="10"/>
        <v>9.7995192453507123</v>
      </c>
      <c r="O41">
        <f t="shared" si="7"/>
        <v>5.3076291917332501</v>
      </c>
      <c r="P41">
        <f t="shared" si="8"/>
        <v>26.205582992435442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181.31866928571429</v>
      </c>
      <c r="D42">
        <f t="shared" si="2"/>
        <v>180.47429314285716</v>
      </c>
      <c r="E42">
        <f t="shared" si="9"/>
        <v>186.5183558378271</v>
      </c>
      <c r="F42">
        <f t="shared" si="3"/>
        <v>36.530693860727268</v>
      </c>
      <c r="G42">
        <f t="shared" si="4"/>
        <v>16.408127133245038</v>
      </c>
      <c r="L42">
        <f>Input!J43</f>
        <v>7.7919624285714235</v>
      </c>
      <c r="M42">
        <f t="shared" si="5"/>
        <v>7.6290127142857092</v>
      </c>
      <c r="N42">
        <f t="shared" si="10"/>
        <v>9.8834781066891981</v>
      </c>
      <c r="O42">
        <f t="shared" si="7"/>
        <v>4.3744378318124548</v>
      </c>
      <c r="P42">
        <f t="shared" si="8"/>
        <v>27.072226227592765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189.99944871428573</v>
      </c>
      <c r="D43">
        <f t="shared" si="2"/>
        <v>189.1550725714286</v>
      </c>
      <c r="E43">
        <f t="shared" si="9"/>
        <v>196.26175310701856</v>
      </c>
      <c r="F43">
        <f t="shared" si="3"/>
        <v>50.504908234933183</v>
      </c>
      <c r="G43">
        <f t="shared" si="4"/>
        <v>32.406863130637028</v>
      </c>
      <c r="L43">
        <f>Input!J44</f>
        <v>8.6807794285714408</v>
      </c>
      <c r="M43">
        <f t="shared" si="5"/>
        <v>8.5178297142857264</v>
      </c>
      <c r="N43">
        <f t="shared" si="10"/>
        <v>9.9214668700556015</v>
      </c>
      <c r="O43">
        <f t="shared" si="7"/>
        <v>1.5393053274565125</v>
      </c>
      <c r="P43">
        <f t="shared" si="8"/>
        <v>27.468987872359168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198.72466899999998</v>
      </c>
      <c r="D44">
        <f t="shared" si="2"/>
        <v>197.88029285714285</v>
      </c>
      <c r="E44">
        <f t="shared" si="9"/>
        <v>206.01981553128724</v>
      </c>
      <c r="F44">
        <f t="shared" si="3"/>
        <v>66.251829362910613</v>
      </c>
      <c r="G44">
        <f t="shared" si="4"/>
        <v>238.72614048273039</v>
      </c>
      <c r="L44">
        <f>Input!J45</f>
        <v>8.7252202857142436</v>
      </c>
      <c r="M44">
        <f t="shared" si="5"/>
        <v>8.5622705714285292</v>
      </c>
      <c r="N44">
        <f t="shared" si="10"/>
        <v>9.9127615964945459</v>
      </c>
      <c r="O44">
        <f t="shared" si="7"/>
        <v>1.4102543648097987</v>
      </c>
      <c r="P44">
        <f t="shared" si="8"/>
        <v>27.377813470382147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208.08687485714285</v>
      </c>
      <c r="D45">
        <f t="shared" si="2"/>
        <v>207.24249871428572</v>
      </c>
      <c r="E45">
        <f t="shared" si="9"/>
        <v>215.74585775064304</v>
      </c>
      <c r="F45">
        <f t="shared" si="3"/>
        <v>72.307114901199753</v>
      </c>
      <c r="G45">
        <f t="shared" si="4"/>
        <v>633.87162403782213</v>
      </c>
      <c r="L45">
        <f>Input!J46</f>
        <v>9.3622058571428681</v>
      </c>
      <c r="M45">
        <f t="shared" si="5"/>
        <v>9.1992561428571538</v>
      </c>
      <c r="N45">
        <f t="shared" si="10"/>
        <v>9.8575285522300184</v>
      </c>
      <c r="O45">
        <f t="shared" si="7"/>
        <v>0.24534457226839809</v>
      </c>
      <c r="P45">
        <f t="shared" si="8"/>
        <v>26.802863469971985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218.16013428571429</v>
      </c>
      <c r="D46">
        <f t="shared" si="2"/>
        <v>217.31575814285716</v>
      </c>
      <c r="E46">
        <f t="shared" si="9"/>
        <v>225.39380447750085</v>
      </c>
      <c r="F46">
        <f t="shared" si="3"/>
        <v>65.254832584650316</v>
      </c>
      <c r="G46">
        <f t="shared" si="4"/>
        <v>1212.763490564183</v>
      </c>
      <c r="L46">
        <f>Input!J47</f>
        <v>10.073259428571447</v>
      </c>
      <c r="M46">
        <f t="shared" si="5"/>
        <v>9.9103097142857326</v>
      </c>
      <c r="N46">
        <f t="shared" si="10"/>
        <v>9.7568174954904396</v>
      </c>
      <c r="O46">
        <f t="shared" si="7"/>
        <v>0.10013549701204472</v>
      </c>
      <c r="P46">
        <f t="shared" si="8"/>
        <v>25.770214054970506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227.18162699999999</v>
      </c>
      <c r="D47">
        <f t="shared" si="2"/>
        <v>226.33725085714286</v>
      </c>
      <c r="E47">
        <f t="shared" si="9"/>
        <v>234.91905580060896</v>
      </c>
      <c r="F47">
        <f t="shared" si="3"/>
        <v>73.647376087699129</v>
      </c>
      <c r="G47">
        <f t="shared" si="4"/>
        <v>1966.9229714002756</v>
      </c>
      <c r="L47">
        <f>Input!J48</f>
        <v>9.0214927142856993</v>
      </c>
      <c r="M47">
        <f t="shared" si="5"/>
        <v>8.858542999999985</v>
      </c>
      <c r="N47">
        <f t="shared" si="10"/>
        <v>9.6125195703324344</v>
      </c>
      <c r="O47">
        <f t="shared" si="7"/>
        <v>0.34931274456848815</v>
      </c>
      <c r="P47">
        <f t="shared" si="8"/>
        <v>24.325997252652655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235.83277928571428</v>
      </c>
      <c r="D48">
        <f t="shared" si="2"/>
        <v>234.98840314285715</v>
      </c>
      <c r="E48">
        <f t="shared" si="9"/>
        <v>244.2792937890901</v>
      </c>
      <c r="F48">
        <f t="shared" si="3"/>
        <v>86.320649000258967</v>
      </c>
      <c r="G48">
        <f t="shared" si="4"/>
        <v>2884.790235670393</v>
      </c>
      <c r="L48">
        <f>Input!J49</f>
        <v>8.6511522857142893</v>
      </c>
      <c r="M48">
        <f t="shared" si="5"/>
        <v>8.4882025714285749</v>
      </c>
      <c r="N48">
        <f t="shared" si="10"/>
        <v>9.4272926807339719</v>
      </c>
      <c r="O48">
        <f t="shared" si="7"/>
        <v>0.60239391278130894</v>
      </c>
      <c r="P48">
        <f t="shared" si="8"/>
        <v>22.533176640940766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244.70613571428572</v>
      </c>
      <c r="D49">
        <f t="shared" si="2"/>
        <v>243.86175957142859</v>
      </c>
      <c r="E49">
        <f t="shared" si="9"/>
        <v>253.43520021296172</v>
      </c>
      <c r="F49">
        <f t="shared" si="3"/>
        <v>91.650765716958176</v>
      </c>
      <c r="G49">
        <f t="shared" si="4"/>
        <v>3952.1527814848773</v>
      </c>
      <c r="L49">
        <f>Input!J50</f>
        <v>8.8733564285714408</v>
      </c>
      <c r="M49">
        <f t="shared" si="5"/>
        <v>8.7104067142857264</v>
      </c>
      <c r="N49">
        <f t="shared" si="10"/>
        <v>9.2044593331557643</v>
      </c>
      <c r="O49">
        <f t="shared" si="7"/>
        <v>0.1096291334241756</v>
      </c>
      <c r="P49">
        <f t="shared" si="8"/>
        <v>20.467290612728718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252.86843857142861</v>
      </c>
      <c r="D50">
        <f t="shared" si="2"/>
        <v>252.02406242857148</v>
      </c>
      <c r="E50">
        <f t="shared" si="9"/>
        <v>262.35106103990449</v>
      </c>
      <c r="F50">
        <f t="shared" si="3"/>
        <v>106.64690031847393</v>
      </c>
      <c r="G50">
        <f t="shared" si="4"/>
        <v>5152.6570391518453</v>
      </c>
      <c r="L50">
        <f>Input!J51</f>
        <v>8.1623028571428904</v>
      </c>
      <c r="M50">
        <f t="shared" si="5"/>
        <v>7.999353142857176</v>
      </c>
      <c r="N50">
        <f t="shared" si="10"/>
        <v>8.9478835488085871</v>
      </c>
      <c r="O50">
        <f t="shared" si="7"/>
        <v>0.61713702311795438</v>
      </c>
      <c r="P50">
        <f t="shared" si="8"/>
        <v>18.211583520615928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261.14925042857146</v>
      </c>
      <c r="D51">
        <f t="shared" si="2"/>
        <v>260.30487428571433</v>
      </c>
      <c r="E51">
        <f t="shared" si="9"/>
        <v>270.99524051384941</v>
      </c>
      <c r="F51">
        <f t="shared" si="3"/>
        <v>114.28393009165097</v>
      </c>
      <c r="G51">
        <f t="shared" si="4"/>
        <v>6468.3720423856485</v>
      </c>
      <c r="L51">
        <f>Input!J52</f>
        <v>8.2808118571428508</v>
      </c>
      <c r="M51">
        <f t="shared" si="5"/>
        <v>8.1178621428571365</v>
      </c>
      <c r="N51">
        <f t="shared" si="10"/>
        <v>8.6618344229778792</v>
      </c>
      <c r="O51">
        <f t="shared" si="7"/>
        <v>0.14517819567550852</v>
      </c>
      <c r="P51">
        <f t="shared" si="8"/>
        <v>15.851976506099588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268.42273628571428</v>
      </c>
      <c r="D52">
        <f t="shared" si="2"/>
        <v>267.57836014285715</v>
      </c>
      <c r="E52">
        <f t="shared" si="9"/>
        <v>279.34051539989304</v>
      </c>
      <c r="F52">
        <f t="shared" si="3"/>
        <v>138.34829629061693</v>
      </c>
      <c r="G52">
        <f t="shared" si="4"/>
        <v>7880.3729829473987</v>
      </c>
      <c r="L52">
        <f>Input!J53</f>
        <v>7.2734858571428163</v>
      </c>
      <c r="M52">
        <f t="shared" si="5"/>
        <v>7.1105361428571019</v>
      </c>
      <c r="N52">
        <f t="shared" si="10"/>
        <v>8.3508441978624237</v>
      </c>
      <c r="O52">
        <f t="shared" si="7"/>
        <v>1.1607009943181057</v>
      </c>
      <c r="P52">
        <f t="shared" si="8"/>
        <v>13.472304831608009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274.64445528571429</v>
      </c>
      <c r="D53">
        <f t="shared" si="2"/>
        <v>273.80007914285716</v>
      </c>
      <c r="E53">
        <f t="shared" si="9"/>
        <v>287.36426771574315</v>
      </c>
      <c r="F53">
        <f t="shared" si="3"/>
        <v>183.98721164081104</v>
      </c>
      <c r="G53">
        <f t="shared" si="4"/>
        <v>9369.314078541016</v>
      </c>
      <c r="L53">
        <f>Input!J54</f>
        <v>6.2217190000000073</v>
      </c>
      <c r="M53">
        <f t="shared" si="5"/>
        <v>6.058769285714293</v>
      </c>
      <c r="N53">
        <f t="shared" si="10"/>
        <v>8.0195683520494345</v>
      </c>
      <c r="O53">
        <f t="shared" si="7"/>
        <v>3.232262292664545</v>
      </c>
      <c r="P53">
        <f t="shared" si="8"/>
        <v>11.150176488597841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282.03645</v>
      </c>
      <c r="D54">
        <f t="shared" si="2"/>
        <v>281.19207385714287</v>
      </c>
      <c r="E54">
        <f t="shared" si="9"/>
        <v>295.04854135762309</v>
      </c>
      <c r="F54">
        <f t="shared" si="3"/>
        <v>192.00169159186459</v>
      </c>
      <c r="G54">
        <f t="shared" si="4"/>
        <v>10915.964012780458</v>
      </c>
      <c r="L54">
        <f>Input!J55</f>
        <v>7.3919947142857154</v>
      </c>
      <c r="M54">
        <f t="shared" si="5"/>
        <v>7.2290450000000011</v>
      </c>
      <c r="N54">
        <f t="shared" si="10"/>
        <v>7.6726542995517502</v>
      </c>
      <c r="O54">
        <f t="shared" si="7"/>
        <v>7.8769802801702621E-2</v>
      </c>
      <c r="P54">
        <f t="shared" si="8"/>
        <v>8.953703367271368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289.41363114285713</v>
      </c>
      <c r="D55">
        <f t="shared" si="2"/>
        <v>288.569255</v>
      </c>
      <c r="E55">
        <f t="shared" si="9"/>
        <v>302.37997399537886</v>
      </c>
      <c r="F55">
        <f t="shared" si="3"/>
        <v>190.73595916931856</v>
      </c>
      <c r="G55">
        <f t="shared" si="4"/>
        <v>12501.682616006136</v>
      </c>
      <c r="L55">
        <f>Input!J56</f>
        <v>7.3771811428571255</v>
      </c>
      <c r="M55">
        <f t="shared" si="5"/>
        <v>7.2142314285714111</v>
      </c>
      <c r="N55">
        <f t="shared" si="10"/>
        <v>7.3146239879077637</v>
      </c>
      <c r="O55">
        <f t="shared" si="7"/>
        <v>3.9133976353584567E-3</v>
      </c>
      <c r="P55">
        <f t="shared" si="8"/>
        <v>6.9392395245825984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296.10938585714285</v>
      </c>
      <c r="D56">
        <f t="shared" si="2"/>
        <v>295.26500971428572</v>
      </c>
      <c r="E56">
        <f t="shared" si="9"/>
        <v>309.3496201509559</v>
      </c>
      <c r="F56">
        <f t="shared" si="3"/>
        <v>198.37625115275841</v>
      </c>
      <c r="G56">
        <f t="shared" si="4"/>
        <v>14108.823729916532</v>
      </c>
      <c r="L56">
        <f>Input!J57</f>
        <v>6.6957547142857265</v>
      </c>
      <c r="M56">
        <f t="shared" si="5"/>
        <v>6.5328050000000122</v>
      </c>
      <c r="N56">
        <f t="shared" si="10"/>
        <v>6.9497741629592635</v>
      </c>
      <c r="O56">
        <f t="shared" si="7"/>
        <v>6.4525880304407687E-2</v>
      </c>
      <c r="P56">
        <f t="shared" si="8"/>
        <v>5.1501482616924843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302.27185042857138</v>
      </c>
      <c r="D57">
        <f t="shared" si="2"/>
        <v>301.42747428571425</v>
      </c>
      <c r="E57">
        <f t="shared" si="9"/>
        <v>315.95268435444137</v>
      </c>
      <c r="F57">
        <f t="shared" si="3"/>
        <v>210.98172754065169</v>
      </c>
      <c r="G57">
        <f t="shared" si="4"/>
        <v>15721.055642039619</v>
      </c>
      <c r="L57">
        <f>Input!J58</f>
        <v>6.1624645714285293</v>
      </c>
      <c r="M57">
        <f t="shared" si="5"/>
        <v>5.999514857142815</v>
      </c>
      <c r="N57">
        <f t="shared" si="10"/>
        <v>6.5820964978406229</v>
      </c>
      <c r="O57">
        <f t="shared" si="7"/>
        <v>0.1760909536643247</v>
      </c>
      <c r="P57">
        <f t="shared" si="8"/>
        <v>3.6165242930427981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307.96027928571431</v>
      </c>
      <c r="D58">
        <f t="shared" si="2"/>
        <v>307.11590314285718</v>
      </c>
      <c r="E58">
        <f t="shared" si="9"/>
        <v>322.18818471975163</v>
      </c>
      <c r="F58">
        <f t="shared" si="3"/>
        <v>227.17367193319197</v>
      </c>
      <c r="G58">
        <f t="shared" si="4"/>
        <v>17323.596496425809</v>
      </c>
      <c r="L58">
        <f>Input!J59</f>
        <v>5.6884288571429238</v>
      </c>
      <c r="M58">
        <f t="shared" si="5"/>
        <v>5.5254791428572094</v>
      </c>
      <c r="N58">
        <f t="shared" si="10"/>
        <v>6.2152183108864865</v>
      </c>
      <c r="O58">
        <f t="shared" si="7"/>
        <v>0.27750712857544113</v>
      </c>
      <c r="P58">
        <f t="shared" si="8"/>
        <v>2.3557275549476797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313.51538557142851</v>
      </c>
      <c r="D59">
        <f t="shared" si="2"/>
        <v>312.67100942857138</v>
      </c>
      <c r="E59">
        <f t="shared" si="9"/>
        <v>328.05856735243691</v>
      </c>
      <c r="F59">
        <f t="shared" si="3"/>
        <v>236.77693886031685</v>
      </c>
      <c r="G59">
        <f t="shared" si="4"/>
        <v>18903.367248148981</v>
      </c>
      <c r="L59">
        <f>Input!J60</f>
        <v>5.5551062857142028</v>
      </c>
      <c r="M59">
        <f t="shared" si="5"/>
        <v>5.3921565714284885</v>
      </c>
      <c r="N59">
        <f t="shared" si="10"/>
        <v>5.8523633294854367</v>
      </c>
      <c r="O59">
        <f t="shared" si="7"/>
        <v>8.8361750071613232E-2</v>
      </c>
      <c r="P59">
        <f t="shared" si="8"/>
        <v>1.3735440956280867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318.18167485714287</v>
      </c>
      <c r="D60">
        <f t="shared" si="2"/>
        <v>317.33729871428574</v>
      </c>
      <c r="E60">
        <f t="shared" si="9"/>
        <v>333.56929093641111</v>
      </c>
      <c r="F60">
        <f t="shared" si="3"/>
        <v>263.47757149913855</v>
      </c>
      <c r="G60">
        <f t="shared" si="4"/>
        <v>20449.068768857444</v>
      </c>
      <c r="L60">
        <f>Input!J61</f>
        <v>4.6662892857143561</v>
      </c>
      <c r="M60">
        <f t="shared" si="5"/>
        <v>4.5033395714286417</v>
      </c>
      <c r="N60">
        <f t="shared" si="10"/>
        <v>5.496330959877211</v>
      </c>
      <c r="O60">
        <f t="shared" si="7"/>
        <v>0.68896918084707504</v>
      </c>
      <c r="P60">
        <f t="shared" si="8"/>
        <v>0.66577539178862932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322.19616499999995</v>
      </c>
      <c r="D61">
        <f t="shared" si="2"/>
        <v>321.35178885714282</v>
      </c>
      <c r="E61">
        <f t="shared" si="9"/>
        <v>338.72839893102849</v>
      </c>
      <c r="F61">
        <f t="shared" si="3"/>
        <v>301.946577659865</v>
      </c>
      <c r="G61">
        <f t="shared" si="4"/>
        <v>21951.192531636771</v>
      </c>
      <c r="L61">
        <f>Input!J62</f>
        <v>4.0144901428570847</v>
      </c>
      <c r="M61">
        <f t="shared" si="5"/>
        <v>3.8515404285713704</v>
      </c>
      <c r="N61">
        <f t="shared" si="10"/>
        <v>5.1494918215943013</v>
      </c>
      <c r="O61">
        <f t="shared" si="7"/>
        <v>1.2882288107362998</v>
      </c>
      <c r="P61">
        <f t="shared" si="8"/>
        <v>0.2200655693488521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326.12177342857143</v>
      </c>
      <c r="D62">
        <f t="shared" si="2"/>
        <v>325.2773972857143</v>
      </c>
      <c r="E62">
        <f t="shared" si="9"/>
        <v>343.54609433870638</v>
      </c>
      <c r="F62">
        <f t="shared" si="3"/>
        <v>333.74529201400156</v>
      </c>
      <c r="G62">
        <f t="shared" si="4"/>
        <v>23401.97594589365</v>
      </c>
      <c r="L62">
        <f>Input!J63</f>
        <v>3.9256084285714792</v>
      </c>
      <c r="M62">
        <f t="shared" si="5"/>
        <v>3.7626587142857648</v>
      </c>
      <c r="N62">
        <f t="shared" si="10"/>
        <v>4.8137968911074065</v>
      </c>
      <c r="O62">
        <f t="shared" si="7"/>
        <v>0.78887874498193433</v>
      </c>
      <c r="P62">
        <f t="shared" si="8"/>
        <v>1.779997246484687E-2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329.81036399999999</v>
      </c>
      <c r="D63">
        <f t="shared" si="2"/>
        <v>328.96598785714286</v>
      </c>
      <c r="E63">
        <f t="shared" si="9"/>
        <v>348.03432924852922</v>
      </c>
      <c r="F63">
        <f t="shared" si="3"/>
        <v>363.60164341845808</v>
      </c>
      <c r="G63">
        <f t="shared" si="4"/>
        <v>24795.314015741267</v>
      </c>
      <c r="L63">
        <f>Input!J64</f>
        <v>3.6885905714285627</v>
      </c>
      <c r="M63">
        <f t="shared" si="5"/>
        <v>3.5256408571428484</v>
      </c>
      <c r="N63">
        <f t="shared" si="10"/>
        <v>4.4907974392960259</v>
      </c>
      <c r="O63">
        <f t="shared" si="7"/>
        <v>0.64353585885372555</v>
      </c>
      <c r="P63">
        <f t="shared" si="8"/>
        <v>3.5941681418181395E-2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333.48414099999997</v>
      </c>
      <c r="D64">
        <f t="shared" si="2"/>
        <v>332.63976485714284</v>
      </c>
      <c r="E64">
        <f t="shared" si="9"/>
        <v>352.20641855422758</v>
      </c>
      <c r="F64">
        <f t="shared" si="3"/>
        <v>382.85393690164017</v>
      </c>
      <c r="G64">
        <f t="shared" si="4"/>
        <v>26126.638756003387</v>
      </c>
      <c r="L64">
        <f>Input!J65</f>
        <v>3.6737769999999728</v>
      </c>
      <c r="M64">
        <f t="shared" si="5"/>
        <v>3.5108272857142584</v>
      </c>
      <c r="N64">
        <f t="shared" si="10"/>
        <v>4.1816729940945647</v>
      </c>
      <c r="O64">
        <f t="shared" si="7"/>
        <v>0.25795834081733382</v>
      </c>
      <c r="P64">
        <f t="shared" si="8"/>
        <v>0.24870903048326437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336.89127285714284</v>
      </c>
      <c r="D65">
        <f t="shared" si="2"/>
        <v>336.04689671428571</v>
      </c>
      <c r="E65">
        <f t="shared" si="9"/>
        <v>356.0766845657663</v>
      </c>
      <c r="F65">
        <f t="shared" si="3"/>
        <v>401.19240137531949</v>
      </c>
      <c r="G65">
        <f t="shared" si="4"/>
        <v>27392.776938661042</v>
      </c>
      <c r="L65">
        <f>Input!J66</f>
        <v>3.4071318571428719</v>
      </c>
      <c r="M65">
        <f t="shared" si="5"/>
        <v>3.2441821428571576</v>
      </c>
      <c r="N65">
        <f t="shared" si="10"/>
        <v>3.8872647597362877</v>
      </c>
      <c r="O65">
        <f t="shared" si="7"/>
        <v>0.23052760415277848</v>
      </c>
      <c r="P65">
        <f t="shared" si="8"/>
        <v>0.62903234532263463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340.29840471428571</v>
      </c>
      <c r="D66">
        <f t="shared" si="2"/>
        <v>339.45402857142858</v>
      </c>
      <c r="E66">
        <f t="shared" si="9"/>
        <v>359.66013680942854</v>
      </c>
      <c r="F66">
        <f t="shared" si="3"/>
        <v>408.2868101257697</v>
      </c>
      <c r="G66">
        <f t="shared" si="4"/>
        <v>28591.795474015937</v>
      </c>
      <c r="L66">
        <f>Input!J67</f>
        <v>3.4071318571428719</v>
      </c>
      <c r="M66">
        <f t="shared" si="5"/>
        <v>3.2441821428571576</v>
      </c>
      <c r="N66">
        <f t="shared" si="10"/>
        <v>3.6081122252392488</v>
      </c>
      <c r="O66">
        <f t="shared" si="7"/>
        <v>4.0393108360155139E-2</v>
      </c>
      <c r="P66">
        <f t="shared" si="8"/>
        <v>1.1497589392237928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343.83885914285713</v>
      </c>
      <c r="D67">
        <f t="shared" si="2"/>
        <v>342.994483</v>
      </c>
      <c r="E67">
        <f t="shared" ref="E67:E83" si="11">(_Ac/(1+EXP(-1*(B67-_Muc)/_sc)))</f>
        <v>362.9721892190928</v>
      </c>
      <c r="F67">
        <f t="shared" si="3"/>
        <v>399.10874577637895</v>
      </c>
      <c r="G67">
        <f t="shared" si="4"/>
        <v>29722.8422450004</v>
      </c>
      <c r="L67">
        <f>Input!J68</f>
        <v>3.5404544285714223</v>
      </c>
      <c r="M67">
        <f t="shared" si="5"/>
        <v>3.377504714285708</v>
      </c>
      <c r="N67">
        <f t="shared" ref="N67:N83" si="12">_Ac*EXP(-1*(B67-_Muc)/_sc)*(1/_sc)*(1/(1+EXP(-1*(B67-_Muc)/_sc))^2)+$L$3</f>
        <v>3.3444910508126253</v>
      </c>
      <c r="O67">
        <f t="shared" si="7"/>
        <v>3.8401645422636979E-2</v>
      </c>
      <c r="P67">
        <f t="shared" si="8"/>
        <v>1.7846002294581231</v>
      </c>
    </row>
    <row r="68" spans="1:16" x14ac:dyDescent="0.25">
      <c r="A68">
        <f>Input!G69</f>
        <v>65</v>
      </c>
      <c r="B68">
        <f t="shared" ref="B68:B84" si="13">A68-$A$3</f>
        <v>65</v>
      </c>
      <c r="C68" s="4">
        <f>Input!I69</f>
        <v>347.69039942857142</v>
      </c>
      <c r="D68">
        <f t="shared" ref="D68:D83" si="14">C68-$C$3</f>
        <v>346.8460232857143</v>
      </c>
      <c r="E68">
        <f t="shared" si="11"/>
        <v>366.02841519649587</v>
      </c>
      <c r="F68">
        <f t="shared" ref="F68:F83" si="15">(D68-E68)^2</f>
        <v>367.96415941881844</v>
      </c>
      <c r="G68">
        <f t="shared" ref="G68:G83" si="16">(E68-$H$4)^2</f>
        <v>30785.988664588778</v>
      </c>
      <c r="L68">
        <f>Input!J69</f>
        <v>3.8515402857142931</v>
      </c>
      <c r="M68">
        <f t="shared" ref="M68:M83" si="17">L68-$L$3</f>
        <v>3.6885905714285787</v>
      </c>
      <c r="N68">
        <f t="shared" si="12"/>
        <v>3.0964506938636247</v>
      </c>
      <c r="O68">
        <f t="shared" ref="O68:O83" si="18">(L68-N68)^2</f>
        <v>0.57016029172120897</v>
      </c>
      <c r="P68">
        <f t="shared" ref="P68:P83" si="19">(N68-$Q$4)^2</f>
        <v>2.5088331671780115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351.33454914285716</v>
      </c>
      <c r="D69">
        <f t="shared" si="14"/>
        <v>350.49017300000003</v>
      </c>
      <c r="E69">
        <f t="shared" si="11"/>
        <v>368.84433966261173</v>
      </c>
      <c r="F69">
        <f t="shared" si="15"/>
        <v>336.87543387892686</v>
      </c>
      <c r="G69">
        <f t="shared" si="16"/>
        <v>31782.078730982157</v>
      </c>
      <c r="L69">
        <f>Input!J70</f>
        <v>3.6441497142857315</v>
      </c>
      <c r="M69">
        <f t="shared" si="17"/>
        <v>3.4812000000000172</v>
      </c>
      <c r="N69">
        <f t="shared" si="12"/>
        <v>2.8638505978072373</v>
      </c>
      <c r="O69">
        <f t="shared" si="18"/>
        <v>0.60886671117711877</v>
      </c>
      <c r="P69">
        <f t="shared" si="19"/>
        <v>3.2997803538931652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355.05276700000002</v>
      </c>
      <c r="D70">
        <f t="shared" si="14"/>
        <v>354.20839085714289</v>
      </c>
      <c r="E70">
        <f t="shared" si="11"/>
        <v>371.43526621396114</v>
      </c>
      <c r="F70">
        <f t="shared" si="15"/>
        <v>296.76523455935205</v>
      </c>
      <c r="G70">
        <f t="shared" si="16"/>
        <v>32712.587991730674</v>
      </c>
      <c r="L70">
        <f>Input!J71</f>
        <v>3.7182178571428608</v>
      </c>
      <c r="M70">
        <f t="shared" si="17"/>
        <v>3.5552681428571464</v>
      </c>
      <c r="N70">
        <f t="shared" si="12"/>
        <v>2.6463940975236491</v>
      </c>
      <c r="O70">
        <f t="shared" si="18"/>
        <v>1.1488061716842617</v>
      </c>
      <c r="P70">
        <f t="shared" si="19"/>
        <v>4.1371000901455988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358.65247585714286</v>
      </c>
      <c r="D71">
        <f t="shared" si="14"/>
        <v>357.80809971428573</v>
      </c>
      <c r="E71">
        <f t="shared" si="11"/>
        <v>373.8161367994777</v>
      </c>
      <c r="F71">
        <f t="shared" si="15"/>
        <v>256.25725132088149</v>
      </c>
      <c r="G71">
        <f t="shared" si="16"/>
        <v>33579.494642356141</v>
      </c>
      <c r="L71">
        <f>Input!J72</f>
        <v>3.5997088571428435</v>
      </c>
      <c r="M71">
        <f t="shared" si="17"/>
        <v>3.4367591428571291</v>
      </c>
      <c r="N71">
        <f t="shared" si="12"/>
        <v>2.4436594835779388</v>
      </c>
      <c r="O71">
        <f t="shared" si="18"/>
        <v>1.3364501541198086</v>
      </c>
      <c r="P71">
        <f t="shared" si="19"/>
        <v>5.0029202506540864</v>
      </c>
    </row>
    <row r="72" spans="1:16" x14ac:dyDescent="0.25">
      <c r="A72">
        <f>Input!G73</f>
        <v>69</v>
      </c>
      <c r="B72">
        <f t="shared" si="13"/>
        <v>69</v>
      </c>
      <c r="C72" s="4">
        <f>Input!I73</f>
        <v>362.45957528571432</v>
      </c>
      <c r="D72">
        <f t="shared" si="14"/>
        <v>361.61519914285719</v>
      </c>
      <c r="E72">
        <f t="shared" si="11"/>
        <v>376.00142090009189</v>
      </c>
      <c r="F72">
        <f t="shared" si="15"/>
        <v>206.96337644833287</v>
      </c>
      <c r="G72">
        <f t="shared" si="16"/>
        <v>34385.1639973657</v>
      </c>
      <c r="L72">
        <f>Input!J73</f>
        <v>3.8070994285714619</v>
      </c>
      <c r="M72">
        <f t="shared" si="17"/>
        <v>3.6441497142857475</v>
      </c>
      <c r="N72">
        <f t="shared" si="12"/>
        <v>2.2551279080985758</v>
      </c>
      <c r="O72">
        <f t="shared" si="18"/>
        <v>2.4086156003589219</v>
      </c>
      <c r="P72">
        <f t="shared" si="19"/>
        <v>5.8818494246945496</v>
      </c>
    </row>
    <row r="73" spans="1:16" x14ac:dyDescent="0.25">
      <c r="A73">
        <f>Input!G74</f>
        <v>70</v>
      </c>
      <c r="B73">
        <f t="shared" si="13"/>
        <v>70</v>
      </c>
      <c r="C73" s="4">
        <f>Input!I74</f>
        <v>366.32592928571432</v>
      </c>
      <c r="D73">
        <f t="shared" si="14"/>
        <v>365.48155314285719</v>
      </c>
      <c r="E73">
        <f t="shared" si="11"/>
        <v>378.00503097646776</v>
      </c>
      <c r="F73">
        <f t="shared" si="15"/>
        <v>156.83749704893532</v>
      </c>
      <c r="G73">
        <f t="shared" si="16"/>
        <v>35132.246782399481</v>
      </c>
      <c r="L73">
        <f>Input!J74</f>
        <v>3.8663540000000012</v>
      </c>
      <c r="M73">
        <f t="shared" si="17"/>
        <v>3.7034042857142868</v>
      </c>
      <c r="N73">
        <f t="shared" si="12"/>
        <v>2.0802080081532917</v>
      </c>
      <c r="O73">
        <f t="shared" si="18"/>
        <v>3.1903175041900655</v>
      </c>
      <c r="P73">
        <f t="shared" si="19"/>
        <v>6.7608962263302237</v>
      </c>
    </row>
    <row r="74" spans="1:16" x14ac:dyDescent="0.25">
      <c r="A74">
        <f>Input!G75</f>
        <v>71</v>
      </c>
      <c r="B74">
        <f t="shared" si="13"/>
        <v>71</v>
      </c>
      <c r="C74" s="4">
        <f>Input!I75</f>
        <v>370.19228328571432</v>
      </c>
      <c r="D74">
        <f t="shared" si="14"/>
        <v>369.3479071428572</v>
      </c>
      <c r="E74">
        <f t="shared" si="11"/>
        <v>379.84026090373601</v>
      </c>
      <c r="F74">
        <f t="shared" si="15"/>
        <v>110.08948744342779</v>
      </c>
      <c r="G74">
        <f t="shared" si="16"/>
        <v>35823.591092971139</v>
      </c>
      <c r="L74">
        <f>Input!J75</f>
        <v>3.8663540000000012</v>
      </c>
      <c r="M74">
        <f t="shared" si="17"/>
        <v>3.7034042857142868</v>
      </c>
      <c r="N74">
        <f t="shared" si="12"/>
        <v>1.9182572704729512</v>
      </c>
      <c r="O74">
        <f t="shared" si="18"/>
        <v>3.7950808675939878</v>
      </c>
      <c r="P74">
        <f t="shared" si="19"/>
        <v>7.6293239266666202</v>
      </c>
    </row>
    <row r="75" spans="1:16" x14ac:dyDescent="0.25">
      <c r="A75">
        <f>Input!G76</f>
        <v>72</v>
      </c>
      <c r="B75">
        <f t="shared" si="13"/>
        <v>72</v>
      </c>
      <c r="C75" s="4">
        <f>Input!I76</f>
        <v>373.74755142857146</v>
      </c>
      <c r="D75">
        <f t="shared" si="14"/>
        <v>372.90317528571433</v>
      </c>
      <c r="E75">
        <f t="shared" si="11"/>
        <v>381.51974419300063</v>
      </c>
      <c r="F75">
        <f t="shared" si="15"/>
        <v>74.245259734013146</v>
      </c>
      <c r="G75">
        <f t="shared" si="16"/>
        <v>36462.167427160799</v>
      </c>
      <c r="L75">
        <f>Input!J76</f>
        <v>3.5552681428571304</v>
      </c>
      <c r="M75">
        <f t="shared" si="17"/>
        <v>3.3923184285714161</v>
      </c>
      <c r="N75">
        <f t="shared" si="12"/>
        <v>1.7686002693520164</v>
      </c>
      <c r="O75">
        <f t="shared" si="18"/>
        <v>3.1921820902152862</v>
      </c>
      <c r="P75">
        <f t="shared" si="19"/>
        <v>8.4784632593640605</v>
      </c>
    </row>
    <row r="76" spans="1:16" x14ac:dyDescent="0.25">
      <c r="A76">
        <f>Input!G77</f>
        <v>73</v>
      </c>
      <c r="B76">
        <f t="shared" si="13"/>
        <v>73</v>
      </c>
      <c r="C76" s="4">
        <f>Input!I77</f>
        <v>377.18431057142851</v>
      </c>
      <c r="D76">
        <f t="shared" si="14"/>
        <v>376.33993442857138</v>
      </c>
      <c r="E76">
        <f t="shared" si="11"/>
        <v>383.05542897073349</v>
      </c>
      <c r="F76">
        <f t="shared" si="15"/>
        <v>45.097866945809024</v>
      </c>
      <c r="G76">
        <f t="shared" si="16"/>
        <v>37051.005902143908</v>
      </c>
      <c r="L76">
        <f>Input!J77</f>
        <v>3.4367591428570563</v>
      </c>
      <c r="M76">
        <f t="shared" si="17"/>
        <v>3.2738094285713419</v>
      </c>
      <c r="N76">
        <f t="shared" si="12"/>
        <v>1.6305439833747184</v>
      </c>
      <c r="O76">
        <f t="shared" si="18"/>
        <v>3.2624132023438075</v>
      </c>
      <c r="P76">
        <f t="shared" si="19"/>
        <v>9.3015018855059477</v>
      </c>
    </row>
    <row r="77" spans="1:16" x14ac:dyDescent="0.25">
      <c r="A77">
        <f>Input!G78</f>
        <v>74</v>
      </c>
      <c r="B77">
        <f t="shared" si="13"/>
        <v>74</v>
      </c>
      <c r="C77" s="4">
        <f>Input!I78</f>
        <v>380.45811985714283</v>
      </c>
      <c r="D77">
        <f t="shared" si="14"/>
        <v>379.6137437142857</v>
      </c>
      <c r="E77">
        <f t="shared" si="11"/>
        <v>384.45856691778982</v>
      </c>
      <c r="F77">
        <f t="shared" si="15"/>
        <v>23.472311873211925</v>
      </c>
      <c r="G77">
        <f t="shared" si="16"/>
        <v>37593.14458212896</v>
      </c>
      <c r="L77">
        <f>Input!J78</f>
        <v>3.2738092857143215</v>
      </c>
      <c r="M77">
        <f t="shared" si="17"/>
        <v>3.1108595714286071</v>
      </c>
      <c r="N77">
        <f t="shared" si="12"/>
        <v>1.5033904423968782</v>
      </c>
      <c r="O77">
        <f t="shared" si="18"/>
        <v>3.1343828807734737</v>
      </c>
      <c r="P77">
        <f t="shared" si="19"/>
        <v>10.093264896258331</v>
      </c>
    </row>
    <row r="78" spans="1:16" x14ac:dyDescent="0.25">
      <c r="A78">
        <f>Input!G79</f>
        <v>75</v>
      </c>
      <c r="B78">
        <f t="shared" si="13"/>
        <v>75</v>
      </c>
      <c r="C78" s="4">
        <f>Input!I79</f>
        <v>383.64304742857138</v>
      </c>
      <c r="D78">
        <f t="shared" si="14"/>
        <v>382.79867128571425</v>
      </c>
      <c r="E78">
        <f t="shared" si="11"/>
        <v>385.73971363462931</v>
      </c>
      <c r="F78">
        <f t="shared" si="15"/>
        <v>8.6497300981118226</v>
      </c>
      <c r="G78">
        <f t="shared" si="16"/>
        <v>38091.587753851229</v>
      </c>
      <c r="L78">
        <f>Input!J79</f>
        <v>3.1849275714285454</v>
      </c>
      <c r="M78">
        <f t="shared" si="17"/>
        <v>3.0219778571428311</v>
      </c>
      <c r="N78">
        <f t="shared" si="12"/>
        <v>1.3864469798142558</v>
      </c>
      <c r="O78">
        <f t="shared" si="18"/>
        <v>3.2345324384132854</v>
      </c>
      <c r="P78">
        <f t="shared" si="19"/>
        <v>10.849997071325138</v>
      </c>
    </row>
    <row r="79" spans="1:16" x14ac:dyDescent="0.25">
      <c r="A79">
        <f>Input!G80</f>
        <v>76</v>
      </c>
      <c r="B79">
        <f t="shared" si="13"/>
        <v>76</v>
      </c>
      <c r="C79" s="4">
        <f>Input!I80</f>
        <v>386.5317027142857</v>
      </c>
      <c r="D79">
        <f t="shared" si="14"/>
        <v>385.68732657142857</v>
      </c>
      <c r="E79">
        <f t="shared" si="11"/>
        <v>386.90873817891969</v>
      </c>
      <c r="F79">
        <f t="shared" si="15"/>
        <v>1.4918463149140426</v>
      </c>
      <c r="G79">
        <f t="shared" si="16"/>
        <v>38549.272963328593</v>
      </c>
      <c r="L79">
        <f>Input!J80</f>
        <v>2.8886552857143215</v>
      </c>
      <c r="M79">
        <f t="shared" si="17"/>
        <v>2.7257055714286071</v>
      </c>
      <c r="N79">
        <f t="shared" si="12"/>
        <v>1.2790343718643316</v>
      </c>
      <c r="O79">
        <f t="shared" si="18"/>
        <v>2.5908794863032769</v>
      </c>
      <c r="P79">
        <f t="shared" si="19"/>
        <v>11.569154487867555</v>
      </c>
    </row>
    <row r="80" spans="1:16" x14ac:dyDescent="0.25">
      <c r="A80">
        <f>Input!G81</f>
        <v>77</v>
      </c>
      <c r="B80">
        <f t="shared" si="13"/>
        <v>77</v>
      </c>
      <c r="C80" s="4">
        <f>Input!I81</f>
        <v>389.12408557142862</v>
      </c>
      <c r="D80">
        <f t="shared" si="14"/>
        <v>388.27970942857149</v>
      </c>
      <c r="E80">
        <f t="shared" si="11"/>
        <v>387.97483980150622</v>
      </c>
      <c r="F80">
        <f t="shared" si="15"/>
        <v>9.294548950691843E-2</v>
      </c>
      <c r="G80">
        <f t="shared" si="16"/>
        <v>38969.045655253249</v>
      </c>
      <c r="L80">
        <f>Input!J81</f>
        <v>2.5923828571429226</v>
      </c>
      <c r="M80">
        <f t="shared" si="17"/>
        <v>2.4294331428572082</v>
      </c>
      <c r="N80">
        <f t="shared" si="12"/>
        <v>1.1804931401149439</v>
      </c>
      <c r="O80">
        <f t="shared" si="18"/>
        <v>1.9934325730493458</v>
      </c>
      <c r="P80">
        <f t="shared" si="19"/>
        <v>12.249210507525904</v>
      </c>
    </row>
    <row r="81" spans="1:16" x14ac:dyDescent="0.25">
      <c r="A81">
        <f>Input!G82</f>
        <v>78</v>
      </c>
      <c r="B81">
        <f t="shared" si="13"/>
        <v>78</v>
      </c>
      <c r="C81" s="4">
        <f>Input!I82</f>
        <v>391.53870499999999</v>
      </c>
      <c r="D81">
        <f t="shared" si="14"/>
        <v>390.69432885714286</v>
      </c>
      <c r="E81">
        <f t="shared" si="11"/>
        <v>388.94657017640492</v>
      </c>
      <c r="F81">
        <f t="shared" si="15"/>
        <v>3.0546604060948428</v>
      </c>
      <c r="G81">
        <f t="shared" si="16"/>
        <v>39353.640318492093</v>
      </c>
      <c r="L81">
        <f>Input!J82</f>
        <v>2.4146194285713705</v>
      </c>
      <c r="M81">
        <f t="shared" si="17"/>
        <v>2.2516697142856561</v>
      </c>
      <c r="N81">
        <f t="shared" si="12"/>
        <v>1.0901882791972737</v>
      </c>
      <c r="O81">
        <f t="shared" si="18"/>
        <v>1.7541178694323911</v>
      </c>
      <c r="P81">
        <f t="shared" si="19"/>
        <v>12.889479131524435</v>
      </c>
    </row>
    <row r="82" spans="1:16" x14ac:dyDescent="0.25">
      <c r="A82">
        <f>Input!G83</f>
        <v>79</v>
      </c>
      <c r="B82">
        <f t="shared" si="13"/>
        <v>79</v>
      </c>
      <c r="C82" s="4">
        <f>Input!I83</f>
        <v>393.82000199999999</v>
      </c>
      <c r="D82">
        <f t="shared" si="14"/>
        <v>392.97562585714286</v>
      </c>
      <c r="E82">
        <f t="shared" si="11"/>
        <v>389.83185967311096</v>
      </c>
      <c r="F82">
        <f t="shared" si="15"/>
        <v>9.8832658198625172</v>
      </c>
      <c r="G82">
        <f t="shared" si="16"/>
        <v>39705.667125113978</v>
      </c>
      <c r="L82">
        <f>Input!J83</f>
        <v>2.281296999999995</v>
      </c>
      <c r="M82">
        <f t="shared" si="17"/>
        <v>2.1183472857142807</v>
      </c>
      <c r="N82">
        <f t="shared" si="12"/>
        <v>1.0075126523040701</v>
      </c>
      <c r="O82">
        <f t="shared" si="18"/>
        <v>1.622526564435133</v>
      </c>
      <c r="P82">
        <f t="shared" si="19"/>
        <v>13.48995715165281</v>
      </c>
    </row>
    <row r="83" spans="1:16" x14ac:dyDescent="0.25">
      <c r="A83">
        <f>Input!G84</f>
        <v>80</v>
      </c>
      <c r="B83">
        <f t="shared" si="13"/>
        <v>80</v>
      </c>
      <c r="C83" s="4">
        <f>Input!I84</f>
        <v>395.81984014285717</v>
      </c>
      <c r="D83">
        <f t="shared" si="14"/>
        <v>394.97546400000004</v>
      </c>
      <c r="E83">
        <f t="shared" si="11"/>
        <v>390.63804645091074</v>
      </c>
      <c r="F83">
        <f t="shared" si="15"/>
        <v>18.813190995147913</v>
      </c>
      <c r="G83">
        <f t="shared" si="16"/>
        <v>40027.603146382353</v>
      </c>
      <c r="L83">
        <f>Input!J84</f>
        <v>1.9998381428571861</v>
      </c>
      <c r="M83">
        <f t="shared" si="17"/>
        <v>1.8368884285714717</v>
      </c>
      <c r="N83">
        <f t="shared" si="12"/>
        <v>0.93188927437998381</v>
      </c>
      <c r="O83">
        <f t="shared" si="18"/>
        <v>1.1405147856817366</v>
      </c>
      <c r="P83">
        <f t="shared" si="19"/>
        <v>14.051185371430858</v>
      </c>
    </row>
    <row r="84" spans="1:16" x14ac:dyDescent="0.25">
      <c r="A84">
        <f>Input!G85</f>
        <v>81</v>
      </c>
      <c r="B84">
        <f t="shared" si="13"/>
        <v>81</v>
      </c>
      <c r="C84" s="4">
        <f>Input!I85</f>
        <v>397.83449200000001</v>
      </c>
      <c r="D84">
        <f t="shared" ref="D84" si="20">C84-$C$3</f>
        <v>396.99011585714288</v>
      </c>
      <c r="E84">
        <f t="shared" ref="E84" si="21">(_Ac/(1+EXP(-1*(B84-_Muc)/_sc)))</f>
        <v>391.37190736292638</v>
      </c>
      <c r="F84">
        <f t="shared" ref="F84" si="22">(D84-E84)^2</f>
        <v>31.564266684486469</v>
      </c>
      <c r="G84">
        <f t="shared" ref="G84" si="23">(E84-$H$4)^2</f>
        <v>40321.78732991017</v>
      </c>
      <c r="L84">
        <f>Input!J85</f>
        <v>2.0146518571428373</v>
      </c>
      <c r="M84">
        <f t="shared" ref="M84" si="24">L84-$L$3</f>
        <v>1.851702142857123</v>
      </c>
      <c r="N84">
        <f t="shared" ref="N84" si="25">_Ac*EXP(-1*(B84-_Muc)/_sc)*(1/_sc)*(1/(1+EXP(-1*(B84-_Muc)/_sc))^2)+$L$3</f>
        <v>0.86277267907177002</v>
      </c>
      <c r="O84">
        <f t="shared" ref="O84" si="26">(L84-N84)^2</f>
        <v>1.3268256408736776</v>
      </c>
      <c r="P84">
        <f t="shared" ref="P84" si="27">(N84-$Q$4)^2</f>
        <v>14.574128357063746</v>
      </c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2"/>
  <sheetViews>
    <sheetView topLeftCell="A26" zoomScale="80" zoomScaleNormal="80" workbookViewId="0">
      <selection activeCell="O37" sqref="O37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30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30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30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0.8443761428571428</v>
      </c>
      <c r="F3" s="3"/>
      <c r="G3" s="3"/>
      <c r="H3" s="3"/>
      <c r="I3" s="3"/>
      <c r="J3" s="2" t="s">
        <v>11</v>
      </c>
      <c r="K3" s="23">
        <f>SUM(H4:H161)</f>
        <v>4636.4642069583469</v>
      </c>
      <c r="L3">
        <f>1-(K3/K5)</f>
        <v>0.99875508811091418</v>
      </c>
      <c r="N3" s="15">
        <f>Input!J4</f>
        <v>0.16294971428571425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121.63800479839576</v>
      </c>
      <c r="U3">
        <f>1-(T3/T5)</f>
        <v>0.95094443032538534</v>
      </c>
      <c r="W3">
        <f>COUNT(B4:B500)</f>
        <v>144</v>
      </c>
      <c r="Y3">
        <v>1624.4045043648041</v>
      </c>
      <c r="Z3">
        <v>3.7989024908485782</v>
      </c>
      <c r="AA3">
        <v>0.52869100935264546</v>
      </c>
    </row>
    <row r="4" spans="1:30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-7.1854872196524315</v>
      </c>
      <c r="E4" s="4">
        <f>Input!I5</f>
        <v>1.0962075714285713</v>
      </c>
      <c r="F4">
        <f>E4-$E$4</f>
        <v>0</v>
      </c>
      <c r="G4">
        <f>P4</f>
        <v>2.1048821072621699E-9</v>
      </c>
      <c r="H4">
        <f>(F4-G4)^2</f>
        <v>4.4305286854724328E-18</v>
      </c>
      <c r="I4">
        <f>(G4-$J$4)^2</f>
        <v>88295.213166566493</v>
      </c>
      <c r="J4">
        <f>AVERAGE(F3:F161)</f>
        <v>297.14510456646832</v>
      </c>
      <c r="K4" t="s">
        <v>5</v>
      </c>
      <c r="L4" t="s">
        <v>6</v>
      </c>
      <c r="N4" s="4">
        <f>Input!J5</f>
        <v>0.25183142857142848</v>
      </c>
      <c r="O4">
        <f>N4-$N$4</f>
        <v>0</v>
      </c>
      <c r="P4">
        <f>$Y$3*((1/B4*$AA$3)*(1/SQRT(2*PI()))*EXP(-1*D4*D4/2))</f>
        <v>2.1048821072621699E-9</v>
      </c>
      <c r="Q4">
        <f>(O4-P4)^2</f>
        <v>4.4305286854724328E-18</v>
      </c>
      <c r="R4">
        <f>(O4-S4)^2</f>
        <v>8.9062052744155871</v>
      </c>
      <c r="S4">
        <f>AVERAGE(O3:O167)</f>
        <v>2.9843266031745901</v>
      </c>
      <c r="T4" t="s">
        <v>5</v>
      </c>
      <c r="U4" t="s">
        <v>6</v>
      </c>
    </row>
    <row r="5" spans="1:30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-5.8744242957554134</v>
      </c>
      <c r="E5" s="4">
        <f>Input!I6</f>
        <v>1.4813617142857143</v>
      </c>
      <c r="F5">
        <f t="shared" ref="F5:F68" si="3">E5-$E$4</f>
        <v>0.385154142857143</v>
      </c>
      <c r="G5">
        <f>G4+P5</f>
        <v>5.5009598812203598E-6</v>
      </c>
      <c r="H5">
        <f t="shared" ref="H5:H68" si="4">(F5-G5)^2</f>
        <v>0.1483394763553052</v>
      </c>
      <c r="I5">
        <f t="shared" ref="I5:I68" si="5">(G5-$J$4)^2</f>
        <v>88295.209898650806</v>
      </c>
      <c r="K5">
        <f>SUM(I4:I161)</f>
        <v>3724331.2138043903</v>
      </c>
      <c r="L5">
        <f>1-((1-L3)*(W3-1)/(W3-1-1))</f>
        <v>0.99874632112577977</v>
      </c>
      <c r="N5" s="4">
        <f>Input!J6</f>
        <v>0.385154142857143</v>
      </c>
      <c r="O5">
        <f t="shared" ref="O5:O68" si="6">N5-$N$4</f>
        <v>0.13332271428571452</v>
      </c>
      <c r="P5">
        <f t="shared" ref="P5:P68" si="7">$Y$3*((1/B5*$AA$3)*(1/SQRT(2*PI()))*EXP(-1*D5*D5/2))</f>
        <v>5.4988549991130974E-6</v>
      </c>
      <c r="Q5">
        <f t="shared" ref="Q5:Q68" si="8">(O5-P5)^2</f>
        <v>1.777347993019978E-2</v>
      </c>
      <c r="R5">
        <f t="shared" ref="R5:R68" si="9">(O5-S5)^2</f>
        <v>1.7774946144510265E-2</v>
      </c>
      <c r="T5">
        <f>SUM(R4:R167)</f>
        <v>2479.5962131358369</v>
      </c>
      <c r="U5">
        <f>1-((1-U3)*(Y3-1)/(Y3-1-1))</f>
        <v>0.95091419398818178</v>
      </c>
    </row>
    <row r="6" spans="1:30" ht="14.45" x14ac:dyDescent="0.3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-5.1075016491898229</v>
      </c>
      <c r="E6" s="4">
        <f>Input!I7</f>
        <v>1.851702142857143</v>
      </c>
      <c r="F6">
        <f t="shared" si="3"/>
        <v>0.75549457142857168</v>
      </c>
      <c r="G6">
        <f t="shared" ref="G6:G69" si="10">G5+P6</f>
        <v>2.5270612887163288E-4</v>
      </c>
      <c r="H6">
        <f t="shared" si="4"/>
        <v>0.5703902751013703</v>
      </c>
      <c r="I6">
        <f t="shared" si="5"/>
        <v>88295.062987103069</v>
      </c>
      <c r="N6" s="4">
        <f>Input!J7</f>
        <v>0.37034042857142868</v>
      </c>
      <c r="O6">
        <f t="shared" si="6"/>
        <v>0.1185090000000002</v>
      </c>
      <c r="P6">
        <f t="shared" si="7"/>
        <v>2.472051689904125E-4</v>
      </c>
      <c r="Q6">
        <f t="shared" si="8"/>
        <v>1.3985852116651851E-2</v>
      </c>
      <c r="R6">
        <f t="shared" si="9"/>
        <v>1.4044383081000048E-2</v>
      </c>
    </row>
    <row r="7" spans="1:30" ht="14.45" x14ac:dyDescent="0.3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-4.5633613718583952</v>
      </c>
      <c r="E7" s="4">
        <f>Input!I8</f>
        <v>2.2961105714285712</v>
      </c>
      <c r="F7">
        <f t="shared" si="3"/>
        <v>1.1999029999999999</v>
      </c>
      <c r="G7">
        <f t="shared" si="10"/>
        <v>2.8279244804242055E-3</v>
      </c>
      <c r="H7">
        <f t="shared" si="4"/>
        <v>1.4329887364301981</v>
      </c>
      <c r="I7">
        <f t="shared" si="5"/>
        <v>88293.532567983668</v>
      </c>
      <c r="N7" s="4">
        <f>Input!J8</f>
        <v>0.44440842857142826</v>
      </c>
      <c r="O7">
        <f t="shared" si="6"/>
        <v>0.19257699999999978</v>
      </c>
      <c r="P7">
        <f t="shared" si="7"/>
        <v>2.5752183515525729E-3</v>
      </c>
      <c r="Q7">
        <f t="shared" si="8"/>
        <v>3.6100677029584208E-2</v>
      </c>
      <c r="R7">
        <f t="shared" si="9"/>
        <v>3.7085900928999917E-2</v>
      </c>
      <c r="T7" s="17"/>
      <c r="U7" s="18"/>
    </row>
    <row r="8" spans="1:30" ht="14.45" x14ac:dyDescent="0.3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-4.1412933824907734</v>
      </c>
      <c r="E8" s="4">
        <f>Input!I9</f>
        <v>2.9034688571428573</v>
      </c>
      <c r="F8">
        <f t="shared" si="3"/>
        <v>1.807261285714286</v>
      </c>
      <c r="G8">
        <f t="shared" si="10"/>
        <v>1.5760751911984987E-2</v>
      </c>
      <c r="H8">
        <f t="shared" si="4"/>
        <v>3.20947416261393</v>
      </c>
      <c r="I8">
        <f t="shared" si="5"/>
        <v>88285.846955668807</v>
      </c>
      <c r="N8" s="4">
        <f>Input!J9</f>
        <v>0.60735828571428607</v>
      </c>
      <c r="O8">
        <f t="shared" si="6"/>
        <v>0.35552685714285759</v>
      </c>
      <c r="P8">
        <f t="shared" si="7"/>
        <v>1.2932827431560781E-2</v>
      </c>
      <c r="Q8">
        <f t="shared" si="8"/>
        <v>0.11737066919382493</v>
      </c>
      <c r="R8">
        <f t="shared" si="9"/>
        <v>0.12639934614987786</v>
      </c>
      <c r="T8" s="19" t="s">
        <v>28</v>
      </c>
      <c r="U8" s="24">
        <f>SQRT((U5-L5)^2)</f>
        <v>4.7832127137597991E-2</v>
      </c>
    </row>
    <row r="9" spans="1:30" ht="14.45" x14ac:dyDescent="0.3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-3.7964387252928042</v>
      </c>
      <c r="E9" s="4">
        <f>Input!I10</f>
        <v>3.5700815714285712</v>
      </c>
      <c r="F9">
        <f t="shared" si="3"/>
        <v>2.4738739999999999</v>
      </c>
      <c r="G9">
        <f t="shared" si="10"/>
        <v>5.8117562579569806E-2</v>
      </c>
      <c r="H9">
        <f t="shared" si="4"/>
        <v>5.8358791649382482</v>
      </c>
      <c r="I9">
        <f t="shared" si="5"/>
        <v>88260.677847048762</v>
      </c>
      <c r="N9" s="4">
        <f>Input!J10</f>
        <v>0.66661271428571389</v>
      </c>
      <c r="O9">
        <f t="shared" si="6"/>
        <v>0.41478128571428541</v>
      </c>
      <c r="P9">
        <f t="shared" si="7"/>
        <v>4.2356810667584815E-2</v>
      </c>
      <c r="Q9">
        <f t="shared" si="8"/>
        <v>0.13869998961381053</v>
      </c>
      <c r="R9">
        <f t="shared" si="9"/>
        <v>0.17204351497879566</v>
      </c>
      <c r="T9" s="21"/>
      <c r="U9" s="22"/>
    </row>
    <row r="10" spans="1:30" ht="14.45" x14ac:dyDescent="0.3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-3.504868267122903</v>
      </c>
      <c r="E10" s="4">
        <f>Input!I11</f>
        <v>4.4588985714285716</v>
      </c>
      <c r="F10">
        <f t="shared" si="3"/>
        <v>3.3626910000000003</v>
      </c>
      <c r="G10">
        <f t="shared" si="10"/>
        <v>0.16337417110660563</v>
      </c>
      <c r="H10">
        <f t="shared" si="4"/>
        <v>10.235628171640489</v>
      </c>
      <c r="I10">
        <f t="shared" si="5"/>
        <v>88198.148188623294</v>
      </c>
      <c r="N10" s="4">
        <f>Input!J11</f>
        <v>0.88881700000000041</v>
      </c>
      <c r="O10">
        <f t="shared" si="6"/>
        <v>0.63698557142857193</v>
      </c>
      <c r="P10">
        <f t="shared" si="7"/>
        <v>0.10525660852703581</v>
      </c>
      <c r="Q10">
        <f t="shared" si="8"/>
        <v>0.2827356899883432</v>
      </c>
      <c r="R10">
        <f t="shared" si="9"/>
        <v>0.40575061820818431</v>
      </c>
    </row>
    <row r="11" spans="1:30" ht="14.45" x14ac:dyDescent="0.3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-3.2522984479613766</v>
      </c>
      <c r="E11" s="4">
        <f>Input!I12</f>
        <v>5.4365972857142859</v>
      </c>
      <c r="F11">
        <f t="shared" si="3"/>
        <v>4.3403897142857151</v>
      </c>
      <c r="G11">
        <f t="shared" si="10"/>
        <v>0.37957290617896255</v>
      </c>
      <c r="H11">
        <f t="shared" si="4"/>
        <v>15.688069787380963</v>
      </c>
      <c r="I11">
        <f t="shared" si="5"/>
        <v>88069.780781614201</v>
      </c>
      <c r="N11" s="4">
        <f>Input!J12</f>
        <v>0.97769871428571431</v>
      </c>
      <c r="O11">
        <f t="shared" si="6"/>
        <v>0.72586728571428583</v>
      </c>
      <c r="P11">
        <f t="shared" si="7"/>
        <v>0.2161987350723569</v>
      </c>
      <c r="Q11">
        <f t="shared" si="8"/>
        <v>0.25976203151344451</v>
      </c>
      <c r="R11">
        <f t="shared" si="9"/>
        <v>0.52688331647022468</v>
      </c>
    </row>
    <row r="12" spans="1:30" ht="14.45" x14ac:dyDescent="0.3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-3.0295160787272128</v>
      </c>
      <c r="E12" s="4">
        <f>Input!I13</f>
        <v>6.5179912857142863</v>
      </c>
      <c r="F12">
        <f t="shared" si="3"/>
        <v>5.4217837142857146</v>
      </c>
      <c r="G12">
        <f t="shared" si="10"/>
        <v>0.76646807722067845</v>
      </c>
      <c r="H12">
        <f t="shared" si="4"/>
        <v>21.671963680702245</v>
      </c>
      <c r="I12">
        <f t="shared" si="5"/>
        <v>87840.296167225591</v>
      </c>
      <c r="N12" s="4">
        <f>Input!J13</f>
        <v>1.0813940000000004</v>
      </c>
      <c r="O12">
        <f t="shared" si="6"/>
        <v>0.82956257142857193</v>
      </c>
      <c r="P12">
        <f t="shared" si="7"/>
        <v>0.38689517104171584</v>
      </c>
      <c r="Q12">
        <f t="shared" si="8"/>
        <v>0.19595442736525717</v>
      </c>
      <c r="R12">
        <f t="shared" si="9"/>
        <v>0.68817405991518454</v>
      </c>
      <c r="Z12">
        <f>Z3+AA3</f>
        <v>4.3275935002012238</v>
      </c>
      <c r="AA12">
        <f>EXP(Z12)</f>
        <v>75.761746388389071</v>
      </c>
      <c r="AD12">
        <v>384</v>
      </c>
    </row>
    <row r="13" spans="1:30" ht="14.45" x14ac:dyDescent="0.3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-2.8302304585937539</v>
      </c>
      <c r="E13" s="4">
        <f>Input!I14</f>
        <v>7.9845394285714297</v>
      </c>
      <c r="F13">
        <f t="shared" si="3"/>
        <v>6.8883318571428589</v>
      </c>
      <c r="G13">
        <f t="shared" si="10"/>
        <v>1.390795455877585</v>
      </c>
      <c r="H13">
        <f t="shared" si="4"/>
        <v>30.222906483236734</v>
      </c>
      <c r="I13">
        <f t="shared" si="5"/>
        <v>87470.611357482849</v>
      </c>
      <c r="N13" s="4">
        <f>Input!J14</f>
        <v>1.4665481428571434</v>
      </c>
      <c r="O13">
        <f t="shared" si="6"/>
        <v>1.2147167142857149</v>
      </c>
      <c r="P13">
        <f t="shared" si="7"/>
        <v>0.62432737865690657</v>
      </c>
      <c r="Q13">
        <f t="shared" si="8"/>
        <v>0.34855956762422574</v>
      </c>
      <c r="R13">
        <f t="shared" si="9"/>
        <v>1.4755366959650833</v>
      </c>
      <c r="Z13">
        <f>Z3+AA3*2</f>
        <v>4.8562845095538689</v>
      </c>
      <c r="AA13">
        <f>EXP(Z13)</f>
        <v>128.54570339629089</v>
      </c>
      <c r="AD13">
        <v>442</v>
      </c>
    </row>
    <row r="14" spans="1:30" ht="14.45" x14ac:dyDescent="0.3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-2.649954686700021</v>
      </c>
      <c r="E14" s="4">
        <f>Input!I15</f>
        <v>9.880682428571431</v>
      </c>
      <c r="F14">
        <f t="shared" si="3"/>
        <v>8.7844748571428592</v>
      </c>
      <c r="G14">
        <f t="shared" si="10"/>
        <v>2.3209372114371347</v>
      </c>
      <c r="H14">
        <f t="shared" si="4"/>
        <v>41.777318897455096</v>
      </c>
      <c r="I14">
        <f t="shared" si="5"/>
        <v>86921.28965658744</v>
      </c>
      <c r="N14" s="4">
        <f>Input!J15</f>
        <v>1.8961430000000012</v>
      </c>
      <c r="O14">
        <f t="shared" si="6"/>
        <v>1.6443115714285728</v>
      </c>
      <c r="P14">
        <f t="shared" si="7"/>
        <v>0.93014175555954959</v>
      </c>
      <c r="Q14">
        <f t="shared" si="8"/>
        <v>0.51003852589839449</v>
      </c>
      <c r="R14">
        <f t="shared" si="9"/>
        <v>2.7037605439339023</v>
      </c>
    </row>
    <row r="15" spans="1:30" ht="14.45" x14ac:dyDescent="0.3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-2.4853758013957852</v>
      </c>
      <c r="E15" s="4">
        <f>Input!I16</f>
        <v>11.910147857142858</v>
      </c>
      <c r="F15">
        <f t="shared" si="3"/>
        <v>10.813940285714287</v>
      </c>
      <c r="G15">
        <f t="shared" si="10"/>
        <v>3.6219640488229716</v>
      </c>
      <c r="H15">
        <f t="shared" si="4"/>
        <v>51.72452219200936</v>
      </c>
      <c r="I15">
        <f t="shared" si="5"/>
        <v>86155.834019341375</v>
      </c>
      <c r="N15" s="4">
        <f>Input!J16</f>
        <v>2.0294654285714273</v>
      </c>
      <c r="O15">
        <f t="shared" si="6"/>
        <v>1.7776339999999988</v>
      </c>
      <c r="P15">
        <f t="shared" si="7"/>
        <v>1.3010268373858367</v>
      </c>
      <c r="Q15">
        <f t="shared" si="8"/>
        <v>0.2271543874551224</v>
      </c>
      <c r="R15">
        <f t="shared" si="9"/>
        <v>3.1599826379559959</v>
      </c>
    </row>
    <row r="16" spans="1:30" ht="14.45" x14ac:dyDescent="0.3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-2.3339779030817125</v>
      </c>
      <c r="E16" s="4">
        <f>Input!I17</f>
        <v>14.398835571428572</v>
      </c>
      <c r="F16">
        <f t="shared" si="3"/>
        <v>13.302628</v>
      </c>
      <c r="G16">
        <f t="shared" si="10"/>
        <v>5.351634899984977</v>
      </c>
      <c r="H16">
        <f t="shared" si="4"/>
        <v>63.218291276486511</v>
      </c>
      <c r="I16">
        <f t="shared" si="5"/>
        <v>85143.428940004946</v>
      </c>
      <c r="N16" s="4">
        <f>Input!J17</f>
        <v>2.4886877142857138</v>
      </c>
      <c r="O16">
        <f t="shared" si="6"/>
        <v>2.2368562857142855</v>
      </c>
      <c r="P16">
        <f t="shared" si="7"/>
        <v>1.7296708511620054</v>
      </c>
      <c r="Q16">
        <f t="shared" si="8"/>
        <v>0.25723706502198523</v>
      </c>
      <c r="R16">
        <f t="shared" si="9"/>
        <v>5.0035260429395096</v>
      </c>
    </row>
    <row r="17" spans="1:25" ht="14.45" x14ac:dyDescent="0.3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-2.1938053432258848</v>
      </c>
      <c r="E17" s="4">
        <f>Input!I18</f>
        <v>17.183795571428568</v>
      </c>
      <c r="F17">
        <f t="shared" si="3"/>
        <v>16.087587999999997</v>
      </c>
      <c r="G17">
        <f t="shared" si="10"/>
        <v>7.5575857553366159</v>
      </c>
      <c r="H17">
        <f t="shared" si="4"/>
        <v>72.760938293962312</v>
      </c>
      <c r="I17">
        <f t="shared" si="5"/>
        <v>83860.931051187552</v>
      </c>
      <c r="N17" s="4">
        <f>Input!J18</f>
        <v>2.7849599999999963</v>
      </c>
      <c r="O17">
        <f t="shared" si="6"/>
        <v>2.5331285714285681</v>
      </c>
      <c r="P17">
        <f t="shared" si="7"/>
        <v>2.2059508553516394</v>
      </c>
      <c r="Q17">
        <f t="shared" si="8"/>
        <v>0.10704525789731537</v>
      </c>
      <c r="R17">
        <f t="shared" si="9"/>
        <v>6.4167403593877381</v>
      </c>
    </row>
    <row r="18" spans="1:25" ht="14.45" x14ac:dyDescent="0.3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-2.0633078120281634</v>
      </c>
      <c r="E18" s="4">
        <f>Input!I19</f>
        <v>20.368723142857142</v>
      </c>
      <c r="F18">
        <f t="shared" si="3"/>
        <v>19.272515571428571</v>
      </c>
      <c r="G18">
        <f t="shared" si="10"/>
        <v>10.275696744531928</v>
      </c>
      <c r="H18">
        <f t="shared" si="4"/>
        <v>80.942749004001882</v>
      </c>
      <c r="I18">
        <f t="shared" si="5"/>
        <v>82294.057144108476</v>
      </c>
      <c r="N18" s="4">
        <f>Input!J19</f>
        <v>3.1849275714285739</v>
      </c>
      <c r="O18">
        <f t="shared" si="6"/>
        <v>2.9330961428571456</v>
      </c>
      <c r="P18">
        <f t="shared" si="7"/>
        <v>2.7181109891953112</v>
      </c>
      <c r="Q18">
        <f t="shared" si="8"/>
        <v>4.6218616295002526E-2</v>
      </c>
      <c r="R18">
        <f t="shared" si="9"/>
        <v>8.6030529832434652</v>
      </c>
    </row>
    <row r="19" spans="1:25" x14ac:dyDescent="0.25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-1.941235524064358</v>
      </c>
      <c r="E19" s="4">
        <f>Input!I20</f>
        <v>23.923991142857147</v>
      </c>
      <c r="F19">
        <f t="shared" si="3"/>
        <v>22.827783571428576</v>
      </c>
      <c r="G19">
        <f t="shared" si="10"/>
        <v>13.529486879627564</v>
      </c>
      <c r="H19">
        <f t="shared" si="4"/>
        <v>86.458321368757638</v>
      </c>
      <c r="I19">
        <f t="shared" si="5"/>
        <v>80437.818595888239</v>
      </c>
      <c r="N19" s="4">
        <f>Input!J20</f>
        <v>3.5552680000000052</v>
      </c>
      <c r="O19">
        <f t="shared" si="6"/>
        <v>3.3034365714285769</v>
      </c>
      <c r="P19">
        <f t="shared" si="7"/>
        <v>3.253790135095636</v>
      </c>
      <c r="Q19">
        <f t="shared" si="8"/>
        <v>2.4647686405607611E-3</v>
      </c>
      <c r="R19">
        <f t="shared" si="9"/>
        <v>10.912693181451791</v>
      </c>
      <c r="X19" t="s">
        <v>466</v>
      </c>
      <c r="Y19">
        <f>EXP($Z$3-$AA$3*$AA$3)</f>
        <v>33.763769100840022</v>
      </c>
    </row>
    <row r="20" spans="1:25" ht="14.45" x14ac:dyDescent="0.3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-1.8265662356823469</v>
      </c>
      <c r="E20" s="4">
        <f>Input!I21</f>
        <v>28.027363000000005</v>
      </c>
      <c r="F20">
        <f t="shared" si="3"/>
        <v>26.931155428571433</v>
      </c>
      <c r="G20">
        <f t="shared" si="10"/>
        <v>17.33032448055155</v>
      </c>
      <c r="H20">
        <f t="shared" si="4"/>
        <v>92.175954892456375</v>
      </c>
      <c r="I20">
        <f t="shared" si="5"/>
        <v>78296.311154529962</v>
      </c>
      <c r="N20" s="4">
        <f>Input!J21</f>
        <v>4.1033718571428572</v>
      </c>
      <c r="O20">
        <f t="shared" si="6"/>
        <v>3.851540428571429</v>
      </c>
      <c r="P20">
        <f t="shared" si="7"/>
        <v>3.8008376009239861</v>
      </c>
      <c r="Q20">
        <f t="shared" si="8"/>
        <v>2.5707767314462927E-3</v>
      </c>
      <c r="R20">
        <f t="shared" si="9"/>
        <v>14.834363672920187</v>
      </c>
    </row>
    <row r="21" spans="1:25" ht="14.45" x14ac:dyDescent="0.3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-1.7184531548301949</v>
      </c>
      <c r="E21" s="4">
        <f>Input!I22</f>
        <v>32.175175714285722</v>
      </c>
      <c r="F21">
        <f t="shared" si="3"/>
        <v>31.07896814285715</v>
      </c>
      <c r="G21">
        <f t="shared" si="10"/>
        <v>21.678231280581134</v>
      </c>
      <c r="H21">
        <f t="shared" si="4"/>
        <v>88.373853553755112</v>
      </c>
      <c r="I21">
        <f t="shared" si="5"/>
        <v>75881.998277903025</v>
      </c>
      <c r="N21" s="4">
        <f>Input!J22</f>
        <v>4.1478127142857169</v>
      </c>
      <c r="O21">
        <f t="shared" si="6"/>
        <v>3.8959812857142886</v>
      </c>
      <c r="P21">
        <f t="shared" si="7"/>
        <v>4.347906800029584</v>
      </c>
      <c r="Q21">
        <f t="shared" si="8"/>
        <v>0.20423667048914423</v>
      </c>
      <c r="R21">
        <f t="shared" si="9"/>
        <v>15.178670178635961</v>
      </c>
    </row>
    <row r="22" spans="1:25" ht="14.45" x14ac:dyDescent="0.3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-1.6161869533744937</v>
      </c>
      <c r="E22" s="4">
        <f>Input!I23</f>
        <v>36.693328857142866</v>
      </c>
      <c r="F22">
        <f t="shared" si="3"/>
        <v>35.597121285714294</v>
      </c>
      <c r="G22">
        <f t="shared" si="10"/>
        <v>26.563077482061825</v>
      </c>
      <c r="H22">
        <f t="shared" si="4"/>
        <v>81.613947446311585</v>
      </c>
      <c r="I22">
        <f t="shared" si="5"/>
        <v>73214.633381106483</v>
      </c>
      <c r="N22" s="4">
        <f>Input!J23</f>
        <v>4.5181531428571446</v>
      </c>
      <c r="O22">
        <f t="shared" si="6"/>
        <v>4.2663217142857164</v>
      </c>
      <c r="P22">
        <f t="shared" si="7"/>
        <v>4.8848462014806913</v>
      </c>
      <c r="Q22">
        <f t="shared" si="8"/>
        <v>0.38257254125980666</v>
      </c>
      <c r="R22">
        <f t="shared" si="9"/>
        <v>18.201500969785815</v>
      </c>
    </row>
    <row r="23" spans="1:25" ht="14.45" x14ac:dyDescent="0.3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-1.5191675346967359</v>
      </c>
      <c r="E23" s="4">
        <f>Input!I24</f>
        <v>41.122600285714284</v>
      </c>
      <c r="F23">
        <f t="shared" si="3"/>
        <v>40.026392714285713</v>
      </c>
      <c r="G23">
        <f t="shared" si="10"/>
        <v>31.965997987272033</v>
      </c>
      <c r="H23">
        <f t="shared" si="4"/>
        <v>64.969963155269937</v>
      </c>
      <c r="I23">
        <f t="shared" si="5"/>
        <v>70319.958566140747</v>
      </c>
      <c r="N23" s="4">
        <f>Input!J24</f>
        <v>4.4292714285714183</v>
      </c>
      <c r="O23">
        <f t="shared" si="6"/>
        <v>4.1774399999999901</v>
      </c>
      <c r="P23">
        <f t="shared" si="7"/>
        <v>5.4029205052102078</v>
      </c>
      <c r="Q23">
        <f t="shared" si="8"/>
        <v>1.5018024686502907</v>
      </c>
      <c r="R23">
        <f t="shared" si="9"/>
        <v>17.451004953599917</v>
      </c>
    </row>
    <row r="24" spans="1:25" x14ac:dyDescent="0.25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-1.4268826966602934</v>
      </c>
      <c r="E24" s="4">
        <f>Input!I25</f>
        <v>45.922212142857141</v>
      </c>
      <c r="F24">
        <f t="shared" si="3"/>
        <v>44.82600457142857</v>
      </c>
      <c r="G24">
        <f t="shared" si="10"/>
        <v>37.860896757641946</v>
      </c>
      <c r="H24">
        <f t="shared" si="4"/>
        <v>48.512726857671481</v>
      </c>
      <c r="I24">
        <f t="shared" si="5"/>
        <v>67228.300419050647</v>
      </c>
      <c r="N24" s="4">
        <f>Input!J25</f>
        <v>4.7996118571428568</v>
      </c>
      <c r="O24">
        <f t="shared" si="6"/>
        <v>4.5477804285714285</v>
      </c>
      <c r="P24">
        <f t="shared" si="7"/>
        <v>5.8948987703699105</v>
      </c>
      <c r="Q24">
        <f t="shared" si="8"/>
        <v>1.8147278268098919</v>
      </c>
      <c r="R24">
        <f t="shared" si="9"/>
        <v>20.682306826497324</v>
      </c>
    </row>
    <row r="25" spans="1:25" x14ac:dyDescent="0.25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-1.3388917628030026</v>
      </c>
      <c r="E25" s="4">
        <f>Input!I26</f>
        <v>50.707010428571429</v>
      </c>
      <c r="F25">
        <f t="shared" si="3"/>
        <v>49.610802857142858</v>
      </c>
      <c r="G25">
        <f t="shared" si="10"/>
        <v>44.215941117043563</v>
      </c>
      <c r="H25">
        <f t="shared" si="4"/>
        <v>29.104533194787187</v>
      </c>
      <c r="I25">
        <f t="shared" si="5"/>
        <v>63973.161723225821</v>
      </c>
      <c r="N25" s="4">
        <f>Input!J26</f>
        <v>4.7847982857142881</v>
      </c>
      <c r="O25">
        <f t="shared" si="6"/>
        <v>4.5329668571428599</v>
      </c>
      <c r="P25">
        <f t="shared" si="7"/>
        <v>6.355044359401619</v>
      </c>
      <c r="Q25">
        <f t="shared" si="8"/>
        <v>3.3199664242375184</v>
      </c>
      <c r="R25">
        <f t="shared" si="9"/>
        <v>20.547788527955618</v>
      </c>
    </row>
    <row r="26" spans="1:25" x14ac:dyDescent="0.25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-1.2548128551150082</v>
      </c>
      <c r="E26" s="4">
        <f>Input!I27</f>
        <v>55.669572000000002</v>
      </c>
      <c r="F26">
        <f t="shared" si="3"/>
        <v>54.573364428571431</v>
      </c>
      <c r="G26">
        <f t="shared" si="10"/>
        <v>50.994978058651284</v>
      </c>
      <c r="H26">
        <f t="shared" si="4"/>
        <v>12.804849012430282</v>
      </c>
      <c r="I26">
        <f t="shared" si="5"/>
        <v>60589.88477981434</v>
      </c>
      <c r="N26" s="4">
        <f>Input!J27</f>
        <v>4.9625615714285729</v>
      </c>
      <c r="O26">
        <f t="shared" si="6"/>
        <v>4.7107301428571446</v>
      </c>
      <c r="P26">
        <f t="shared" si="7"/>
        <v>6.7790369416077221</v>
      </c>
      <c r="Q26">
        <f t="shared" si="8"/>
        <v>4.2778930137578612</v>
      </c>
      <c r="R26">
        <f t="shared" si="9"/>
        <v>22.190978478822895</v>
      </c>
    </row>
    <row r="27" spans="1:25" x14ac:dyDescent="0.25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-1.1743128774987668</v>
      </c>
      <c r="E27" s="4">
        <f>Input!I28</f>
        <v>60.483997428571435</v>
      </c>
      <c r="F27">
        <f t="shared" si="3"/>
        <v>59.387789857142863</v>
      </c>
      <c r="G27">
        <f t="shared" si="10"/>
        <v>58.158829283877871</v>
      </c>
      <c r="H27">
        <f t="shared" si="4"/>
        <v>1.5103440906398171</v>
      </c>
      <c r="I27">
        <f t="shared" si="5"/>
        <v>57114.439773446102</v>
      </c>
      <c r="N27" s="4">
        <f>Input!J28</f>
        <v>4.8144254285714325</v>
      </c>
      <c r="O27">
        <f t="shared" si="6"/>
        <v>4.5625940000000043</v>
      </c>
      <c r="P27">
        <f t="shared" si="7"/>
        <v>7.1638512252265869</v>
      </c>
      <c r="Q27">
        <f t="shared" si="8"/>
        <v>6.7665391517935003</v>
      </c>
      <c r="R27">
        <f t="shared" si="9"/>
        <v>20.817264008836037</v>
      </c>
    </row>
    <row r="28" spans="1:25" x14ac:dyDescent="0.25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-1.0970995453291139</v>
      </c>
      <c r="E28" s="4">
        <f>Input!I29</f>
        <v>64.883641571428569</v>
      </c>
      <c r="F28">
        <f t="shared" si="3"/>
        <v>63.787433999999998</v>
      </c>
      <c r="G28">
        <f t="shared" si="10"/>
        <v>65.666440865213374</v>
      </c>
      <c r="H28">
        <f t="shared" si="4"/>
        <v>3.5306667995190018</v>
      </c>
      <c r="I28">
        <f t="shared" si="5"/>
        <v>53582.371748918689</v>
      </c>
      <c r="N28" s="4">
        <f>Input!J29</f>
        <v>4.3996441428571345</v>
      </c>
      <c r="O28">
        <f t="shared" si="6"/>
        <v>4.1478127142857062</v>
      </c>
      <c r="P28">
        <f t="shared" si="7"/>
        <v>7.5076115813355013</v>
      </c>
      <c r="Q28">
        <f t="shared" si="8"/>
        <v>11.288248427029087</v>
      </c>
      <c r="R28">
        <f t="shared" si="9"/>
        <v>17.204350312790158</v>
      </c>
    </row>
    <row r="29" spans="1:25" x14ac:dyDescent="0.25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-1.0229149791846939</v>
      </c>
      <c r="E29" s="4">
        <f>Input!I30</f>
        <v>69.698067000000009</v>
      </c>
      <c r="F29">
        <f t="shared" si="3"/>
        <v>68.601859428571444</v>
      </c>
      <c r="G29">
        <f t="shared" si="10"/>
        <v>73.475877669473732</v>
      </c>
      <c r="H29">
        <f t="shared" si="4"/>
        <v>23.756053812648233</v>
      </c>
      <c r="I29">
        <f t="shared" si="5"/>
        <v>50027.92306069925</v>
      </c>
      <c r="N29" s="4">
        <f>Input!J30</f>
        <v>4.8144254285714396</v>
      </c>
      <c r="O29">
        <f t="shared" si="6"/>
        <v>4.5625940000000114</v>
      </c>
      <c r="P29">
        <f t="shared" si="7"/>
        <v>7.8094368042603515</v>
      </c>
      <c r="Q29">
        <f t="shared" si="8"/>
        <v>10.541988195577149</v>
      </c>
      <c r="R29">
        <f t="shared" si="9"/>
        <v>20.817264008836105</v>
      </c>
    </row>
    <row r="30" spans="1:25" x14ac:dyDescent="0.25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-0.95153050826460372</v>
      </c>
      <c r="E30" s="4">
        <f>Input!I31</f>
        <v>75.179105142857139</v>
      </c>
      <c r="F30">
        <f t="shared" si="3"/>
        <v>74.082897571428575</v>
      </c>
      <c r="G30">
        <f t="shared" si="10"/>
        <v>81.54516279676308</v>
      </c>
      <c r="H30">
        <f t="shared" si="4"/>
        <v>55.685402293236635</v>
      </c>
      <c r="I30">
        <f t="shared" si="5"/>
        <v>46483.334891100298</v>
      </c>
      <c r="N30" s="4">
        <f>Input!J31</f>
        <v>5.4810381428571304</v>
      </c>
      <c r="O30">
        <f t="shared" si="6"/>
        <v>5.2292067142857022</v>
      </c>
      <c r="P30">
        <f t="shared" si="7"/>
        <v>8.0692851272893495</v>
      </c>
      <c r="Q30">
        <f t="shared" si="8"/>
        <v>8.0660453920093165</v>
      </c>
      <c r="R30">
        <f t="shared" si="9"/>
        <v>27.344602860730671</v>
      </c>
    </row>
    <row r="31" spans="1:25" x14ac:dyDescent="0.25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-0.8827424193288661</v>
      </c>
      <c r="E31" s="4">
        <f>Input!I32</f>
        <v>81.030483714285722</v>
      </c>
      <c r="F31">
        <f t="shared" si="3"/>
        <v>79.934276142857158</v>
      </c>
      <c r="G31">
        <f t="shared" si="10"/>
        <v>89.832969102904428</v>
      </c>
      <c r="H31">
        <f t="shared" si="4"/>
        <v>97.98412231728939</v>
      </c>
      <c r="I31">
        <f t="shared" si="5"/>
        <v>42978.321510463065</v>
      </c>
      <c r="N31" s="4">
        <f>Input!J32</f>
        <v>5.8513785714285831</v>
      </c>
      <c r="O31">
        <f t="shared" si="6"/>
        <v>5.5995471428571548</v>
      </c>
      <c r="P31">
        <f t="shared" si="7"/>
        <v>8.2878063061413556</v>
      </c>
      <c r="Q31">
        <f t="shared" si="8"/>
        <v>7.2267373289814714</v>
      </c>
      <c r="R31">
        <f t="shared" si="9"/>
        <v>31.354928205079727</v>
      </c>
    </row>
    <row r="32" spans="1:25" x14ac:dyDescent="0.25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-0.81636845194432928</v>
      </c>
      <c r="E32" s="4">
        <f>Input!I33</f>
        <v>89.42980442857143</v>
      </c>
      <c r="F32">
        <f t="shared" si="3"/>
        <v>88.333596857142865</v>
      </c>
      <c r="G32">
        <f t="shared" si="10"/>
        <v>98.299174132539676</v>
      </c>
      <c r="H32">
        <f t="shared" si="4"/>
        <v>99.312730431905322</v>
      </c>
      <c r="I32">
        <f t="shared" si="5"/>
        <v>39539.704050134787</v>
      </c>
      <c r="N32" s="4">
        <f>Input!J33</f>
        <v>8.3993207142857074</v>
      </c>
      <c r="O32">
        <f t="shared" si="6"/>
        <v>8.1474892857142791</v>
      </c>
      <c r="P32">
        <f t="shared" si="7"/>
        <v>8.4662050296352529</v>
      </c>
      <c r="Q32">
        <f t="shared" si="8"/>
        <v>0.10157972542309975</v>
      </c>
      <c r="R32">
        <f t="shared" si="9"/>
        <v>66.381581660828971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-0.75224488813114476</v>
      </c>
      <c r="E33" s="4">
        <f>Input!I34</f>
        <v>98.792010285714284</v>
      </c>
      <c r="F33">
        <f t="shared" si="3"/>
        <v>97.695802714285719</v>
      </c>
      <c r="G33">
        <f t="shared" si="10"/>
        <v>106.90529214333243</v>
      </c>
      <c r="H33">
        <f t="shared" si="4"/>
        <v>84.814695543723147</v>
      </c>
      <c r="I33">
        <f t="shared" si="5"/>
        <v>36191.186230789936</v>
      </c>
      <c r="N33" s="4">
        <f>Input!J34</f>
        <v>9.3622058571428539</v>
      </c>
      <c r="O33">
        <f t="shared" si="6"/>
        <v>9.1103744285714257</v>
      </c>
      <c r="P33">
        <f t="shared" si="7"/>
        <v>8.6061180107927573</v>
      </c>
      <c r="Q33">
        <f t="shared" si="8"/>
        <v>0.25427453487097496</v>
      </c>
      <c r="R33">
        <f t="shared" si="9"/>
        <v>82.998922228768137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-0.69022411939679407</v>
      </c>
      <c r="E34" s="4">
        <f>Input!I35</f>
        <v>108.82082885714284</v>
      </c>
      <c r="F34">
        <f t="shared" si="3"/>
        <v>107.72462128571428</v>
      </c>
      <c r="G34">
        <f t="shared" si="10"/>
        <v>115.61479787891859</v>
      </c>
      <c r="H34">
        <f t="shared" si="4"/>
        <v>62.254886671949272</v>
      </c>
      <c r="I34">
        <f t="shared" si="5"/>
        <v>32953.252246075863</v>
      </c>
      <c r="N34" s="4">
        <f>Input!J35</f>
        <v>10.028818571428559</v>
      </c>
      <c r="O34">
        <f t="shared" si="6"/>
        <v>9.7769871428571307</v>
      </c>
      <c r="P34">
        <f t="shared" si="7"/>
        <v>8.7095057355861627</v>
      </c>
      <c r="Q34">
        <f t="shared" si="8"/>
        <v>1.1395165548692061</v>
      </c>
      <c r="R34">
        <f t="shared" si="9"/>
        <v>95.589477591593635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-0.63017260016733934</v>
      </c>
      <c r="E35" s="4">
        <f>Input!I36</f>
        <v>119.39775128571428</v>
      </c>
      <c r="F35">
        <f t="shared" si="3"/>
        <v>118.30154371428571</v>
      </c>
      <c r="G35">
        <f t="shared" si="10"/>
        <v>124.39335676911138</v>
      </c>
      <c r="H35">
        <f t="shared" si="4"/>
        <v>37.110186294944391</v>
      </c>
      <c r="I35">
        <f t="shared" si="5"/>
        <v>29843.166367041613</v>
      </c>
      <c r="N35" s="4">
        <f>Input!J36</f>
        <v>10.576922428571436</v>
      </c>
      <c r="O35">
        <f t="shared" si="6"/>
        <v>10.325091000000008</v>
      </c>
      <c r="P35">
        <f t="shared" si="7"/>
        <v>8.7785588901927838</v>
      </c>
      <c r="Q35">
        <f t="shared" si="8"/>
        <v>2.3917615666647829</v>
      </c>
      <c r="R35">
        <f t="shared" si="9"/>
        <v>106.60750415828116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-0.57196911623741209</v>
      </c>
      <c r="E36" s="4">
        <f>Input!I37</f>
        <v>129.69321500000001</v>
      </c>
      <c r="F36">
        <f t="shared" si="3"/>
        <v>128.59700742857143</v>
      </c>
      <c r="G36">
        <f t="shared" si="10"/>
        <v>133.20897562306359</v>
      </c>
      <c r="H36">
        <f t="shared" si="4"/>
        <v>21.270250627007307</v>
      </c>
      <c r="I36">
        <f t="shared" si="5"/>
        <v>26875.05437294862</v>
      </c>
      <c r="N36" s="4">
        <f>Input!J37</f>
        <v>10.295463714285731</v>
      </c>
      <c r="O36">
        <f t="shared" si="6"/>
        <v>10.043632285714303</v>
      </c>
      <c r="P36">
        <f t="shared" si="7"/>
        <v>8.8156188539522038</v>
      </c>
      <c r="Q36">
        <f t="shared" si="8"/>
        <v>1.5080169885881267</v>
      </c>
      <c r="R36">
        <f t="shared" si="9"/>
        <v>100.87454949064271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-0.51550331178532827</v>
      </c>
      <c r="E37" s="4">
        <f>Input!I38</f>
        <v>139.82572885714288</v>
      </c>
      <c r="F37">
        <f t="shared" si="3"/>
        <v>138.7295212857143</v>
      </c>
      <c r="G37">
        <f t="shared" si="10"/>
        <v>142.03208687628572</v>
      </c>
      <c r="H37">
        <f t="shared" si="4"/>
        <v>10.906939480026345</v>
      </c>
      <c r="I37">
        <f t="shared" si="5"/>
        <v>24060.048256954902</v>
      </c>
      <c r="N37" s="4">
        <f>Input!J38</f>
        <v>10.132513857142868</v>
      </c>
      <c r="O37">
        <f t="shared" si="6"/>
        <v>9.8806824285714399</v>
      </c>
      <c r="P37">
        <f t="shared" si="7"/>
        <v>8.8231112532221303</v>
      </c>
      <c r="Q37">
        <f t="shared" si="8"/>
        <v>1.1184567909297201</v>
      </c>
      <c r="R37">
        <f t="shared" si="9"/>
        <v>97.6278852542804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-0.46067442996124408</v>
      </c>
      <c r="E38" s="4">
        <f>Input!I39</f>
        <v>149.78047928571431</v>
      </c>
      <c r="F38">
        <f t="shared" si="3"/>
        <v>148.68427171428573</v>
      </c>
      <c r="G38">
        <f t="shared" si="10"/>
        <v>150.83557823194573</v>
      </c>
      <c r="H38">
        <f t="shared" si="4"/>
        <v>4.6281197329264119</v>
      </c>
      <c r="I38">
        <f t="shared" si="5"/>
        <v>21406.477496232357</v>
      </c>
      <c r="N38" s="4">
        <f>Input!J39</f>
        <v>9.9547504285714297</v>
      </c>
      <c r="O38">
        <f t="shared" si="6"/>
        <v>9.7029190000000014</v>
      </c>
      <c r="P38">
        <f t="shared" si="7"/>
        <v>8.8034913556600145</v>
      </c>
      <c r="Q38">
        <f t="shared" si="8"/>
        <v>0.80897008740297793</v>
      </c>
      <c r="R38">
        <f t="shared" si="9"/>
        <v>94.146637120561024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-0.40739023093317633</v>
      </c>
      <c r="E39" s="4">
        <f>Input!I40</f>
        <v>158.26868171428572</v>
      </c>
      <c r="F39">
        <f t="shared" si="3"/>
        <v>157.17247414285714</v>
      </c>
      <c r="G39">
        <f t="shared" si="10"/>
        <v>159.59477822580942</v>
      </c>
      <c r="H39">
        <f t="shared" si="4"/>
        <v>5.8675570702872868</v>
      </c>
      <c r="I39">
        <f t="shared" si="5"/>
        <v>18920.092276421761</v>
      </c>
      <c r="N39" s="4">
        <f>Input!J40</f>
        <v>8.4882024285714124</v>
      </c>
      <c r="O39">
        <f t="shared" si="6"/>
        <v>8.2363709999999841</v>
      </c>
      <c r="P39">
        <f t="shared" si="7"/>
        <v>8.7591999938636995</v>
      </c>
      <c r="Q39">
        <f t="shared" si="8"/>
        <v>0.27335015682454494</v>
      </c>
      <c r="R39">
        <f t="shared" si="9"/>
        <v>67.837807249640733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-0.3555660582057773</v>
      </c>
      <c r="E40" s="4">
        <f>Input!I41</f>
        <v>166.03101685714287</v>
      </c>
      <c r="F40">
        <f t="shared" si="3"/>
        <v>164.93480928571429</v>
      </c>
      <c r="G40">
        <f t="shared" si="10"/>
        <v>168.28740692830337</v>
      </c>
      <c r="H40">
        <f t="shared" si="4"/>
        <v>11.239910953093821</v>
      </c>
      <c r="I40">
        <f t="shared" si="5"/>
        <v>16604.306240608741</v>
      </c>
      <c r="N40" s="4">
        <f>Input!J41</f>
        <v>7.7623351428571539</v>
      </c>
      <c r="O40">
        <f t="shared" si="6"/>
        <v>7.5105037142857256</v>
      </c>
      <c r="P40">
        <f t="shared" si="7"/>
        <v>8.6926287024939555</v>
      </c>
      <c r="Q40">
        <f t="shared" si="8"/>
        <v>1.3974194877463075</v>
      </c>
      <c r="R40">
        <f t="shared" si="9"/>
        <v>56.407666042299681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-0.30512402947747491</v>
      </c>
      <c r="E41" s="4">
        <f>Input!I42</f>
        <v>173.52670685714287</v>
      </c>
      <c r="F41">
        <f t="shared" si="3"/>
        <v>172.43049928571429</v>
      </c>
      <c r="G41">
        <f t="shared" si="10"/>
        <v>176.89349973278763</v>
      </c>
      <c r="H41">
        <f t="shared" si="4"/>
        <v>19.918372990576842</v>
      </c>
      <c r="I41">
        <f t="shared" si="5"/>
        <v>14460.448465075697</v>
      </c>
      <c r="N41" s="4">
        <f>Input!J42</f>
        <v>7.4956899999999962</v>
      </c>
      <c r="O41">
        <f t="shared" si="6"/>
        <v>7.2438585714285679</v>
      </c>
      <c r="P41">
        <f t="shared" si="7"/>
        <v>8.6060928044842573</v>
      </c>
      <c r="Q41">
        <f t="shared" si="8"/>
        <v>1.8556821057088222</v>
      </c>
      <c r="R41">
        <f t="shared" si="9"/>
        <v>52.47348700285913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-0.25599233261910342</v>
      </c>
      <c r="E42" s="4">
        <f>Input!I43</f>
        <v>181.31866928571429</v>
      </c>
      <c r="F42">
        <f t="shared" si="3"/>
        <v>180.22246171428571</v>
      </c>
      <c r="G42">
        <f t="shared" si="10"/>
        <v>185.39531100082425</v>
      </c>
      <c r="H42">
        <f t="shared" si="4"/>
        <v>26.758369741242245</v>
      </c>
      <c r="I42">
        <f t="shared" si="5"/>
        <v>12488.016361964064</v>
      </c>
      <c r="N42" s="4">
        <f>Input!J43</f>
        <v>7.7919624285714235</v>
      </c>
      <c r="O42">
        <f t="shared" si="6"/>
        <v>7.5401309999999953</v>
      </c>
      <c r="P42">
        <f t="shared" si="7"/>
        <v>8.501811268036624</v>
      </c>
      <c r="Q42">
        <f t="shared" si="8"/>
        <v>0.92482893793100218</v>
      </c>
      <c r="R42">
        <f t="shared" si="9"/>
        <v>56.853575497160925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-0.20810461079971729</v>
      </c>
      <c r="E43" s="4">
        <f>Input!I44</f>
        <v>189.99944871428573</v>
      </c>
      <c r="F43">
        <f t="shared" si="3"/>
        <v>188.90324114285715</v>
      </c>
      <c r="G43">
        <f t="shared" si="10"/>
        <v>193.77720326203513</v>
      </c>
      <c r="H43">
        <f t="shared" si="4"/>
        <v>23.755506739181854</v>
      </c>
      <c r="I43">
        <f t="shared" si="5"/>
        <v>10684.923020083041</v>
      </c>
      <c r="N43" s="4">
        <f>Input!J44</f>
        <v>8.6807794285714408</v>
      </c>
      <c r="O43">
        <f t="shared" si="6"/>
        <v>8.4289480000000125</v>
      </c>
      <c r="P43">
        <f t="shared" si="7"/>
        <v>8.3818922612108651</v>
      </c>
      <c r="Q43">
        <f t="shared" si="8"/>
        <v>2.214242552992479E-3</v>
      </c>
      <c r="R43">
        <f t="shared" si="9"/>
        <v>71.04716438670421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-0.16139942354751394</v>
      </c>
      <c r="E44" s="4">
        <f>Input!I45</f>
        <v>198.72466899999998</v>
      </c>
      <c r="F44">
        <f t="shared" si="3"/>
        <v>197.6284614285714</v>
      </c>
      <c r="G44">
        <f t="shared" si="10"/>
        <v>202.02552670613201</v>
      </c>
      <c r="H44">
        <f t="shared" si="4"/>
        <v>19.334183055129198</v>
      </c>
      <c r="I44">
        <f t="shared" si="5"/>
        <v>9047.734092328581</v>
      </c>
      <c r="N44" s="4">
        <f>Input!J45</f>
        <v>8.7252202857142436</v>
      </c>
      <c r="O44">
        <f t="shared" si="6"/>
        <v>8.4733888571428153</v>
      </c>
      <c r="P44">
        <f t="shared" si="7"/>
        <v>8.2483234440968829</v>
      </c>
      <c r="Q44">
        <f t="shared" si="8"/>
        <v>5.0654440149536163E-2</v>
      </c>
      <c r="R44">
        <f t="shared" si="9"/>
        <v>71.798318724352029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-0.11581977276327485</v>
      </c>
      <c r="E45" s="4">
        <f>Input!I46</f>
        <v>208.08687485714285</v>
      </c>
      <c r="F45">
        <f t="shared" si="3"/>
        <v>206.99066728571427</v>
      </c>
      <c r="G45">
        <f t="shared" si="10"/>
        <v>210.12849285850589</v>
      </c>
      <c r="H45">
        <f t="shared" si="4"/>
        <v>9.8459493252651011</v>
      </c>
      <c r="I45">
        <f t="shared" si="5"/>
        <v>7571.890713134304</v>
      </c>
      <c r="N45" s="4">
        <f>Input!J46</f>
        <v>9.3622058571428681</v>
      </c>
      <c r="O45">
        <f t="shared" si="6"/>
        <v>9.1103744285714399</v>
      </c>
      <c r="P45">
        <f t="shared" si="7"/>
        <v>8.1029661523738756</v>
      </c>
      <c r="Q45">
        <f t="shared" si="8"/>
        <v>1.0148714349513479</v>
      </c>
      <c r="R45">
        <f t="shared" si="9"/>
        <v>82.998922228768393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-7.1312684513361466E-2</v>
      </c>
      <c r="E46" s="4">
        <f>Input!I47</f>
        <v>218.16013428571429</v>
      </c>
      <c r="F46">
        <f t="shared" si="3"/>
        <v>217.06392671428571</v>
      </c>
      <c r="G46">
        <f t="shared" si="10"/>
        <v>218.07604559415731</v>
      </c>
      <c r="H46">
        <f t="shared" si="4"/>
        <v>1.024384626992529</v>
      </c>
      <c r="I46">
        <f t="shared" si="5"/>
        <v>6251.916086766797</v>
      </c>
      <c r="N46" s="4">
        <f>Input!J47</f>
        <v>10.073259428571447</v>
      </c>
      <c r="O46">
        <f t="shared" si="6"/>
        <v>9.8214280000000187</v>
      </c>
      <c r="P46">
        <f t="shared" si="7"/>
        <v>7.9475527356514091</v>
      </c>
      <c r="Q46">
        <f t="shared" si="8"/>
        <v>3.5114085063375717</v>
      </c>
      <c r="R46">
        <f t="shared" si="9"/>
        <v>96.460447959184364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-2.7828838905984678E-2</v>
      </c>
      <c r="E47" s="4">
        <f>Input!I48</f>
        <v>227.18162699999999</v>
      </c>
      <c r="F47">
        <f t="shared" si="3"/>
        <v>226.08541942857141</v>
      </c>
      <c r="G47">
        <f t="shared" si="10"/>
        <v>225.85973201053801</v>
      </c>
      <c r="H47">
        <f t="shared" si="4"/>
        <v>5.0934810658583685E-2</v>
      </c>
      <c r="I47">
        <f t="shared" si="5"/>
        <v>5081.6043404377824</v>
      </c>
      <c r="N47" s="4">
        <f>Input!J48</f>
        <v>9.0214927142856993</v>
      </c>
      <c r="O47">
        <f t="shared" si="6"/>
        <v>8.7696612857142711</v>
      </c>
      <c r="P47">
        <f t="shared" si="7"/>
        <v>7.7836864163807071</v>
      </c>
      <c r="Q47">
        <f t="shared" si="8"/>
        <v>0.97214644295733843</v>
      </c>
      <c r="R47">
        <f t="shared" si="9"/>
        <v>76.906959066155679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1.4677758434445687E-2</v>
      </c>
      <c r="E48" s="4">
        <f>Input!I49</f>
        <v>235.83277928571428</v>
      </c>
      <c r="F48">
        <f t="shared" si="3"/>
        <v>234.7365717142857</v>
      </c>
      <c r="G48">
        <f t="shared" si="10"/>
        <v>233.47257513922287</v>
      </c>
      <c r="H48">
        <f t="shared" si="4"/>
        <v>1.5976873417705733</v>
      </c>
      <c r="I48">
        <f t="shared" si="5"/>
        <v>4054.1910036634376</v>
      </c>
      <c r="N48" s="4">
        <f>Input!J49</f>
        <v>8.6511522857142893</v>
      </c>
      <c r="O48">
        <f t="shared" si="6"/>
        <v>8.399320857142861</v>
      </c>
      <c r="P48">
        <f t="shared" si="7"/>
        <v>7.6128431286848706</v>
      </c>
      <c r="Q48">
        <f t="shared" si="8"/>
        <v>0.6185472173604406</v>
      </c>
      <c r="R48">
        <f t="shared" si="9"/>
        <v>70.548590861235084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5.6250068782010464E-2</v>
      </c>
      <c r="E49" s="4">
        <f>Input!I50</f>
        <v>244.70613571428572</v>
      </c>
      <c r="F49">
        <f t="shared" si="3"/>
        <v>243.60992814285714</v>
      </c>
      <c r="G49">
        <f t="shared" si="10"/>
        <v>240.90895001970483</v>
      </c>
      <c r="H49">
        <f t="shared" si="4"/>
        <v>7.2952828217473789</v>
      </c>
      <c r="I49">
        <f t="shared" si="5"/>
        <v>3162.5050782074677</v>
      </c>
      <c r="N49" s="4">
        <f>Input!J50</f>
        <v>8.8733564285714408</v>
      </c>
      <c r="O49">
        <f t="shared" si="6"/>
        <v>8.6215250000000125</v>
      </c>
      <c r="P49">
        <f t="shared" si="7"/>
        <v>7.436374880481976</v>
      </c>
      <c r="Q49">
        <f t="shared" si="8"/>
        <v>1.4045808057936162</v>
      </c>
      <c r="R49">
        <f t="shared" si="9"/>
        <v>74.330693325625219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9.6928281273833586E-2</v>
      </c>
      <c r="E50" s="4">
        <f>Input!I51</f>
        <v>252.86843857142861</v>
      </c>
      <c r="F50">
        <f t="shared" si="3"/>
        <v>251.77223100000003</v>
      </c>
      <c r="G50">
        <f t="shared" si="10"/>
        <v>248.16446427639983</v>
      </c>
      <c r="H50">
        <f t="shared" si="4"/>
        <v>13.015980731916974</v>
      </c>
      <c r="I50">
        <f t="shared" si="5"/>
        <v>2399.1031232250812</v>
      </c>
      <c r="N50" s="4">
        <f>Input!J51</f>
        <v>8.1623028571428904</v>
      </c>
      <c r="O50">
        <f t="shared" si="6"/>
        <v>7.9104714285714621</v>
      </c>
      <c r="P50">
        <f t="shared" si="7"/>
        <v>7.2555142566950028</v>
      </c>
      <c r="Q50">
        <f t="shared" si="8"/>
        <v>0.42896889699240986</v>
      </c>
      <c r="R50">
        <f t="shared" si="9"/>
        <v>62.575558222245427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0.13675004639825195</v>
      </c>
      <c r="E51" s="4">
        <f>Input!I52</f>
        <v>261.14925042857146</v>
      </c>
      <c r="F51">
        <f t="shared" si="3"/>
        <v>260.05304285714288</v>
      </c>
      <c r="G51">
        <f t="shared" si="10"/>
        <v>255.23584402289652</v>
      </c>
      <c r="H51">
        <f t="shared" si="4"/>
        <v>23.20540460866458</v>
      </c>
      <c r="I51">
        <f t="shared" si="5"/>
        <v>1756.3861193089845</v>
      </c>
      <c r="N51" s="4">
        <f>Input!J52</f>
        <v>8.2808118571428508</v>
      </c>
      <c r="O51">
        <f t="shared" si="6"/>
        <v>8.0289804285714226</v>
      </c>
      <c r="P51">
        <f t="shared" si="7"/>
        <v>7.0713797464966941</v>
      </c>
      <c r="Q51">
        <f t="shared" si="8"/>
        <v>0.91699906630998518</v>
      </c>
      <c r="R51">
        <f t="shared" si="9"/>
        <v>64.464526722382942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0.17575068540662578</v>
      </c>
      <c r="E52" s="4">
        <f>Input!I53</f>
        <v>268.42273628571428</v>
      </c>
      <c r="F52">
        <f t="shared" si="3"/>
        <v>267.3265287142857</v>
      </c>
      <c r="G52">
        <f t="shared" si="10"/>
        <v>262.12082565691384</v>
      </c>
      <c r="H52">
        <f t="shared" si="4"/>
        <v>27.099344321530765</v>
      </c>
      <c r="I52">
        <f t="shared" si="5"/>
        <v>1226.7001131342629</v>
      </c>
      <c r="N52" s="4">
        <f>Input!J53</f>
        <v>7.2734858571428163</v>
      </c>
      <c r="O52">
        <f t="shared" si="6"/>
        <v>7.021654428571388</v>
      </c>
      <c r="P52">
        <f t="shared" si="7"/>
        <v>6.8849816340173273</v>
      </c>
      <c r="Q52">
        <f t="shared" si="8"/>
        <v>1.8679452771216475E-2</v>
      </c>
      <c r="R52">
        <f t="shared" si="9"/>
        <v>49.303630914276184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0.21396337856790471</v>
      </c>
      <c r="E53" s="4">
        <f>Input!I54</f>
        <v>274.64445528571429</v>
      </c>
      <c r="F53">
        <f t="shared" si="3"/>
        <v>273.54824771428571</v>
      </c>
      <c r="G53">
        <f t="shared" si="10"/>
        <v>268.81805389739168</v>
      </c>
      <c r="H53">
        <f t="shared" si="4"/>
        <v>22.374733545382508</v>
      </c>
      <c r="I53">
        <f t="shared" si="5"/>
        <v>802.42179960843532</v>
      </c>
      <c r="N53" s="4">
        <f>Input!J54</f>
        <v>6.2217190000000073</v>
      </c>
      <c r="O53">
        <f t="shared" si="6"/>
        <v>5.9698875714285791</v>
      </c>
      <c r="P53">
        <f t="shared" si="7"/>
        <v>6.6972282404778634</v>
      </c>
      <c r="Q53">
        <f t="shared" si="8"/>
        <v>0.52902444885306055</v>
      </c>
      <c r="R53">
        <f t="shared" si="9"/>
        <v>35.639557615497417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0.25141933478026218</v>
      </c>
      <c r="E54" s="4">
        <f>Input!I55</f>
        <v>282.03645</v>
      </c>
      <c r="F54">
        <f t="shared" si="3"/>
        <v>280.94024242857142</v>
      </c>
      <c r="G54">
        <f t="shared" si="10"/>
        <v>275.3269862444813</v>
      </c>
      <c r="H54">
        <f t="shared" si="4"/>
        <v>31.508644988225964</v>
      </c>
      <c r="I54">
        <f t="shared" si="5"/>
        <v>476.03028711222549</v>
      </c>
      <c r="N54" s="4">
        <f>Input!J55</f>
        <v>7.3919947142857154</v>
      </c>
      <c r="O54">
        <f t="shared" si="6"/>
        <v>7.1401632857142872</v>
      </c>
      <c r="P54">
        <f t="shared" si="7"/>
        <v>6.5089323470896545</v>
      </c>
      <c r="Q54">
        <f t="shared" si="8"/>
        <v>0.39845249787693476</v>
      </c>
      <c r="R54">
        <f t="shared" si="9"/>
        <v>50.981931746662248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0.28814794471232485</v>
      </c>
      <c r="E55" s="4">
        <f>Input!I56</f>
        <v>289.41363114285713</v>
      </c>
      <c r="F55">
        <f t="shared" si="3"/>
        <v>288.31742357142855</v>
      </c>
      <c r="G55">
        <f t="shared" si="10"/>
        <v>281.64780390756277</v>
      </c>
      <c r="H55">
        <f t="shared" si="4"/>
        <v>44.483826460624996</v>
      </c>
      <c r="I55">
        <f t="shared" si="5"/>
        <v>240.16632771251423</v>
      </c>
      <c r="N55" s="4">
        <f>Input!J56</f>
        <v>7.3771811428571255</v>
      </c>
      <c r="O55">
        <f t="shared" si="6"/>
        <v>7.1253497142856972</v>
      </c>
      <c r="P55">
        <f t="shared" si="7"/>
        <v>6.3208176630814901</v>
      </c>
      <c r="Q55">
        <f t="shared" si="8"/>
        <v>0.64727182141484896</v>
      </c>
      <c r="R55">
        <f t="shared" si="9"/>
        <v>50.770608550871266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0.3241769193567357</v>
      </c>
      <c r="E56" s="4">
        <f>Input!I57</f>
        <v>296.10938585714285</v>
      </c>
      <c r="F56">
        <f t="shared" si="3"/>
        <v>295.01317828571428</v>
      </c>
      <c r="G56">
        <f t="shared" si="10"/>
        <v>287.78132914020762</v>
      </c>
      <c r="H56">
        <f t="shared" si="4"/>
        <v>52.299642063365376</v>
      </c>
      <c r="I56">
        <f t="shared" si="5"/>
        <v>87.680290233443785</v>
      </c>
      <c r="N56" s="4">
        <f>Input!J57</f>
        <v>6.6957547142857265</v>
      </c>
      <c r="O56">
        <f t="shared" si="6"/>
        <v>6.4439232857142983</v>
      </c>
      <c r="P56">
        <f t="shared" si="7"/>
        <v>6.133525232644816</v>
      </c>
      <c r="Q56">
        <f t="shared" si="8"/>
        <v>9.6346951349325166E-2</v>
      </c>
      <c r="R56">
        <f t="shared" si="9"/>
        <v>41.52414731217096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0.35953241563241495</v>
      </c>
      <c r="E57" s="4">
        <f>Input!I58</f>
        <v>302.27185042857138</v>
      </c>
      <c r="F57">
        <f t="shared" si="3"/>
        <v>301.1756428571428</v>
      </c>
      <c r="G57">
        <f t="shared" si="10"/>
        <v>293.72894883935805</v>
      </c>
      <c r="H57">
        <f t="shared" si="4"/>
        <v>55.453251794511189</v>
      </c>
      <c r="I57">
        <f t="shared" si="5"/>
        <v>11.670119951868264</v>
      </c>
      <c r="N57" s="4">
        <f>Input!J58</f>
        <v>6.1624645714285293</v>
      </c>
      <c r="O57">
        <f t="shared" si="6"/>
        <v>5.9106331428571011</v>
      </c>
      <c r="P57">
        <f t="shared" si="7"/>
        <v>5.9476196991504375</v>
      </c>
      <c r="Q57">
        <f t="shared" si="8"/>
        <v>1.3680053464401477E-3</v>
      </c>
      <c r="R57">
        <f t="shared" si="9"/>
        <v>34.935584149440814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0.39423915046163815</v>
      </c>
      <c r="E58" s="4">
        <f>Input!I59</f>
        <v>307.96027928571431</v>
      </c>
      <c r="F58">
        <f t="shared" si="3"/>
        <v>306.86407171428573</v>
      </c>
      <c r="G58">
        <f t="shared" si="10"/>
        <v>299.49254420470538</v>
      </c>
      <c r="H58">
        <f t="shared" si="4"/>
        <v>54.339417824499826</v>
      </c>
      <c r="I58">
        <f t="shared" si="5"/>
        <v>5.5104728551665527</v>
      </c>
      <c r="N58" s="4">
        <f>Input!J59</f>
        <v>5.6884288571429238</v>
      </c>
      <c r="O58">
        <f t="shared" si="6"/>
        <v>5.4365974285714955</v>
      </c>
      <c r="P58">
        <f t="shared" si="7"/>
        <v>5.7635953653473404</v>
      </c>
      <c r="Q58">
        <f t="shared" si="8"/>
        <v>0.10692765065565944</v>
      </c>
      <c r="R58">
        <f t="shared" si="9"/>
        <v>29.556591600350199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0.4283205045681534</v>
      </c>
      <c r="E59" s="4">
        <f>Input!I60</f>
        <v>313.51538557142851</v>
      </c>
      <c r="F59">
        <f t="shared" si="3"/>
        <v>312.41917799999993</v>
      </c>
      <c r="G59">
        <f t="shared" si="10"/>
        <v>305.07442620970949</v>
      </c>
      <c r="H59">
        <f t="shared" si="4"/>
        <v>53.945378860974699</v>
      </c>
      <c r="I59">
        <f t="shared" si="5"/>
        <v>62.874141721972798</v>
      </c>
      <c r="N59" s="4">
        <f>Input!J60</f>
        <v>5.5551062857142028</v>
      </c>
      <c r="O59">
        <f t="shared" si="6"/>
        <v>5.3032748571427746</v>
      </c>
      <c r="P59">
        <f t="shared" si="7"/>
        <v>5.5818820050041325</v>
      </c>
      <c r="Q59">
        <f t="shared" si="8"/>
        <v>7.762194283944053E-2</v>
      </c>
      <c r="R59">
        <f t="shared" si="9"/>
        <v>28.124724210402714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0.46179861708811631</v>
      </c>
      <c r="E60" s="4">
        <f>Input!I61</f>
        <v>318.18167485714287</v>
      </c>
      <c r="F60">
        <f t="shared" si="3"/>
        <v>317.08546728571429</v>
      </c>
      <c r="G60">
        <f t="shared" si="10"/>
        <v>310.47727660483844</v>
      </c>
      <c r="H60">
        <f t="shared" si="4"/>
        <v>43.668184074814434</v>
      </c>
      <c r="I60">
        <f t="shared" si="5"/>
        <v>177.74681126069802</v>
      </c>
      <c r="N60" s="4">
        <f>Input!J61</f>
        <v>4.6662892857143561</v>
      </c>
      <c r="O60">
        <f t="shared" si="6"/>
        <v>4.4144578571429278</v>
      </c>
      <c r="P60">
        <f t="shared" si="7"/>
        <v>5.402850395128957</v>
      </c>
      <c r="Q60">
        <f t="shared" si="8"/>
        <v>0.97691980914646426</v>
      </c>
      <c r="R60">
        <f t="shared" si="9"/>
        <v>19.487438172490929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0.49469447195268856</v>
      </c>
      <c r="E61" s="4">
        <f>Input!I62</f>
        <v>322.19616499999995</v>
      </c>
      <c r="F61">
        <f t="shared" si="3"/>
        <v>321.09995742857137</v>
      </c>
      <c r="G61">
        <f t="shared" si="10"/>
        <v>315.70409415381221</v>
      </c>
      <c r="H61">
        <f t="shared" si="4"/>
        <v>29.115340479894702</v>
      </c>
      <c r="I61">
        <f t="shared" si="5"/>
        <v>344.43609450313886</v>
      </c>
      <c r="N61" s="4">
        <f>Input!J62</f>
        <v>4.0144901428570847</v>
      </c>
      <c r="O61">
        <f t="shared" si="6"/>
        <v>3.7626587142856565</v>
      </c>
      <c r="P61">
        <f t="shared" si="7"/>
        <v>5.2268175489737603</v>
      </c>
      <c r="Q61">
        <f t="shared" si="8"/>
        <v>2.1437610931952262</v>
      </c>
      <c r="R61">
        <f t="shared" si="9"/>
        <v>14.15760060018979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0.52702797688637726</v>
      </c>
      <c r="E62" s="4">
        <f>Input!I63</f>
        <v>326.12177342857143</v>
      </c>
      <c r="F62">
        <f t="shared" si="3"/>
        <v>325.02556585714285</v>
      </c>
      <c r="G62">
        <f t="shared" si="10"/>
        <v>320.75814579271622</v>
      </c>
      <c r="H62">
        <f t="shared" si="4"/>
        <v>18.210874006270988</v>
      </c>
      <c r="I62">
        <f t="shared" si="5"/>
        <v>557.57571595248294</v>
      </c>
      <c r="N62" s="4">
        <f>Input!J63</f>
        <v>3.9256084285714792</v>
      </c>
      <c r="O62">
        <f t="shared" si="6"/>
        <v>3.6737770000000509</v>
      </c>
      <c r="P62">
        <f t="shared" si="7"/>
        <v>5.0540516389039984</v>
      </c>
      <c r="Q62">
        <f t="shared" si="8"/>
        <v>1.9051580788014226</v>
      </c>
      <c r="R62">
        <f t="shared" si="9"/>
        <v>13.496637445729375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0.55881803576587308</v>
      </c>
      <c r="E63" s="4">
        <f>Input!I64</f>
        <v>329.81036399999999</v>
      </c>
      <c r="F63">
        <f t="shared" si="3"/>
        <v>328.71415642857141</v>
      </c>
      <c r="G63">
        <f t="shared" si="10"/>
        <v>325.64292239796703</v>
      </c>
      <c r="H63">
        <f t="shared" si="4"/>
        <v>9.4324784707424687</v>
      </c>
      <c r="I63">
        <f t="shared" si="5"/>
        <v>812.12562115728565</v>
      </c>
      <c r="N63" s="4">
        <f>Input!J64</f>
        <v>3.6885905714285627</v>
      </c>
      <c r="O63">
        <f t="shared" si="6"/>
        <v>3.4367591428571345</v>
      </c>
      <c r="P63">
        <f t="shared" si="7"/>
        <v>4.8847766052508268</v>
      </c>
      <c r="Q63">
        <f t="shared" si="8"/>
        <v>2.0967545713970681</v>
      </c>
      <c r="R63">
        <f t="shared" si="9"/>
        <v>11.811313406012106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0.59008261499798487</v>
      </c>
      <c r="E64" s="4">
        <f>Input!I65</f>
        <v>333.48414099999997</v>
      </c>
      <c r="F64">
        <f t="shared" si="3"/>
        <v>332.38793342857139</v>
      </c>
      <c r="G64">
        <f t="shared" si="10"/>
        <v>330.36209885073288</v>
      </c>
      <c r="H64">
        <f t="shared" si="4"/>
        <v>4.1040057367661307</v>
      </c>
      <c r="I64">
        <f t="shared" si="5"/>
        <v>1103.3687092808643</v>
      </c>
      <c r="N64" s="4">
        <f>Input!J65</f>
        <v>3.6737769999999728</v>
      </c>
      <c r="O64">
        <f t="shared" si="6"/>
        <v>3.4219455714285445</v>
      </c>
      <c r="P64">
        <f t="shared" si="7"/>
        <v>4.719176452765879</v>
      </c>
      <c r="Q64">
        <f t="shared" si="8"/>
        <v>1.6828079594952376</v>
      </c>
      <c r="R64">
        <f t="shared" si="9"/>
        <v>11.709711493819428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0.62083880450022455</v>
      </c>
      <c r="E65" s="4">
        <f>Input!I66</f>
        <v>336.89127285714284</v>
      </c>
      <c r="F65">
        <f t="shared" si="3"/>
        <v>335.79506528571426</v>
      </c>
      <c r="G65">
        <f t="shared" si="10"/>
        <v>334.9194980912647</v>
      </c>
      <c r="H65">
        <f t="shared" si="4"/>
        <v>0.76661791199627161</v>
      </c>
      <c r="I65">
        <f t="shared" si="5"/>
        <v>1426.9048061661788</v>
      </c>
      <c r="N65" s="4">
        <f>Input!J66</f>
        <v>3.4071318571428719</v>
      </c>
      <c r="O65">
        <f t="shared" si="6"/>
        <v>3.1553004285714437</v>
      </c>
      <c r="P65">
        <f t="shared" si="7"/>
        <v>4.5573992405318338</v>
      </c>
      <c r="Q65">
        <f t="shared" si="8"/>
        <v>1.9658810785007375</v>
      </c>
      <c r="R65">
        <f t="shared" si="9"/>
        <v>9.9559207945431361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0.65110287380231557</v>
      </c>
      <c r="E66" s="4">
        <f>Input!I67</f>
        <v>340.29840471428571</v>
      </c>
      <c r="F66">
        <f t="shared" si="3"/>
        <v>339.20219714285713</v>
      </c>
      <c r="G66">
        <f t="shared" si="10"/>
        <v>339.3190588656326</v>
      </c>
      <c r="H66">
        <f t="shared" si="4"/>
        <v>1.3656662250050342E-2</v>
      </c>
      <c r="I66">
        <f t="shared" si="5"/>
        <v>1778.6424212279971</v>
      </c>
      <c r="N66" s="4">
        <f>Input!J67</f>
        <v>3.4071318571428719</v>
      </c>
      <c r="O66">
        <f t="shared" si="6"/>
        <v>3.1553004285714437</v>
      </c>
      <c r="P66">
        <f t="shared" si="7"/>
        <v>4.3995607743679201</v>
      </c>
      <c r="Q66">
        <f t="shared" si="8"/>
        <v>1.5481838081215673</v>
      </c>
      <c r="R66">
        <f t="shared" si="9"/>
        <v>9.9559207945431361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0.6808903237296785</v>
      </c>
      <c r="E67" s="4">
        <f>Input!I68</f>
        <v>343.83885914285713</v>
      </c>
      <c r="F67">
        <f t="shared" si="3"/>
        <v>342.74265157142855</v>
      </c>
      <c r="G67">
        <f t="shared" si="10"/>
        <v>343.56480687873142</v>
      </c>
      <c r="H67">
        <f t="shared" si="4"/>
        <v>0.67593934932626754</v>
      </c>
      <c r="I67">
        <f t="shared" si="5"/>
        <v>2154.788762759124</v>
      </c>
      <c r="N67" s="4">
        <f>Input!J68</f>
        <v>3.5404544285714223</v>
      </c>
      <c r="O67">
        <f t="shared" si="6"/>
        <v>3.2886229999999941</v>
      </c>
      <c r="P67">
        <f t="shared" si="7"/>
        <v>4.2457480130988348</v>
      </c>
      <c r="Q67">
        <f t="shared" si="8"/>
        <v>0.91608829069945596</v>
      </c>
      <c r="R67">
        <f t="shared" si="9"/>
        <v>10.815041236128961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si="1"/>
        <v>4.1743872698956368</v>
      </c>
      <c r="D68">
        <f t="shared" si="2"/>
        <v>0.71021593407994599</v>
      </c>
      <c r="E68" s="4">
        <f>Input!I69</f>
        <v>347.69039942857142</v>
      </c>
      <c r="F68">
        <f t="shared" si="3"/>
        <v>346.59419185714285</v>
      </c>
      <c r="G68">
        <f t="shared" si="10"/>
        <v>347.66082908041886</v>
      </c>
      <c r="H68">
        <f t="shared" si="4"/>
        <v>1.1377149660779742</v>
      </c>
      <c r="I68">
        <f t="shared" si="5"/>
        <v>2551.838423169344</v>
      </c>
      <c r="N68" s="4">
        <f>Input!J69</f>
        <v>3.8515402857142931</v>
      </c>
      <c r="O68">
        <f t="shared" si="6"/>
        <v>3.5997088571428648</v>
      </c>
      <c r="P68">
        <f t="shared" si="7"/>
        <v>4.0960222016874406</v>
      </c>
      <c r="Q68">
        <f t="shared" si="8"/>
        <v>0.24632693597302277</v>
      </c>
      <c r="R68">
        <f t="shared" si="9"/>
        <v>12.95790385619279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0.73909380765960575</v>
      </c>
      <c r="E69" s="4">
        <f>Input!I70</f>
        <v>351.33454914285716</v>
      </c>
      <c r="F69">
        <f t="shared" ref="F69:F84" si="14">E69-$E$4</f>
        <v>350.23834157142858</v>
      </c>
      <c r="G69">
        <f t="shared" si="10"/>
        <v>351.61125082571994</v>
      </c>
      <c r="H69">
        <f t="shared" ref="H69:H84" si="15">(F69-G69)^2</f>
        <v>1.8848798205188519</v>
      </c>
      <c r="I69">
        <f t="shared" ref="I69:I84" si="16">(G69-$J$4)^2</f>
        <v>2966.5610883341888</v>
      </c>
      <c r="N69" s="4">
        <f>Input!J70</f>
        <v>3.6441497142857315</v>
      </c>
      <c r="O69">
        <f t="shared" ref="O69:O84" si="17">N69-$N$4</f>
        <v>3.3923182857143033</v>
      </c>
      <c r="P69">
        <f t="shared" ref="P69:P84" si="18">$Y$3*((1/B69*$AA$3)*(1/SQRT(2*PI()))*EXP(-1*D69*D69/2))</f>
        <v>3.9504217453010728</v>
      </c>
      <c r="Q69">
        <f t="shared" ref="Q69:Q84" si="19">(O69-P69)^2</f>
        <v>0.31147947160272088</v>
      </c>
      <c r="R69">
        <f t="shared" ref="R69:R84" si="20">(O69-S69)^2</f>
        <v>11.507823351591629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0.76753741100923267</v>
      </c>
      <c r="E70" s="4">
        <f>Input!I71</f>
        <v>355.05276700000002</v>
      </c>
      <c r="F70">
        <f t="shared" si="14"/>
        <v>353.95655942857144</v>
      </c>
      <c r="G70">
        <f t="shared" ref="G70:G84" si="21">G69+P70</f>
        <v>355.42021566472027</v>
      </c>
      <c r="H70">
        <f t="shared" si="15"/>
        <v>2.1422895776173769</v>
      </c>
      <c r="I70">
        <f t="shared" si="16"/>
        <v>3395.9885735136081</v>
      </c>
      <c r="N70" s="4">
        <f>Input!J71</f>
        <v>3.7182178571428608</v>
      </c>
      <c r="O70">
        <f t="shared" si="17"/>
        <v>3.4663864285714325</v>
      </c>
      <c r="P70">
        <f t="shared" si="18"/>
        <v>3.8089648390003386</v>
      </c>
      <c r="Q70">
        <f t="shared" si="19"/>
        <v>0.11735996729199599</v>
      </c>
      <c r="R70">
        <f t="shared" si="20"/>
        <v>12.015834872184211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0.79555961211169046</v>
      </c>
      <c r="E71" s="4">
        <f>Input!I72</f>
        <v>358.65247585714286</v>
      </c>
      <c r="F71">
        <f t="shared" si="14"/>
        <v>357.55626828571428</v>
      </c>
      <c r="G71">
        <f t="shared" si="21"/>
        <v>359.09186753272229</v>
      </c>
      <c r="H71">
        <f t="shared" si="15"/>
        <v>2.3580650474115616</v>
      </c>
      <c r="I71">
        <f t="shared" si="16"/>
        <v>3837.4014419972546</v>
      </c>
      <c r="N71" s="4">
        <f>Input!J72</f>
        <v>3.5997088571428435</v>
      </c>
      <c r="O71">
        <f t="shared" si="17"/>
        <v>3.3478774285714152</v>
      </c>
      <c r="P71">
        <f t="shared" si="18"/>
        <v>3.6716518680020278</v>
      </c>
      <c r="Q71">
        <f t="shared" si="19"/>
        <v>0.10482988762860741</v>
      </c>
      <c r="R71">
        <f t="shared" si="20"/>
        <v>11.208283276737951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4.2341065045972597</v>
      </c>
      <c r="D72">
        <f t="shared" si="13"/>
        <v>0.82317271534760172</v>
      </c>
      <c r="E72" s="4">
        <f>Input!I73</f>
        <v>362.45957528571432</v>
      </c>
      <c r="F72">
        <f t="shared" si="14"/>
        <v>361.36336771428574</v>
      </c>
      <c r="G72">
        <f t="shared" si="21"/>
        <v>362.63033512617375</v>
      </c>
      <c r="H72">
        <f t="shared" si="15"/>
        <v>1.6052064227861869</v>
      </c>
      <c r="I72">
        <f t="shared" si="16"/>
        <v>4288.315421457778</v>
      </c>
      <c r="N72" s="4">
        <f>Input!J73</f>
        <v>3.8070994285714619</v>
      </c>
      <c r="O72">
        <f t="shared" si="17"/>
        <v>3.5552680000000336</v>
      </c>
      <c r="P72">
        <f t="shared" si="18"/>
        <v>3.5384675934514505</v>
      </c>
      <c r="Q72">
        <f t="shared" si="19"/>
        <v>2.822536601976762E-4</v>
      </c>
      <c r="R72">
        <f t="shared" si="20"/>
        <v>12.639930551824239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4.2484952420493594</v>
      </c>
      <c r="D73">
        <f t="shared" si="13"/>
        <v>0.85038849393577542</v>
      </c>
      <c r="E73" s="4">
        <f>Input!I74</f>
        <v>366.32592928571432</v>
      </c>
      <c r="F73">
        <f t="shared" si="14"/>
        <v>365.22972171428574</v>
      </c>
      <c r="G73">
        <f t="shared" si="21"/>
        <v>366.03971826458212</v>
      </c>
      <c r="H73">
        <f t="shared" si="15"/>
        <v>0.65609441149202874</v>
      </c>
      <c r="I73">
        <f t="shared" si="16"/>
        <v>4746.4677966123299</v>
      </c>
      <c r="N73" s="4">
        <f>Input!J74</f>
        <v>3.8663540000000012</v>
      </c>
      <c r="O73">
        <f t="shared" si="17"/>
        <v>3.6145225714285729</v>
      </c>
      <c r="P73">
        <f t="shared" si="18"/>
        <v>3.4093831384083937</v>
      </c>
      <c r="Q73">
        <f t="shared" si="19"/>
        <v>4.2082186979840598E-2</v>
      </c>
      <c r="R73">
        <f t="shared" si="20"/>
        <v>13.064773419366624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4.2626798770413155</v>
      </c>
      <c r="D74">
        <f t="shared" si="13"/>
        <v>0.87721822007264405</v>
      </c>
      <c r="E74" s="4">
        <f>Input!I75</f>
        <v>370.19228328571432</v>
      </c>
      <c r="F74">
        <f t="shared" si="14"/>
        <v>369.09607571428575</v>
      </c>
      <c r="G74">
        <f t="shared" si="21"/>
        <v>369.32407605293992</v>
      </c>
      <c r="H74">
        <f t="shared" si="15"/>
        <v>5.1984154426415914E-2</v>
      </c>
      <c r="I74">
        <f t="shared" si="16"/>
        <v>5209.8039248448795</v>
      </c>
      <c r="N74" s="4">
        <f>Input!J75</f>
        <v>3.8663540000000012</v>
      </c>
      <c r="O74">
        <f t="shared" si="17"/>
        <v>3.6145225714285729</v>
      </c>
      <c r="P74">
        <f t="shared" si="18"/>
        <v>3.2843577883577986</v>
      </c>
      <c r="Q74">
        <f t="shared" si="19"/>
        <v>0.10900878398017148</v>
      </c>
      <c r="R74">
        <f t="shared" si="20"/>
        <v>13.064773419366624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4.2766661190160553</v>
      </c>
      <c r="D75">
        <f t="shared" si="13"/>
        <v>0.90367269296384234</v>
      </c>
      <c r="E75" s="4">
        <f>Input!I76</f>
        <v>373.74755142857146</v>
      </c>
      <c r="F75">
        <f t="shared" si="14"/>
        <v>372.65134385714288</v>
      </c>
      <c r="G75">
        <f t="shared" si="21"/>
        <v>372.48741667298356</v>
      </c>
      <c r="H75">
        <f t="shared" si="15"/>
        <v>2.6872121706403598E-2</v>
      </c>
      <c r="I75">
        <f t="shared" si="16"/>
        <v>5676.4639935555524</v>
      </c>
      <c r="N75" s="4">
        <f>Input!J76</f>
        <v>3.5552681428571304</v>
      </c>
      <c r="O75">
        <f t="shared" si="17"/>
        <v>3.3034367142857022</v>
      </c>
      <c r="P75">
        <f t="shared" si="18"/>
        <v>3.1633406200436269</v>
      </c>
      <c r="Q75">
        <f t="shared" si="19"/>
        <v>1.9626915621884431E-2</v>
      </c>
      <c r="R75">
        <f t="shared" si="20"/>
        <v>10.912694125290717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4.290459441148391</v>
      </c>
      <c r="D76">
        <f t="shared" si="13"/>
        <v>0.92976226492237601</v>
      </c>
      <c r="E76" s="4">
        <f>Input!I77</f>
        <v>377.18431057142851</v>
      </c>
      <c r="F76">
        <f t="shared" si="14"/>
        <v>376.08810299999993</v>
      </c>
      <c r="G76">
        <f t="shared" si="21"/>
        <v>375.53368864481126</v>
      </c>
      <c r="H76">
        <f t="shared" si="15"/>
        <v>0.30737527723926772</v>
      </c>
      <c r="I76">
        <f t="shared" si="16"/>
        <v>6144.7701138074408</v>
      </c>
      <c r="N76" s="4">
        <f>Input!J77</f>
        <v>3.4367591428570563</v>
      </c>
      <c r="O76">
        <f t="shared" si="17"/>
        <v>3.184927714285628</v>
      </c>
      <c r="P76">
        <f t="shared" si="18"/>
        <v>3.0462719718277311</v>
      </c>
      <c r="Q76">
        <f t="shared" si="19"/>
        <v>1.9225414916550637E-2</v>
      </c>
      <c r="R76">
        <f t="shared" si="20"/>
        <v>10.143764545224675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4.3040650932041702</v>
      </c>
      <c r="D77">
        <f t="shared" si="13"/>
        <v>0.95549686569124226</v>
      </c>
      <c r="E77" s="4">
        <f>Input!I78</f>
        <v>380.45811985714283</v>
      </c>
      <c r="F77">
        <f t="shared" si="14"/>
        <v>379.36191228571425</v>
      </c>
      <c r="G77">
        <f t="shared" si="21"/>
        <v>378.46677341293361</v>
      </c>
      <c r="H77">
        <f t="shared" si="15"/>
        <v>0.80127360156301064</v>
      </c>
      <c r="I77">
        <f t="shared" si="16"/>
        <v>6613.2138239741626</v>
      </c>
      <c r="N77" s="4">
        <f>Input!J78</f>
        <v>3.2738092857143215</v>
      </c>
      <c r="O77">
        <f t="shared" si="17"/>
        <v>3.0219778571428932</v>
      </c>
      <c r="P77">
        <f t="shared" si="18"/>
        <v>2.9330847681223466</v>
      </c>
      <c r="Q77">
        <f t="shared" si="19"/>
        <v>7.9019812756148233E-3</v>
      </c>
      <c r="R77">
        <f t="shared" si="20"/>
        <v>9.1323501690619526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4.3174881135363101</v>
      </c>
      <c r="D78">
        <f t="shared" si="13"/>
        <v>0.9808860251334951</v>
      </c>
      <c r="E78" s="4">
        <f>Input!I79</f>
        <v>383.64304742857138</v>
      </c>
      <c r="F78">
        <f t="shared" si="14"/>
        <v>382.5468398571428</v>
      </c>
      <c r="G78">
        <f t="shared" si="21"/>
        <v>381.29047912269175</v>
      </c>
      <c r="H78">
        <f t="shared" si="15"/>
        <v>1.578442295070382</v>
      </c>
      <c r="I78">
        <f t="shared" si="16"/>
        <v>7080.4440592071333</v>
      </c>
      <c r="N78" s="4">
        <f>Input!J79</f>
        <v>3.1849275714285454</v>
      </c>
      <c r="O78">
        <f t="shared" si="17"/>
        <v>2.9330961428571172</v>
      </c>
      <c r="P78">
        <f t="shared" si="18"/>
        <v>2.8237057097581353</v>
      </c>
      <c r="Q78">
        <f t="shared" si="19"/>
        <v>1.1966266853582833E-2</v>
      </c>
      <c r="R78">
        <f t="shared" si="20"/>
        <v>8.6030529832432983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4.3307333402863311</v>
      </c>
      <c r="D79">
        <f t="shared" si="13"/>
        <v>1.0059388944195438</v>
      </c>
      <c r="E79" s="4">
        <f>Input!I80</f>
        <v>386.5317027142857</v>
      </c>
      <c r="F79">
        <f t="shared" si="14"/>
        <v>385.43549514285712</v>
      </c>
      <c r="G79">
        <f t="shared" si="21"/>
        <v>384.00853546413845</v>
      </c>
      <c r="H79">
        <f t="shared" si="15"/>
        <v>2.0362139246889019</v>
      </c>
      <c r="I79">
        <f t="shared" si="16"/>
        <v>7545.2556273143136</v>
      </c>
      <c r="N79" s="4">
        <f>Input!J80</f>
        <v>2.8886552857143215</v>
      </c>
      <c r="O79">
        <f t="shared" si="17"/>
        <v>2.6368238571428932</v>
      </c>
      <c r="P79">
        <f t="shared" si="18"/>
        <v>2.7180563414466783</v>
      </c>
      <c r="Q79">
        <f t="shared" si="19"/>
        <v>6.5987165061646841E-3</v>
      </c>
      <c r="R79">
        <f t="shared" si="20"/>
        <v>6.9528400535979253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4.3438054218536841</v>
      </c>
      <c r="D80">
        <f t="shared" si="13"/>
        <v>1.030664265829508</v>
      </c>
      <c r="E80" s="4">
        <f>Input!I81</f>
        <v>389.12408557142862</v>
      </c>
      <c r="F80">
        <f t="shared" si="14"/>
        <v>388.02787800000004</v>
      </c>
      <c r="G80">
        <f t="shared" si="21"/>
        <v>386.62458947093018</v>
      </c>
      <c r="H80">
        <f t="shared" si="15"/>
        <v>1.9692186958190756</v>
      </c>
      <c r="I80">
        <f t="shared" si="16"/>
        <v>8006.5782187678169</v>
      </c>
      <c r="N80" s="4">
        <f>Input!J81</f>
        <v>2.5923828571429226</v>
      </c>
      <c r="O80">
        <f t="shared" si="17"/>
        <v>2.3405514285714943</v>
      </c>
      <c r="P80">
        <f t="shared" si="18"/>
        <v>2.6160540067917042</v>
      </c>
      <c r="Q80">
        <f t="shared" si="19"/>
        <v>7.5901670605982852E-2</v>
      </c>
      <c r="R80">
        <f t="shared" si="20"/>
        <v>5.4781809897880631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4.3567088266895917</v>
      </c>
      <c r="D81">
        <f t="shared" si="13"/>
        <v>1.0550705912779152</v>
      </c>
      <c r="E81" s="4">
        <f>Input!I82</f>
        <v>391.53870499999999</v>
      </c>
      <c r="F81">
        <f t="shared" si="14"/>
        <v>390.44249742857141</v>
      </c>
      <c r="G81">
        <f t="shared" si="21"/>
        <v>389.14220217153695</v>
      </c>
      <c r="H81">
        <f t="shared" si="15"/>
        <v>1.6907677554663207</v>
      </c>
      <c r="I81">
        <f t="shared" si="16"/>
        <v>8463.4659677565251</v>
      </c>
      <c r="N81" s="4">
        <f>Input!J82</f>
        <v>2.4146194285713705</v>
      </c>
      <c r="O81">
        <f t="shared" si="17"/>
        <v>2.1627879999999422</v>
      </c>
      <c r="P81">
        <f t="shared" si="18"/>
        <v>2.5176127006067963</v>
      </c>
      <c r="Q81">
        <f t="shared" si="19"/>
        <v>0.12590056816074366</v>
      </c>
      <c r="R81">
        <f t="shared" si="20"/>
        <v>4.6776519329437498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4.3694478524670215</v>
      </c>
      <c r="D82">
        <f t="shared" si="13"/>
        <v>1.0791659996583756</v>
      </c>
      <c r="E82" s="4">
        <f>Input!I83</f>
        <v>393.82000199999999</v>
      </c>
      <c r="F82">
        <f t="shared" si="14"/>
        <v>392.72379442857141</v>
      </c>
      <c r="G82">
        <f t="shared" si="21"/>
        <v>391.56484599915512</v>
      </c>
      <c r="H82">
        <f t="shared" si="15"/>
        <v>1.3431614620464722</v>
      </c>
      <c r="I82">
        <f t="shared" si="16"/>
        <v>8915.0875722154342</v>
      </c>
      <c r="N82" s="4">
        <f>Input!J83</f>
        <v>2.281296999999995</v>
      </c>
      <c r="O82">
        <f t="shared" si="17"/>
        <v>2.0294655714285668</v>
      </c>
      <c r="P82">
        <f t="shared" si="18"/>
        <v>2.4226438276181796</v>
      </c>
      <c r="Q82">
        <f t="shared" si="19"/>
        <v>0.15458914114030486</v>
      </c>
      <c r="R82">
        <f t="shared" si="20"/>
        <v>4.118730505613879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4.3820266346738812</v>
      </c>
      <c r="D83">
        <f t="shared" si="13"/>
        <v>1.1029583130973006</v>
      </c>
      <c r="E83" s="4">
        <f>Input!I84</f>
        <v>395.81984014285717</v>
      </c>
      <c r="F83">
        <f t="shared" si="14"/>
        <v>394.7236325714286</v>
      </c>
      <c r="G83">
        <f t="shared" si="21"/>
        <v>393.89590287512965</v>
      </c>
      <c r="H83">
        <f t="shared" si="15"/>
        <v>0.68513645013514424</v>
      </c>
      <c r="I83">
        <f t="shared" si="16"/>
        <v>9360.7169733632636</v>
      </c>
      <c r="N83" s="4">
        <f>Input!J84</f>
        <v>1.9998381428571861</v>
      </c>
      <c r="O83">
        <f t="shared" si="17"/>
        <v>1.7480067142857576</v>
      </c>
      <c r="P83">
        <f t="shared" si="18"/>
        <v>2.3310568759745323</v>
      </c>
      <c r="Q83">
        <f t="shared" si="19"/>
        <v>0.33994749104530625</v>
      </c>
      <c r="R83">
        <f t="shared" si="20"/>
        <v>3.0555274731880901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4.3944491546724391</v>
      </c>
      <c r="D84">
        <f t="shared" si="13"/>
        <v>1.1264550621980061</v>
      </c>
      <c r="E84" s="4">
        <f>Input!I85</f>
        <v>397.83449200000001</v>
      </c>
      <c r="F84">
        <f t="shared" si="14"/>
        <v>396.73828442857143</v>
      </c>
      <c r="G84">
        <f t="shared" si="21"/>
        <v>396.13866288848595</v>
      </c>
      <c r="H84">
        <f t="shared" si="15"/>
        <v>0.35954599133448217</v>
      </c>
      <c r="I84">
        <f t="shared" si="16"/>
        <v>9799.7245892547071</v>
      </c>
      <c r="N84" s="4">
        <f>Input!J85</f>
        <v>2.0146518571428373</v>
      </c>
      <c r="O84">
        <f t="shared" si="17"/>
        <v>1.7628204285714089</v>
      </c>
      <c r="P84">
        <f t="shared" si="18"/>
        <v>2.2427600133562842</v>
      </c>
      <c r="Q84">
        <f t="shared" si="19"/>
        <v>0.23034200504347851</v>
      </c>
      <c r="R84">
        <f t="shared" si="20"/>
        <v>3.1075358633886858</v>
      </c>
    </row>
    <row r="85" spans="1:18" x14ac:dyDescent="0.25">
      <c r="A85">
        <f>Input!G86</f>
        <v>82</v>
      </c>
      <c r="B85">
        <f t="shared" ref="B85:B99" si="22">A85-$A$3</f>
        <v>82</v>
      </c>
      <c r="C85">
        <f t="shared" ref="C85:C99" si="23">LN(B85)</f>
        <v>4.4067192472642533</v>
      </c>
      <c r="D85">
        <f t="shared" ref="D85:D99" si="24">((C85-$Z$3)/$AA$3)</f>
        <v>1.1496635003495048</v>
      </c>
      <c r="E85" s="4">
        <f>Input!I86</f>
        <v>400.05653457142859</v>
      </c>
      <c r="F85">
        <f t="shared" ref="F85:F99" si="25">E85-$E$4</f>
        <v>398.96032700000001</v>
      </c>
      <c r="G85">
        <f t="shared" ref="G85:G99" si="26">G84+P85</f>
        <v>398.29632350136353</v>
      </c>
      <c r="H85">
        <f t="shared" ref="H85:H99" si="27">(F85-G85)^2</f>
        <v>0.44090064620147973</v>
      </c>
      <c r="I85">
        <f t="shared" ref="I85:I99" si="28">(G85-$J$4)^2</f>
        <v>10231.569092015103</v>
      </c>
      <c r="N85" s="4">
        <f>Input!J86</f>
        <v>2.2220425714285739</v>
      </c>
      <c r="O85">
        <f t="shared" ref="O85:O99" si="29">N85-$N$4</f>
        <v>1.9702111428571454</v>
      </c>
      <c r="P85">
        <f t="shared" ref="P85:P99" si="30">$Y$3*((1/B85*$AA$3)*(1/SQRT(2*PI()))*EXP(-1*D85*D85/2))</f>
        <v>2.1576606128775833</v>
      </c>
      <c r="Q85">
        <f t="shared" ref="Q85:Q99" si="31">(O85-P85)^2</f>
        <v>3.5137303810943037E-2</v>
      </c>
      <c r="R85">
        <f t="shared" ref="R85:R99" si="32">(O85-S85)^2</f>
        <v>3.8817319474384591</v>
      </c>
    </row>
    <row r="86" spans="1:18" x14ac:dyDescent="0.25">
      <c r="A86">
        <f>Input!G87</f>
        <v>83</v>
      </c>
      <c r="B86">
        <f t="shared" si="22"/>
        <v>83</v>
      </c>
      <c r="C86">
        <f t="shared" si="23"/>
        <v>4.4188406077965983</v>
      </c>
      <c r="D86">
        <f t="shared" si="24"/>
        <v>1.1725906171680542</v>
      </c>
      <c r="E86" s="4">
        <f>Input!I87</f>
        <v>402.10081371428572</v>
      </c>
      <c r="F86">
        <f t="shared" si="25"/>
        <v>401.00460614285714</v>
      </c>
      <c r="G86">
        <f t="shared" si="26"/>
        <v>400.37198921676992</v>
      </c>
      <c r="H86">
        <f t="shared" si="27"/>
        <v>0.40020417517204748</v>
      </c>
      <c r="I86">
        <f t="shared" si="28"/>
        <v>10655.789714606672</v>
      </c>
      <c r="N86" s="4">
        <f>Input!J87</f>
        <v>2.0442791428571354</v>
      </c>
      <c r="O86">
        <f t="shared" si="29"/>
        <v>1.7924477142857069</v>
      </c>
      <c r="P86">
        <f t="shared" si="30"/>
        <v>2.0756657154063789</v>
      </c>
      <c r="Q86">
        <f t="shared" si="31"/>
        <v>8.0212436158788952E-2</v>
      </c>
      <c r="R86">
        <f t="shared" si="32"/>
        <v>3.2128688084480554</v>
      </c>
    </row>
    <row r="87" spans="1:18" x14ac:dyDescent="0.25">
      <c r="A87">
        <f>Input!G88</f>
        <v>84</v>
      </c>
      <c r="B87">
        <f t="shared" si="22"/>
        <v>84</v>
      </c>
      <c r="C87">
        <f t="shared" si="23"/>
        <v>4.4308167988433134</v>
      </c>
      <c r="D87">
        <f t="shared" si="24"/>
        <v>1.1952431511337429</v>
      </c>
      <c r="E87" s="4">
        <f>Input!I88</f>
        <v>404.14509285714286</v>
      </c>
      <c r="F87">
        <f t="shared" si="25"/>
        <v>403.04888528571428</v>
      </c>
      <c r="G87">
        <f t="shared" si="26"/>
        <v>402.36867165116337</v>
      </c>
      <c r="H87">
        <f t="shared" si="27"/>
        <v>0.46269058862895862</v>
      </c>
      <c r="I87">
        <f t="shared" si="28"/>
        <v>11071.999070027319</v>
      </c>
      <c r="N87" s="4">
        <f>Input!J88</f>
        <v>2.0442791428571354</v>
      </c>
      <c r="O87">
        <f t="shared" si="29"/>
        <v>1.7924477142857069</v>
      </c>
      <c r="P87">
        <f t="shared" si="30"/>
        <v>1.9966824343934224</v>
      </c>
      <c r="Q87">
        <f t="shared" si="31"/>
        <v>4.1711820897476881E-2</v>
      </c>
      <c r="R87">
        <f t="shared" si="32"/>
        <v>3.2128688084480554</v>
      </c>
    </row>
    <row r="88" spans="1:18" x14ac:dyDescent="0.25">
      <c r="A88">
        <f>Input!G89</f>
        <v>85</v>
      </c>
      <c r="B88">
        <f t="shared" si="22"/>
        <v>85</v>
      </c>
      <c r="C88">
        <f t="shared" si="23"/>
        <v>4.4426512564903167</v>
      </c>
      <c r="D88">
        <f t="shared" si="24"/>
        <v>1.2176276014793124</v>
      </c>
      <c r="E88" s="4">
        <f>Input!I89</f>
        <v>406.05604942857144</v>
      </c>
      <c r="F88">
        <f t="shared" si="25"/>
        <v>404.95984185714286</v>
      </c>
      <c r="G88">
        <f t="shared" si="26"/>
        <v>404.28928995996233</v>
      </c>
      <c r="H88">
        <f t="shared" si="27"/>
        <v>0.44963984681240865</v>
      </c>
      <c r="I88">
        <f t="shared" si="28"/>
        <v>11479.876463635415</v>
      </c>
      <c r="N88" s="4">
        <f>Input!J89</f>
        <v>1.910956571428585</v>
      </c>
      <c r="O88">
        <f t="shared" si="29"/>
        <v>1.6591251428571565</v>
      </c>
      <c r="P88">
        <f t="shared" si="30"/>
        <v>1.9206183087989712</v>
      </c>
      <c r="Q88">
        <f t="shared" si="31"/>
        <v>6.8378675834273442E-2</v>
      </c>
      <c r="R88">
        <f t="shared" si="32"/>
        <v>2.7526962396607799</v>
      </c>
    </row>
    <row r="89" spans="1:18" x14ac:dyDescent="0.25">
      <c r="A89">
        <f>Input!G90</f>
        <v>86</v>
      </c>
      <c r="B89">
        <f t="shared" si="22"/>
        <v>86</v>
      </c>
      <c r="C89">
        <f t="shared" si="23"/>
        <v>4.4543472962535073</v>
      </c>
      <c r="D89">
        <f t="shared" si="24"/>
        <v>1.2397502393836564</v>
      </c>
      <c r="E89" s="4">
        <f>Input!I90</f>
        <v>407.87812428571431</v>
      </c>
      <c r="F89">
        <f t="shared" si="25"/>
        <v>406.78191671428573</v>
      </c>
      <c r="G89">
        <f t="shared" si="26"/>
        <v>406.13667156919928</v>
      </c>
      <c r="H89">
        <f t="shared" si="27"/>
        <v>0.41634129725763225</v>
      </c>
      <c r="I89">
        <f t="shared" si="28"/>
        <v>11879.161677710792</v>
      </c>
      <c r="N89" s="4">
        <f>Input!J90</f>
        <v>1.8220748571428658</v>
      </c>
      <c r="O89">
        <f t="shared" si="29"/>
        <v>1.5702434285714373</v>
      </c>
      <c r="P89">
        <f t="shared" si="30"/>
        <v>1.8473816092369726</v>
      </c>
      <c r="Q89">
        <f t="shared" si="31"/>
        <v>7.680557118260288E-2</v>
      </c>
      <c r="R89">
        <f t="shared" si="32"/>
        <v>2.4656644249717825</v>
      </c>
    </row>
    <row r="90" spans="1:18" x14ac:dyDescent="0.25">
      <c r="A90">
        <f>Input!G91</f>
        <v>87</v>
      </c>
      <c r="B90">
        <f t="shared" si="22"/>
        <v>87</v>
      </c>
      <c r="C90">
        <f t="shared" si="23"/>
        <v>4.4659081186545837</v>
      </c>
      <c r="D90">
        <f t="shared" si="24"/>
        <v>1.2616171185182798</v>
      </c>
      <c r="E90" s="4">
        <f>Input!I91</f>
        <v>409.83352171428572</v>
      </c>
      <c r="F90">
        <f t="shared" si="25"/>
        <v>408.73731414285714</v>
      </c>
      <c r="G90">
        <f t="shared" si="26"/>
        <v>407.91355317121838</v>
      </c>
      <c r="H90">
        <f t="shared" si="27"/>
        <v>0.67858213839523784</v>
      </c>
      <c r="I90">
        <f t="shared" si="28"/>
        <v>12269.649206303156</v>
      </c>
      <c r="N90" s="4">
        <f>Input!J91</f>
        <v>1.9553974285714162</v>
      </c>
      <c r="O90">
        <f t="shared" si="29"/>
        <v>1.7035659999999877</v>
      </c>
      <c r="P90">
        <f t="shared" si="30"/>
        <v>1.7768816020191038</v>
      </c>
      <c r="Q90">
        <f t="shared" si="31"/>
        <v>5.3751774994254256E-3</v>
      </c>
      <c r="R90">
        <f t="shared" si="32"/>
        <v>2.9021371163559579</v>
      </c>
    </row>
    <row r="91" spans="1:18" x14ac:dyDescent="0.25">
      <c r="A91">
        <f>Input!G92</f>
        <v>88</v>
      </c>
      <c r="B91">
        <f t="shared" si="22"/>
        <v>88</v>
      </c>
      <c r="C91">
        <f t="shared" si="23"/>
        <v>4.4773368144782069</v>
      </c>
      <c r="D91">
        <f t="shared" si="24"/>
        <v>1.2832340849910349</v>
      </c>
      <c r="E91" s="4">
        <f>Input!I92</f>
        <v>411.640783</v>
      </c>
      <c r="F91">
        <f t="shared" si="25"/>
        <v>410.54457542857142</v>
      </c>
      <c r="G91">
        <f t="shared" si="26"/>
        <v>409.62258194659341</v>
      </c>
      <c r="H91">
        <f t="shared" si="27"/>
        <v>0.85007198080992852</v>
      </c>
      <c r="I91">
        <f t="shared" si="28"/>
        <v>12651.182917796552</v>
      </c>
      <c r="N91" s="4">
        <f>Input!J92</f>
        <v>1.8072612857142758</v>
      </c>
      <c r="O91">
        <f t="shared" si="29"/>
        <v>1.5554298571428473</v>
      </c>
      <c r="P91">
        <f t="shared" si="30"/>
        <v>1.7090287753750473</v>
      </c>
      <c r="Q91">
        <f t="shared" si="31"/>
        <v>2.3592627682102046E-2</v>
      </c>
      <c r="R91">
        <f t="shared" si="32"/>
        <v>2.4193620404914182</v>
      </c>
    </row>
    <row r="92" spans="1:18" x14ac:dyDescent="0.25">
      <c r="A92">
        <f>Input!G93</f>
        <v>89</v>
      </c>
      <c r="B92">
        <f t="shared" si="22"/>
        <v>89</v>
      </c>
      <c r="C92">
        <f t="shared" si="23"/>
        <v>4.4886363697321396</v>
      </c>
      <c r="D92">
        <f t="shared" si="24"/>
        <v>1.3046067867280446</v>
      </c>
      <c r="E92" s="4">
        <f>Input!I93</f>
        <v>413.06289014285716</v>
      </c>
      <c r="F92">
        <f t="shared" si="25"/>
        <v>411.96668257142858</v>
      </c>
      <c r="G92">
        <f t="shared" si="26"/>
        <v>411.26631697834205</v>
      </c>
      <c r="H92">
        <f t="shared" si="27"/>
        <v>0.49051196397944785</v>
      </c>
      <c r="I92">
        <f t="shared" si="28"/>
        <v>13023.651122356003</v>
      </c>
      <c r="N92" s="4">
        <f>Input!J93</f>
        <v>1.4221071428571577</v>
      </c>
      <c r="O92">
        <f t="shared" si="29"/>
        <v>1.1702757142857292</v>
      </c>
      <c r="P92">
        <f t="shared" si="30"/>
        <v>1.6437350317486346</v>
      </c>
      <c r="Q92">
        <f t="shared" si="31"/>
        <v>0.22416372529244022</v>
      </c>
      <c r="R92">
        <f t="shared" si="32"/>
        <v>1.3695452474469736</v>
      </c>
    </row>
    <row r="93" spans="1:18" x14ac:dyDescent="0.25">
      <c r="A93">
        <f>Input!G94</f>
        <v>90</v>
      </c>
      <c r="B93">
        <f t="shared" si="22"/>
        <v>90</v>
      </c>
      <c r="C93">
        <f t="shared" si="23"/>
        <v>4.499809670330265</v>
      </c>
      <c r="D93">
        <f t="shared" si="24"/>
        <v>1.3257406823314644</v>
      </c>
      <c r="E93" s="4">
        <f>Input!I94</f>
        <v>414.48499728571426</v>
      </c>
      <c r="F93">
        <f t="shared" si="25"/>
        <v>413.38878971428568</v>
      </c>
      <c r="G93">
        <f t="shared" si="26"/>
        <v>412.84723082806357</v>
      </c>
      <c r="H93">
        <f t="shared" si="27"/>
        <v>0.29328602724612762</v>
      </c>
      <c r="I93">
        <f t="shared" si="28"/>
        <v>13386.982021454131</v>
      </c>
      <c r="N93" s="4">
        <f>Input!J94</f>
        <v>1.4221071428571008</v>
      </c>
      <c r="O93">
        <f t="shared" si="29"/>
        <v>1.1702757142856723</v>
      </c>
      <c r="P93">
        <f t="shared" si="30"/>
        <v>1.5809138497215174</v>
      </c>
      <c r="Q93">
        <f t="shared" si="31"/>
        <v>0.16862367827422742</v>
      </c>
      <c r="R93">
        <f t="shared" si="32"/>
        <v>1.3695452474468406</v>
      </c>
    </row>
    <row r="94" spans="1:18" x14ac:dyDescent="0.25">
      <c r="A94">
        <f>Input!G95</f>
        <v>91</v>
      </c>
      <c r="B94">
        <f t="shared" si="22"/>
        <v>91</v>
      </c>
      <c r="C94">
        <f t="shared" si="23"/>
        <v>4.5108595065168497</v>
      </c>
      <c r="D94">
        <f t="shared" si="24"/>
        <v>1.3466410494478158</v>
      </c>
      <c r="E94" s="4">
        <f>Input!I95</f>
        <v>415.74415471428574</v>
      </c>
      <c r="F94">
        <f t="shared" si="25"/>
        <v>414.64794714285716</v>
      </c>
      <c r="G94">
        <f t="shared" si="26"/>
        <v>414.36771124685833</v>
      </c>
      <c r="H94">
        <f t="shared" si="27"/>
        <v>7.8532157406266082E-2</v>
      </c>
      <c r="I94">
        <f t="shared" si="28"/>
        <v>13741.139516945417</v>
      </c>
      <c r="N94" s="4">
        <f>Input!J95</f>
        <v>1.2591574285714842</v>
      </c>
      <c r="O94">
        <f t="shared" si="29"/>
        <v>1.0073260000000557</v>
      </c>
      <c r="P94">
        <f t="shared" si="30"/>
        <v>1.5204804187947607</v>
      </c>
      <c r="Q94">
        <f t="shared" si="31"/>
        <v>0.26332745752853154</v>
      </c>
      <c r="R94">
        <f t="shared" si="32"/>
        <v>1.0147056702761121</v>
      </c>
    </row>
    <row r="95" spans="1:18" x14ac:dyDescent="0.25">
      <c r="A95">
        <f>Input!G96</f>
        <v>92</v>
      </c>
      <c r="B95">
        <f t="shared" si="22"/>
        <v>92</v>
      </c>
      <c r="C95">
        <f t="shared" si="23"/>
        <v>4.5217885770490405</v>
      </c>
      <c r="D95">
        <f t="shared" si="24"/>
        <v>1.3673129926790291</v>
      </c>
      <c r="E95" s="4">
        <f>Input!I96</f>
        <v>416.97368499999999</v>
      </c>
      <c r="F95">
        <f t="shared" si="25"/>
        <v>415.87747742857141</v>
      </c>
      <c r="G95">
        <f t="shared" si="26"/>
        <v>415.83006299682114</v>
      </c>
      <c r="H95">
        <f t="shared" si="27"/>
        <v>2.2481283382009319E-3</v>
      </c>
      <c r="I95">
        <f t="shared" si="28"/>
        <v>14086.119357614578</v>
      </c>
      <c r="N95" s="4">
        <f>Input!J96</f>
        <v>1.2295302857142474</v>
      </c>
      <c r="O95">
        <f t="shared" si="29"/>
        <v>0.9776988571428189</v>
      </c>
      <c r="P95">
        <f t="shared" si="30"/>
        <v>1.462351749962816</v>
      </c>
      <c r="Q95">
        <f t="shared" si="31"/>
        <v>0.23488842651879163</v>
      </c>
      <c r="R95">
        <f t="shared" si="32"/>
        <v>0.95589505525837415</v>
      </c>
    </row>
    <row r="96" spans="1:18" x14ac:dyDescent="0.25">
      <c r="A96">
        <f>Input!G97</f>
        <v>93</v>
      </c>
      <c r="B96">
        <f t="shared" si="22"/>
        <v>93</v>
      </c>
      <c r="C96">
        <f t="shared" si="23"/>
        <v>4.5325994931532563</v>
      </c>
      <c r="D96">
        <f t="shared" si="24"/>
        <v>1.3877614510658158</v>
      </c>
      <c r="E96" s="4">
        <f>Input!I97</f>
        <v>418.06989257142857</v>
      </c>
      <c r="F96">
        <f t="shared" si="25"/>
        <v>416.97368499999999</v>
      </c>
      <c r="G96">
        <f t="shared" si="26"/>
        <v>417.23650976156358</v>
      </c>
      <c r="H96">
        <f t="shared" si="27"/>
        <v>6.9076855290959402E-2</v>
      </c>
      <c r="I96">
        <f t="shared" si="28"/>
        <v>14421.945601732554</v>
      </c>
      <c r="N96" s="4">
        <f>Input!J97</f>
        <v>1.0962075714285788</v>
      </c>
      <c r="O96">
        <f t="shared" si="29"/>
        <v>0.84437614285715035</v>
      </c>
      <c r="P96">
        <f t="shared" si="30"/>
        <v>1.4064467647424648</v>
      </c>
      <c r="Q96">
        <f t="shared" si="31"/>
        <v>0.31592338398654413</v>
      </c>
      <c r="R96">
        <f t="shared" si="32"/>
        <v>0.71297107062631881</v>
      </c>
    </row>
    <row r="97" spans="1:18" x14ac:dyDescent="0.25">
      <c r="A97">
        <f>Input!G98</f>
        <v>94</v>
      </c>
      <c r="B97">
        <f t="shared" si="22"/>
        <v>94</v>
      </c>
      <c r="C97">
        <f t="shared" si="23"/>
        <v>4.5432947822700038</v>
      </c>
      <c r="D97">
        <f t="shared" si="24"/>
        <v>1.4079912051708523</v>
      </c>
      <c r="E97" s="4">
        <f>Input!I98</f>
        <v>418.97352328571429</v>
      </c>
      <c r="F97">
        <f t="shared" si="25"/>
        <v>417.87731571428571</v>
      </c>
      <c r="G97">
        <f t="shared" si="26"/>
        <v>418.58919612663311</v>
      </c>
      <c r="H97">
        <f t="shared" si="27"/>
        <v>0.50677372148390121</v>
      </c>
      <c r="I97">
        <f t="shared" si="28"/>
        <v>14748.66737487369</v>
      </c>
      <c r="N97" s="4">
        <f>Input!J98</f>
        <v>0.90363071428572539</v>
      </c>
      <c r="O97">
        <f t="shared" si="29"/>
        <v>0.65179928571429691</v>
      </c>
      <c r="P97">
        <f t="shared" si="30"/>
        <v>1.352686365069526</v>
      </c>
      <c r="Q97">
        <f t="shared" si="31"/>
        <v>0.49124269800710318</v>
      </c>
      <c r="R97">
        <f t="shared" si="32"/>
        <v>0.42484230885766766</v>
      </c>
    </row>
    <row r="98" spans="1:18" x14ac:dyDescent="0.25">
      <c r="A98">
        <f>Input!G99</f>
        <v>95</v>
      </c>
      <c r="B98">
        <f t="shared" si="22"/>
        <v>95</v>
      </c>
      <c r="C98">
        <f t="shared" si="23"/>
        <v>4.5538768916005408</v>
      </c>
      <c r="D98">
        <f t="shared" si="24"/>
        <v>1.4280068837871658</v>
      </c>
      <c r="E98" s="4">
        <f>Input!I99</f>
        <v>419.89196757142861</v>
      </c>
      <c r="F98">
        <f t="shared" si="25"/>
        <v>418.79576000000003</v>
      </c>
      <c r="G98">
        <f t="shared" si="26"/>
        <v>419.89018961288048</v>
      </c>
      <c r="H98">
        <f t="shared" si="27"/>
        <v>1.1977761775496445</v>
      </c>
      <c r="I98">
        <f t="shared" si="28"/>
        <v>15066.355903050953</v>
      </c>
      <c r="N98" s="4">
        <f>Input!J99</f>
        <v>0.91844428571431536</v>
      </c>
      <c r="O98">
        <f t="shared" si="29"/>
        <v>0.66661285714288687</v>
      </c>
      <c r="P98">
        <f t="shared" si="30"/>
        <v>1.3009934862473733</v>
      </c>
      <c r="Q98">
        <f t="shared" si="31"/>
        <v>0.40243878258300397</v>
      </c>
      <c r="R98">
        <f t="shared" si="32"/>
        <v>0.44437270130820289</v>
      </c>
    </row>
    <row r="99" spans="1:18" x14ac:dyDescent="0.25">
      <c r="A99">
        <f>Input!G100</f>
        <v>96</v>
      </c>
      <c r="B99">
        <f t="shared" si="22"/>
        <v>96</v>
      </c>
      <c r="C99">
        <f t="shared" si="23"/>
        <v>4.5643481914678361</v>
      </c>
      <c r="D99">
        <f t="shared" si="24"/>
        <v>1.4478129702952698</v>
      </c>
      <c r="E99" s="4">
        <f>Input!I100</f>
        <v>420.78078457142857</v>
      </c>
      <c r="F99">
        <f t="shared" si="25"/>
        <v>419.68457699999999</v>
      </c>
      <c r="G99">
        <f t="shared" si="26"/>
        <v>421.14148274780229</v>
      </c>
      <c r="H99">
        <f t="shared" si="27"/>
        <v>2.1225743579793659</v>
      </c>
      <c r="I99">
        <f t="shared" si="28"/>
        <v>15375.101802088395</v>
      </c>
      <c r="N99" s="4">
        <f>Input!J100</f>
        <v>0.88881699999996044</v>
      </c>
      <c r="O99">
        <f t="shared" si="29"/>
        <v>0.63698557142853196</v>
      </c>
      <c r="P99">
        <f t="shared" si="30"/>
        <v>1.2512931349218144</v>
      </c>
      <c r="Q99">
        <f t="shared" si="31"/>
        <v>0.37737378256505322</v>
      </c>
      <c r="R99">
        <f t="shared" si="32"/>
        <v>0.40575061820813341</v>
      </c>
    </row>
    <row r="100" spans="1:18" x14ac:dyDescent="0.25">
      <c r="A100">
        <f>Input!G101</f>
        <v>97</v>
      </c>
      <c r="B100">
        <f t="shared" ref="B100:B147" si="33">A100-$A$3</f>
        <v>97</v>
      </c>
      <c r="C100">
        <f t="shared" ref="C100:C147" si="34">LN(B100)</f>
        <v>4.5747109785033828</v>
      </c>
      <c r="D100">
        <f t="shared" ref="D100:D147" si="35">((C100-$Z$3)/$AA$3)</f>
        <v>1.4674138086909054</v>
      </c>
      <c r="E100" s="4">
        <f>Input!I101</f>
        <v>421.5362791428571</v>
      </c>
      <c r="F100">
        <f t="shared" ref="F100:F147" si="36">E100-$E$4</f>
        <v>420.44007157142852</v>
      </c>
      <c r="G100">
        <f t="shared" ref="G100:G147" si="37">G99+P100</f>
        <v>422.34499516166767</v>
      </c>
      <c r="H100">
        <f t="shared" ref="H100:H147" si="38">(F100-G100)^2</f>
        <v>3.6287338846496136</v>
      </c>
      <c r="I100">
        <f t="shared" ref="I100:I147" si="39">(G100-$J$4)^2</f>
        <v>15675.012605049886</v>
      </c>
      <c r="N100" s="4">
        <f>Input!J101</f>
        <v>0.75549457142852816</v>
      </c>
      <c r="O100">
        <f t="shared" ref="O100:O147" si="40">N100-$N$4</f>
        <v>0.50366314285709968</v>
      </c>
      <c r="P100">
        <f t="shared" ref="P100:P147" si="41">$Y$3*((1/B100*$AA$3)*(1/SQRT(2*PI()))*EXP(-1*D100*D100/2))</f>
        <v>1.2035124138653825</v>
      </c>
      <c r="Q100">
        <f t="shared" ref="Q100:Q147" si="42">(O100-P100)^2</f>
        <v>0.48978900213082494</v>
      </c>
      <c r="R100">
        <f t="shared" ref="R100:R147" si="43">(O100-S100)^2</f>
        <v>0.25367656147269119</v>
      </c>
    </row>
    <row r="101" spans="1:18" x14ac:dyDescent="0.25">
      <c r="A101">
        <f>Input!G102</f>
        <v>98</v>
      </c>
      <c r="B101">
        <f t="shared" si="33"/>
        <v>98</v>
      </c>
      <c r="C101">
        <f t="shared" si="34"/>
        <v>4.5849674786705723</v>
      </c>
      <c r="D101">
        <f t="shared" si="35"/>
        <v>1.4868136093036453</v>
      </c>
      <c r="E101" s="4">
        <f>Input!I102</f>
        <v>422.12882385714289</v>
      </c>
      <c r="F101">
        <f t="shared" si="36"/>
        <v>421.03261628571431</v>
      </c>
      <c r="G101">
        <f t="shared" si="37"/>
        <v>423.50257569684698</v>
      </c>
      <c r="H101">
        <f t="shared" si="38"/>
        <v>6.1006994926428124</v>
      </c>
      <c r="I101">
        <f t="shared" si="39"/>
        <v>15966.210510464476</v>
      </c>
      <c r="N101" s="4">
        <f>Input!J102</f>
        <v>0.59254471428579336</v>
      </c>
      <c r="O101">
        <f t="shared" si="40"/>
        <v>0.34071328571436488</v>
      </c>
      <c r="P101">
        <f t="shared" si="41"/>
        <v>1.1575805351793262</v>
      </c>
      <c r="Q101">
        <f t="shared" si="42"/>
        <v>0.66727210324845143</v>
      </c>
      <c r="R101">
        <f t="shared" si="43"/>
        <v>0.11608554306227843</v>
      </c>
    </row>
    <row r="102" spans="1:18" x14ac:dyDescent="0.25">
      <c r="A102">
        <f>Input!G103</f>
        <v>99</v>
      </c>
      <c r="B102">
        <f t="shared" si="33"/>
        <v>99</v>
      </c>
      <c r="C102">
        <f t="shared" si="34"/>
        <v>4.5951198501345898</v>
      </c>
      <c r="D102">
        <f t="shared" si="35"/>
        <v>1.506016454225197</v>
      </c>
      <c r="E102" s="4">
        <f>Input!I103</f>
        <v>422.54360499999996</v>
      </c>
      <c r="F102">
        <f t="shared" si="36"/>
        <v>421.44739742857138</v>
      </c>
      <c r="G102">
        <f t="shared" si="37"/>
        <v>424.61600452020906</v>
      </c>
      <c r="H102">
        <f t="shared" si="38"/>
        <v>10.040070901176611</v>
      </c>
      <c r="I102">
        <f t="shared" si="39"/>
        <v>16248.830335016581</v>
      </c>
      <c r="N102" s="4">
        <f>Input!J103</f>
        <v>0.41478114285706624</v>
      </c>
      <c r="O102">
        <f t="shared" si="40"/>
        <v>0.16294971428563776</v>
      </c>
      <c r="P102">
        <f t="shared" si="41"/>
        <v>1.1134288233620955</v>
      </c>
      <c r="Q102">
        <f t="shared" si="42"/>
        <v>0.90341053679077676</v>
      </c>
      <c r="R102">
        <f t="shared" si="43"/>
        <v>2.6552609385770979E-2</v>
      </c>
    </row>
    <row r="103" spans="1:18" x14ac:dyDescent="0.25">
      <c r="A103">
        <f>Input!G104</f>
        <v>100</v>
      </c>
      <c r="B103">
        <f t="shared" si="33"/>
        <v>100</v>
      </c>
      <c r="C103">
        <f t="shared" si="34"/>
        <v>4.6051701859880918</v>
      </c>
      <c r="D103">
        <f t="shared" si="35"/>
        <v>1.5250263024649242</v>
      </c>
      <c r="E103" s="4">
        <f>Input!I104</f>
        <v>422.86950457142854</v>
      </c>
      <c r="F103">
        <f t="shared" si="36"/>
        <v>421.77329699999996</v>
      </c>
      <c r="G103">
        <f t="shared" si="37"/>
        <v>425.68699522975692</v>
      </c>
      <c r="H103">
        <f t="shared" si="38"/>
        <v>15.317033833602764</v>
      </c>
      <c r="I103">
        <f t="shared" si="39"/>
        <v>16523.017655292839</v>
      </c>
      <c r="N103" s="4">
        <f>Input!J104</f>
        <v>0.32589957142857884</v>
      </c>
      <c r="O103">
        <f t="shared" si="40"/>
        <v>7.4068142857150354E-2</v>
      </c>
      <c r="P103">
        <f t="shared" si="41"/>
        <v>1.070990709547877</v>
      </c>
      <c r="Q103">
        <f t="shared" si="42"/>
        <v>0.99385460397722636</v>
      </c>
      <c r="R103">
        <f t="shared" si="43"/>
        <v>5.4860897863072333E-3</v>
      </c>
    </row>
    <row r="104" spans="1:18" x14ac:dyDescent="0.25">
      <c r="A104">
        <f>Input!G105</f>
        <v>101</v>
      </c>
      <c r="B104">
        <f t="shared" si="33"/>
        <v>101</v>
      </c>
      <c r="C104">
        <f t="shared" si="34"/>
        <v>4.6151205168412597</v>
      </c>
      <c r="D104">
        <f t="shared" si="35"/>
        <v>1.5438469948488396</v>
      </c>
      <c r="E104" s="4">
        <f>Input!I105</f>
        <v>423.23984499999995</v>
      </c>
      <c r="F104">
        <f t="shared" si="36"/>
        <v>422.14363742857137</v>
      </c>
      <c r="G104">
        <f t="shared" si="37"/>
        <v>426.71719694784349</v>
      </c>
      <c r="H104">
        <f t="shared" si="38"/>
        <v>20.917446676324658</v>
      </c>
      <c r="I104">
        <f t="shared" si="39"/>
        <v>16788.927124087622</v>
      </c>
      <c r="N104" s="4">
        <f>Input!J105</f>
        <v>0.37034042857141003</v>
      </c>
      <c r="O104">
        <f t="shared" si="40"/>
        <v>0.11850899999998155</v>
      </c>
      <c r="P104">
        <f t="shared" si="41"/>
        <v>1.0302017180866003</v>
      </c>
      <c r="Q104">
        <f t="shared" si="42"/>
        <v>0.83118361221216697</v>
      </c>
      <c r="R104">
        <f t="shared" si="43"/>
        <v>1.4044383080995626E-2</v>
      </c>
    </row>
    <row r="105" spans="1:18" x14ac:dyDescent="0.25">
      <c r="A105">
        <f>Input!G106</f>
        <v>102</v>
      </c>
      <c r="B105">
        <f t="shared" si="33"/>
        <v>102</v>
      </c>
      <c r="C105">
        <f t="shared" si="34"/>
        <v>4.6249728132842707</v>
      </c>
      <c r="D105">
        <f t="shared" si="35"/>
        <v>1.56248225867728</v>
      </c>
      <c r="E105" s="4">
        <f>Input!I106</f>
        <v>423.624999</v>
      </c>
      <c r="F105">
        <f t="shared" si="36"/>
        <v>422.52879142857142</v>
      </c>
      <c r="G105">
        <f t="shared" si="37"/>
        <v>427.70819639436002</v>
      </c>
      <c r="H105">
        <f t="shared" si="38"/>
        <v>26.826235799635526</v>
      </c>
      <c r="I105">
        <f t="shared" si="39"/>
        <v>17046.720947658479</v>
      </c>
      <c r="N105" s="4">
        <f>Input!J106</f>
        <v>0.38515400000005684</v>
      </c>
      <c r="O105">
        <f t="shared" si="40"/>
        <v>0.13332257142862836</v>
      </c>
      <c r="P105">
        <f t="shared" si="41"/>
        <v>0.99099944651652405</v>
      </c>
      <c r="Q105">
        <f t="shared" si="42"/>
        <v>0.73560962206053782</v>
      </c>
      <c r="R105">
        <f t="shared" si="43"/>
        <v>1.777490805234171E-2</v>
      </c>
    </row>
    <row r="106" spans="1:18" x14ac:dyDescent="0.25">
      <c r="A106">
        <f>Input!G107</f>
        <v>103</v>
      </c>
      <c r="B106">
        <f t="shared" si="33"/>
        <v>103</v>
      </c>
      <c r="C106">
        <f t="shared" si="34"/>
        <v>4.6347289882296359</v>
      </c>
      <c r="D106">
        <f t="shared" si="35"/>
        <v>1.5809357121553542</v>
      </c>
      <c r="E106" s="4">
        <f>Input!I107</f>
        <v>424.0694075714286</v>
      </c>
      <c r="F106">
        <f t="shared" si="36"/>
        <v>422.97320000000002</v>
      </c>
      <c r="G106">
        <f t="shared" si="37"/>
        <v>428.66151993423148</v>
      </c>
      <c r="H106">
        <f t="shared" si="38"/>
        <v>32.356983674174984</v>
      </c>
      <c r="I106">
        <f t="shared" si="39"/>
        <v>17296.567511186011</v>
      </c>
      <c r="N106" s="4">
        <f>Input!J107</f>
        <v>0.44440857142859613</v>
      </c>
      <c r="O106">
        <f t="shared" si="40"/>
        <v>0.19257714285716765</v>
      </c>
      <c r="P106">
        <f t="shared" si="41"/>
        <v>0.95332353987149054</v>
      </c>
      <c r="Q106">
        <f t="shared" si="42"/>
        <v>0.57873508057027379</v>
      </c>
      <c r="R106">
        <f t="shared" si="43"/>
        <v>3.708595595102996E-2</v>
      </c>
    </row>
    <row r="107" spans="1:18" x14ac:dyDescent="0.25">
      <c r="A107">
        <f>Input!G108</f>
        <v>104</v>
      </c>
      <c r="B107">
        <f t="shared" si="33"/>
        <v>104</v>
      </c>
      <c r="C107">
        <f t="shared" si="34"/>
        <v>4.6443908991413725</v>
      </c>
      <c r="D107">
        <f t="shared" si="35"/>
        <v>1.5992108686093427</v>
      </c>
      <c r="E107" s="4">
        <f>Input!I108</f>
        <v>424.60269771428574</v>
      </c>
      <c r="F107">
        <f t="shared" si="36"/>
        <v>423.50649014285716</v>
      </c>
      <c r="G107">
        <f t="shared" si="37"/>
        <v>429.57863559439727</v>
      </c>
      <c r="H107">
        <f t="shared" si="38"/>
        <v>36.870950384659238</v>
      </c>
      <c r="I107">
        <f t="shared" si="39"/>
        <v>17538.640140525418</v>
      </c>
      <c r="N107" s="4">
        <f>Input!J108</f>
        <v>0.53329014285714038</v>
      </c>
      <c r="O107">
        <f t="shared" si="40"/>
        <v>0.2814587142857119</v>
      </c>
      <c r="P107">
        <f t="shared" si="41"/>
        <v>0.91711566016579193</v>
      </c>
      <c r="Q107">
        <f t="shared" si="42"/>
        <v>0.40405975284559098</v>
      </c>
      <c r="R107">
        <f t="shared" si="43"/>
        <v>7.9219007847366005E-2</v>
      </c>
    </row>
    <row r="108" spans="1:18" x14ac:dyDescent="0.25">
      <c r="A108">
        <f>Input!G109</f>
        <v>105</v>
      </c>
      <c r="B108">
        <f t="shared" si="33"/>
        <v>105</v>
      </c>
      <c r="C108">
        <f t="shared" si="34"/>
        <v>4.6539603501575231</v>
      </c>
      <c r="D108">
        <f t="shared" si="35"/>
        <v>1.6173111405013649</v>
      </c>
      <c r="E108" s="4">
        <f>Input!I109</f>
        <v>425.25449685714284</v>
      </c>
      <c r="F108">
        <f t="shared" si="36"/>
        <v>424.15828928571426</v>
      </c>
      <c r="G108">
        <f t="shared" si="37"/>
        <v>430.460955046207</v>
      </c>
      <c r="H108">
        <f t="shared" si="38"/>
        <v>39.723595688487578</v>
      </c>
      <c r="I108">
        <f t="shared" si="39"/>
        <v>17773.11598913604</v>
      </c>
      <c r="N108" s="4">
        <f>Input!J109</f>
        <v>0.65179914285710083</v>
      </c>
      <c r="O108">
        <f t="shared" si="40"/>
        <v>0.39996771428567235</v>
      </c>
      <c r="P108">
        <f t="shared" si="41"/>
        <v>0.88231945180975691</v>
      </c>
      <c r="Q108">
        <f t="shared" si="42"/>
        <v>0.23266319869250335</v>
      </c>
      <c r="R108">
        <f t="shared" si="43"/>
        <v>0.15997417247090523</v>
      </c>
    </row>
    <row r="109" spans="1:18" x14ac:dyDescent="0.25">
      <c r="A109">
        <f>Input!G110</f>
        <v>106</v>
      </c>
      <c r="B109">
        <f t="shared" si="33"/>
        <v>106</v>
      </c>
      <c r="C109">
        <f t="shared" si="34"/>
        <v>4.6634390941120669</v>
      </c>
      <c r="D109">
        <f t="shared" si="35"/>
        <v>1.6352398432537536</v>
      </c>
      <c r="E109" s="4">
        <f>Input!I110</f>
        <v>425.93592328571424</v>
      </c>
      <c r="F109">
        <f t="shared" si="36"/>
        <v>424.83971571428566</v>
      </c>
      <c r="G109">
        <f t="shared" si="37"/>
        <v>431.30983554983493</v>
      </c>
      <c r="H109">
        <f t="shared" si="38"/>
        <v>41.862450686368106</v>
      </c>
      <c r="I109">
        <f t="shared" si="39"/>
        <v>18000.175039839134</v>
      </c>
      <c r="N109" s="4">
        <f>Input!J110</f>
        <v>0.6814264285713989</v>
      </c>
      <c r="O109">
        <f t="shared" si="40"/>
        <v>0.42959499999997042</v>
      </c>
      <c r="P109">
        <f t="shared" si="41"/>
        <v>0.84888050362790435</v>
      </c>
      <c r="Q109">
        <f t="shared" si="42"/>
        <v>0.17580033355253019</v>
      </c>
      <c r="R109">
        <f t="shared" si="43"/>
        <v>0.18455186402497459</v>
      </c>
    </row>
    <row r="110" spans="1:18" x14ac:dyDescent="0.25">
      <c r="A110">
        <f>Input!G111</f>
        <v>107</v>
      </c>
      <c r="B110">
        <f t="shared" si="33"/>
        <v>107</v>
      </c>
      <c r="C110">
        <f t="shared" si="34"/>
        <v>4.6728288344619058</v>
      </c>
      <c r="D110">
        <f t="shared" si="35"/>
        <v>1.6530001988938769</v>
      </c>
      <c r="E110" s="4">
        <f>Input!I111</f>
        <v>426.70623142857141</v>
      </c>
      <c r="F110">
        <f t="shared" si="36"/>
        <v>425.61002385714283</v>
      </c>
      <c r="G110">
        <f t="shared" si="37"/>
        <v>432.12658185791275</v>
      </c>
      <c r="H110">
        <f t="shared" si="38"/>
        <v>42.465528177398447</v>
      </c>
      <c r="I110">
        <f t="shared" si="39"/>
        <v>18219.999211780731</v>
      </c>
      <c r="N110" s="4">
        <f>Input!J111</f>
        <v>0.77030814285717497</v>
      </c>
      <c r="O110">
        <f t="shared" si="40"/>
        <v>0.51847671428574649</v>
      </c>
      <c r="P110">
        <f t="shared" si="41"/>
        <v>0.81674630807780502</v>
      </c>
      <c r="Q110">
        <f t="shared" si="42"/>
        <v>8.8964750580879604E-2</v>
      </c>
      <c r="R110">
        <f t="shared" si="43"/>
        <v>0.26881810325654359</v>
      </c>
    </row>
    <row r="111" spans="1:18" x14ac:dyDescent="0.25">
      <c r="A111">
        <f>Input!G112</f>
        <v>108</v>
      </c>
      <c r="B111">
        <f t="shared" si="33"/>
        <v>108</v>
      </c>
      <c r="C111">
        <f t="shared" si="34"/>
        <v>4.6821312271242199</v>
      </c>
      <c r="D111">
        <f t="shared" si="35"/>
        <v>1.6705953395294335</v>
      </c>
      <c r="E111" s="4">
        <f>Input!I112</f>
        <v>427.41728499999994</v>
      </c>
      <c r="F111">
        <f t="shared" si="36"/>
        <v>426.32107742857136</v>
      </c>
      <c r="G111">
        <f t="shared" si="37"/>
        <v>432.912448076114</v>
      </c>
      <c r="H111">
        <f t="shared" si="38"/>
        <v>43.446167013286768</v>
      </c>
      <c r="I111">
        <f t="shared" si="39"/>
        <v>18432.771563666131</v>
      </c>
      <c r="N111" s="4">
        <f>Input!J112</f>
        <v>0.71105357142852199</v>
      </c>
      <c r="O111">
        <f t="shared" si="40"/>
        <v>0.45922214285709351</v>
      </c>
      <c r="P111">
        <f t="shared" si="41"/>
        <v>0.78586621820124425</v>
      </c>
      <c r="Q111">
        <f t="shared" si="42"/>
        <v>0.10669635195743522</v>
      </c>
      <c r="R111">
        <f t="shared" si="43"/>
        <v>0.21088497649026081</v>
      </c>
    </row>
    <row r="112" spans="1:18" x14ac:dyDescent="0.25">
      <c r="A112">
        <f>Input!G113</f>
        <v>109</v>
      </c>
      <c r="B112">
        <f t="shared" si="33"/>
        <v>109</v>
      </c>
      <c r="C112">
        <f t="shared" si="34"/>
        <v>4.6913478822291435</v>
      </c>
      <c r="D112">
        <f t="shared" si="35"/>
        <v>1.6880283106635727</v>
      </c>
      <c r="E112" s="4">
        <f>Input!I113</f>
        <v>428.05427057142862</v>
      </c>
      <c r="F112">
        <f t="shared" si="36"/>
        <v>426.95806300000004</v>
      </c>
      <c r="G112">
        <f t="shared" si="37"/>
        <v>433.66863947889317</v>
      </c>
      <c r="H112">
        <f t="shared" si="38"/>
        <v>45.031836679073734</v>
      </c>
      <c r="I112">
        <f t="shared" si="39"/>
        <v>18638.675584984088</v>
      </c>
      <c r="N112" s="4">
        <f>Input!J113</f>
        <v>0.6369855714286814</v>
      </c>
      <c r="O112">
        <f t="shared" si="40"/>
        <v>0.38515414285725291</v>
      </c>
      <c r="P112">
        <f t="shared" si="41"/>
        <v>0.75619140277918229</v>
      </c>
      <c r="Q112">
        <f t="shared" si="42"/>
        <v>0.13766864825037337</v>
      </c>
      <c r="R112">
        <f t="shared" si="43"/>
        <v>0.14834371376010519</v>
      </c>
    </row>
    <row r="113" spans="1:18" x14ac:dyDescent="0.25">
      <c r="A113">
        <f>Input!G114</f>
        <v>110</v>
      </c>
      <c r="B113">
        <f t="shared" si="33"/>
        <v>110</v>
      </c>
      <c r="C113">
        <f t="shared" si="34"/>
        <v>4.7004803657924166</v>
      </c>
      <c r="D113">
        <f t="shared" si="35"/>
        <v>1.7053020743586569</v>
      </c>
      <c r="E113" s="4">
        <f>Input!I114</f>
        <v>428.76532414285714</v>
      </c>
      <c r="F113">
        <f t="shared" si="36"/>
        <v>427.66911657142856</v>
      </c>
      <c r="G113">
        <f t="shared" si="37"/>
        <v>434.39631427900082</v>
      </c>
      <c r="H113">
        <f t="shared" si="38"/>
        <v>45.255188996765455</v>
      </c>
      <c r="I113">
        <f t="shared" si="39"/>
        <v>18837.894567553576</v>
      </c>
      <c r="N113" s="4">
        <f>Input!J114</f>
        <v>0.71105357142852199</v>
      </c>
      <c r="O113">
        <f t="shared" si="40"/>
        <v>0.45922214285709351</v>
      </c>
      <c r="P113">
        <f t="shared" si="41"/>
        <v>0.72767480010764918</v>
      </c>
      <c r="Q113">
        <f t="shared" si="42"/>
        <v>7.2066829184884315E-2</v>
      </c>
      <c r="R113">
        <f t="shared" si="43"/>
        <v>0.21088497649026081</v>
      </c>
    </row>
    <row r="114" spans="1:18" x14ac:dyDescent="0.25">
      <c r="A114">
        <f>Input!G115</f>
        <v>111</v>
      </c>
      <c r="B114">
        <f t="shared" si="33"/>
        <v>111</v>
      </c>
      <c r="C114">
        <f t="shared" si="34"/>
        <v>4.7095302013123339</v>
      </c>
      <c r="D114">
        <f t="shared" si="35"/>
        <v>1.7224195122568318</v>
      </c>
      <c r="E114" s="4">
        <f>Input!I115</f>
        <v>429.40230971428576</v>
      </c>
      <c r="F114">
        <f t="shared" si="36"/>
        <v>428.30610214285718</v>
      </c>
      <c r="G114">
        <f t="shared" si="37"/>
        <v>435.0965853497637</v>
      </c>
      <c r="H114">
        <f t="shared" si="38"/>
        <v>46.110662183279388</v>
      </c>
      <c r="I114">
        <f t="shared" si="39"/>
        <v>19030.611050303916</v>
      </c>
      <c r="N114" s="4">
        <f>Input!J115</f>
        <v>0.63698557142862455</v>
      </c>
      <c r="O114">
        <f t="shared" si="40"/>
        <v>0.38515414285719607</v>
      </c>
      <c r="P114">
        <f t="shared" si="41"/>
        <v>0.70027107076288586</v>
      </c>
      <c r="Q114">
        <f t="shared" si="42"/>
        <v>9.9298678252719694E-2</v>
      </c>
      <c r="R114">
        <f t="shared" si="43"/>
        <v>0.14834371376006139</v>
      </c>
    </row>
    <row r="115" spans="1:18" x14ac:dyDescent="0.25">
      <c r="A115">
        <f>Input!G116</f>
        <v>112</v>
      </c>
      <c r="B115">
        <f t="shared" si="33"/>
        <v>112</v>
      </c>
      <c r="C115">
        <f t="shared" si="34"/>
        <v>4.7184988712950942</v>
      </c>
      <c r="D115">
        <f t="shared" si="35"/>
        <v>1.7393834284651704</v>
      </c>
      <c r="E115" s="4">
        <f>Input!I116</f>
        <v>430.03929514285716</v>
      </c>
      <c r="F115">
        <f t="shared" si="36"/>
        <v>428.94308757142858</v>
      </c>
      <c r="G115">
        <f t="shared" si="37"/>
        <v>435.77052189944351</v>
      </c>
      <c r="H115">
        <f t="shared" si="38"/>
        <v>46.613859503356693</v>
      </c>
      <c r="I115">
        <f t="shared" si="39"/>
        <v>19217.006330741537</v>
      </c>
      <c r="N115" s="4">
        <f>Input!J116</f>
        <v>0.63698542857139273</v>
      </c>
      <c r="O115">
        <f t="shared" si="40"/>
        <v>0.38515399999996425</v>
      </c>
      <c r="P115">
        <f t="shared" si="41"/>
        <v>0.67393654967981953</v>
      </c>
      <c r="Q115">
        <f t="shared" si="42"/>
        <v>8.3395360999598087E-2</v>
      </c>
      <c r="R115">
        <f t="shared" si="43"/>
        <v>0.14834360371597247</v>
      </c>
    </row>
    <row r="116" spans="1:18" x14ac:dyDescent="0.25">
      <c r="A116">
        <f>Input!G117</f>
        <v>113</v>
      </c>
      <c r="B116">
        <f t="shared" si="33"/>
        <v>113</v>
      </c>
      <c r="C116">
        <f t="shared" si="34"/>
        <v>4.7273878187123408</v>
      </c>
      <c r="D116">
        <f t="shared" si="35"/>
        <v>1.7561965523125584</v>
      </c>
      <c r="E116" s="4">
        <f>Input!I117</f>
        <v>430.70590785714279</v>
      </c>
      <c r="F116">
        <f t="shared" si="36"/>
        <v>429.60970028571421</v>
      </c>
      <c r="G116">
        <f t="shared" si="37"/>
        <v>436.41915109727194</v>
      </c>
      <c r="H116">
        <f t="shared" si="38"/>
        <v>46.368620355024149</v>
      </c>
      <c r="I116">
        <f t="shared" si="39"/>
        <v>19397.26003706445</v>
      </c>
      <c r="N116" s="4">
        <f>Input!J117</f>
        <v>0.66661271428563396</v>
      </c>
      <c r="O116">
        <f t="shared" si="40"/>
        <v>0.41478128571420547</v>
      </c>
      <c r="P116">
        <f t="shared" si="41"/>
        <v>0.64862919782842121</v>
      </c>
      <c r="Q116">
        <f t="shared" si="42"/>
        <v>5.4684846000177971E-2</v>
      </c>
      <c r="R116">
        <f t="shared" si="43"/>
        <v>0.17204351497872936</v>
      </c>
    </row>
    <row r="117" spans="1:18" x14ac:dyDescent="0.25">
      <c r="A117">
        <f>Input!G118</f>
        <v>114</v>
      </c>
      <c r="B117">
        <f t="shared" si="33"/>
        <v>114</v>
      </c>
      <c r="C117">
        <f t="shared" si="34"/>
        <v>4.7361984483944957</v>
      </c>
      <c r="D117">
        <f t="shared" si="35"/>
        <v>1.7728615409851349</v>
      </c>
      <c r="E117" s="4">
        <f>Input!I118</f>
        <v>431.23919800000004</v>
      </c>
      <c r="F117">
        <f t="shared" si="36"/>
        <v>430.14299042857147</v>
      </c>
      <c r="G117">
        <f t="shared" si="37"/>
        <v>437.04345965100867</v>
      </c>
      <c r="H117">
        <f t="shared" si="38"/>
        <v>47.616475489803186</v>
      </c>
      <c r="I117">
        <f t="shared" si="39"/>
        <v>19571.549755360138</v>
      </c>
      <c r="N117" s="4">
        <f>Input!J118</f>
        <v>0.53329014285725407</v>
      </c>
      <c r="O117">
        <f t="shared" si="40"/>
        <v>0.28145871428582558</v>
      </c>
      <c r="P117">
        <f t="shared" si="41"/>
        <v>0.62430855373672212</v>
      </c>
      <c r="Q117">
        <f t="shared" si="42"/>
        <v>0.11754601241150553</v>
      </c>
      <c r="R117">
        <f t="shared" si="43"/>
        <v>7.9219007847429995E-2</v>
      </c>
    </row>
    <row r="118" spans="1:18" x14ac:dyDescent="0.25">
      <c r="A118">
        <f>Input!G119</f>
        <v>115</v>
      </c>
      <c r="B118">
        <f t="shared" si="33"/>
        <v>115</v>
      </c>
      <c r="C118">
        <f t="shared" si="34"/>
        <v>4.7449321283632502</v>
      </c>
      <c r="D118">
        <f t="shared" si="35"/>
        <v>1.7893809820466511</v>
      </c>
      <c r="E118" s="4">
        <f>Input!I119</f>
        <v>431.84655628571426</v>
      </c>
      <c r="F118">
        <f t="shared" si="36"/>
        <v>430.75034871428568</v>
      </c>
      <c r="G118">
        <f t="shared" si="37"/>
        <v>437.64439533608595</v>
      </c>
      <c r="H118">
        <f t="shared" si="38"/>
        <v>47.527878823555731</v>
      </c>
      <c r="I118">
        <f t="shared" si="39"/>
        <v>19740.050706765564</v>
      </c>
      <c r="N118" s="4">
        <f>Input!J119</f>
        <v>0.6073582857142128</v>
      </c>
      <c r="O118">
        <f t="shared" si="40"/>
        <v>0.35552685714278431</v>
      </c>
      <c r="P118">
        <f t="shared" si="41"/>
        <v>0.60093568507726125</v>
      </c>
      <c r="Q118">
        <f t="shared" si="42"/>
        <v>6.0225492828173709E-2</v>
      </c>
      <c r="R118">
        <f t="shared" si="43"/>
        <v>0.12639934614982576</v>
      </c>
    </row>
    <row r="119" spans="1:18" x14ac:dyDescent="0.25">
      <c r="A119">
        <f>Input!G120</f>
        <v>116</v>
      </c>
      <c r="B119">
        <f t="shared" si="33"/>
        <v>116</v>
      </c>
      <c r="C119">
        <f t="shared" si="34"/>
        <v>4.7535901911063645</v>
      </c>
      <c r="D119">
        <f t="shared" si="35"/>
        <v>1.8057573958497073</v>
      </c>
      <c r="E119" s="4">
        <f>Input!I120</f>
        <v>432.49835542857141</v>
      </c>
      <c r="F119">
        <f t="shared" si="36"/>
        <v>431.40214785714284</v>
      </c>
      <c r="G119">
        <f t="shared" si="37"/>
        <v>438.22286847659097</v>
      </c>
      <c r="H119">
        <f t="shared" si="38"/>
        <v>46.522229768564998</v>
      </c>
      <c r="I119">
        <f t="shared" si="39"/>
        <v>19902.935469880307</v>
      </c>
      <c r="N119" s="4">
        <f>Input!J120</f>
        <v>0.65179914285715768</v>
      </c>
      <c r="O119">
        <f t="shared" si="40"/>
        <v>0.39996771428572919</v>
      </c>
      <c r="P119">
        <f t="shared" si="41"/>
        <v>0.57847314050503262</v>
      </c>
      <c r="Q119">
        <f t="shared" si="42"/>
        <v>3.1864187189735181E-2</v>
      </c>
      <c r="R119">
        <f t="shared" si="43"/>
        <v>0.15997417247095069</v>
      </c>
    </row>
    <row r="120" spans="1:18" x14ac:dyDescent="0.25">
      <c r="A120">
        <f>Input!G121</f>
        <v>117</v>
      </c>
      <c r="B120">
        <f t="shared" si="33"/>
        <v>117</v>
      </c>
      <c r="C120">
        <f t="shared" si="34"/>
        <v>4.7621739347977563</v>
      </c>
      <c r="D120">
        <f t="shared" si="35"/>
        <v>1.8219932378435064</v>
      </c>
      <c r="E120" s="4">
        <f>Input!I121</f>
        <v>433.23903628571435</v>
      </c>
      <c r="F120">
        <f t="shared" si="36"/>
        <v>432.14282871428577</v>
      </c>
      <c r="G120">
        <f t="shared" si="37"/>
        <v>438.77975337850017</v>
      </c>
      <c r="H120">
        <f t="shared" si="38"/>
        <v>44.04876899845749</v>
      </c>
      <c r="I120">
        <f t="shared" si="39"/>
        <v>20060.373744107597</v>
      </c>
      <c r="N120" s="4">
        <f>Input!J121</f>
        <v>0.74068085714293375</v>
      </c>
      <c r="O120">
        <f t="shared" si="40"/>
        <v>0.48884942857150526</v>
      </c>
      <c r="P120">
        <f t="shared" si="41"/>
        <v>0.5568849019091946</v>
      </c>
      <c r="Q120">
        <f t="shared" si="42"/>
        <v>4.6288256322834362E-3</v>
      </c>
      <c r="R120">
        <f t="shared" si="43"/>
        <v>0.23897376381468721</v>
      </c>
    </row>
    <row r="121" spans="1:18" x14ac:dyDescent="0.25">
      <c r="A121">
        <f>Input!G122</f>
        <v>118</v>
      </c>
      <c r="B121">
        <f t="shared" si="33"/>
        <v>118</v>
      </c>
      <c r="C121">
        <f t="shared" si="34"/>
        <v>4.7706846244656651</v>
      </c>
      <c r="D121">
        <f t="shared" si="35"/>
        <v>1.8380909007833959</v>
      </c>
      <c r="E121" s="4">
        <f>Input!I122</f>
        <v>434.02415785714282</v>
      </c>
      <c r="F121">
        <f t="shared" si="36"/>
        <v>432.92795028571425</v>
      </c>
      <c r="G121">
        <f t="shared" si="37"/>
        <v>439.31588971571796</v>
      </c>
      <c r="H121">
        <f t="shared" si="38"/>
        <v>40.805770161396147</v>
      </c>
      <c r="I121">
        <f t="shared" si="39"/>
        <v>20212.532149954102</v>
      </c>
      <c r="N121" s="4">
        <f>Input!J122</f>
        <v>0.78512157142847627</v>
      </c>
      <c r="O121">
        <f t="shared" si="40"/>
        <v>0.53329014285704779</v>
      </c>
      <c r="P121">
        <f t="shared" si="41"/>
        <v>0.53613633721780629</v>
      </c>
      <c r="Q121">
        <f t="shared" si="42"/>
        <v>8.1008223392135025E-6</v>
      </c>
      <c r="R121">
        <f t="shared" si="43"/>
        <v>0.28439837646849042</v>
      </c>
    </row>
    <row r="122" spans="1:18" x14ac:dyDescent="0.25">
      <c r="A122">
        <f>Input!G123</f>
        <v>119</v>
      </c>
      <c r="B122">
        <f t="shared" si="33"/>
        <v>119</v>
      </c>
      <c r="C122">
        <f t="shared" si="34"/>
        <v>4.7791234931115296</v>
      </c>
      <c r="D122">
        <f t="shared" si="35"/>
        <v>1.8540527168471823</v>
      </c>
      <c r="E122" s="4">
        <f>Input!I123</f>
        <v>434.82409328571424</v>
      </c>
      <c r="F122">
        <f t="shared" si="36"/>
        <v>433.72788571428566</v>
      </c>
      <c r="G122">
        <f t="shared" si="37"/>
        <v>439.83208386959217</v>
      </c>
      <c r="H122">
        <f t="shared" si="38"/>
        <v>37.261235119247345</v>
      </c>
      <c r="I122">
        <f t="shared" si="39"/>
        <v>20359.574062650092</v>
      </c>
      <c r="N122" s="4">
        <f>Input!J123</f>
        <v>0.7999354285714162</v>
      </c>
      <c r="O122">
        <f t="shared" si="40"/>
        <v>0.54810399999998771</v>
      </c>
      <c r="P122">
        <f t="shared" si="41"/>
        <v>0.51619415387422618</v>
      </c>
      <c r="Q122">
        <f t="shared" si="42"/>
        <v>1.0182382797697782E-3</v>
      </c>
      <c r="R122">
        <f t="shared" si="43"/>
        <v>0.30041799481598652</v>
      </c>
    </row>
    <row r="123" spans="1:18" x14ac:dyDescent="0.25">
      <c r="A123">
        <f>Input!G124</f>
        <v>120</v>
      </c>
      <c r="B123">
        <f t="shared" si="33"/>
        <v>120</v>
      </c>
      <c r="C123">
        <f t="shared" si="34"/>
        <v>4.7874917427820458</v>
      </c>
      <c r="D123">
        <f t="shared" si="35"/>
        <v>1.8698809596628918</v>
      </c>
      <c r="E123" s="4">
        <f>Input!I124</f>
        <v>435.57958785714288</v>
      </c>
      <c r="F123">
        <f t="shared" si="36"/>
        <v>434.4833802857143</v>
      </c>
      <c r="G123">
        <f t="shared" si="37"/>
        <v>440.32911022267763</v>
      </c>
      <c r="H123">
        <f t="shared" si="38"/>
        <v>34.172558495909222</v>
      </c>
      <c r="I123">
        <f t="shared" si="39"/>
        <v>20501.65947575738</v>
      </c>
      <c r="N123" s="4">
        <f>Input!J124</f>
        <v>0.75549457142864185</v>
      </c>
      <c r="O123">
        <f t="shared" si="40"/>
        <v>0.50366314285721336</v>
      </c>
      <c r="P123">
        <f t="shared" si="41"/>
        <v>0.49702635308545945</v>
      </c>
      <c r="Q123">
        <f t="shared" si="42"/>
        <v>4.4046978474457381E-5</v>
      </c>
      <c r="R123">
        <f t="shared" si="43"/>
        <v>0.25367656147280571</v>
      </c>
    </row>
    <row r="124" spans="1:18" x14ac:dyDescent="0.25">
      <c r="A124">
        <f>Input!G125</f>
        <v>121</v>
      </c>
      <c r="B124">
        <f t="shared" si="33"/>
        <v>121</v>
      </c>
      <c r="C124">
        <f t="shared" si="34"/>
        <v>4.7957905455967413</v>
      </c>
      <c r="D124">
        <f t="shared" si="35"/>
        <v>1.8855778462523896</v>
      </c>
      <c r="E124" s="4">
        <f>Input!I125</f>
        <v>436.39433671428571</v>
      </c>
      <c r="F124">
        <f t="shared" si="36"/>
        <v>435.29812914285714</v>
      </c>
      <c r="G124">
        <f t="shared" si="37"/>
        <v>440.80771240760396</v>
      </c>
      <c r="H124">
        <f t="shared" si="38"/>
        <v>30.355507751178259</v>
      </c>
      <c r="I124">
        <f t="shared" si="39"/>
        <v>20638.944891715928</v>
      </c>
      <c r="N124" s="4">
        <f>Input!J125</f>
        <v>0.81474885714283118</v>
      </c>
      <c r="O124">
        <f t="shared" si="40"/>
        <v>0.5629174285714027</v>
      </c>
      <c r="P124">
        <f t="shared" si="41"/>
        <v>0.47860218492633855</v>
      </c>
      <c r="Q124">
        <f t="shared" si="42"/>
        <v>7.1090603109265314E-3</v>
      </c>
      <c r="R124">
        <f t="shared" si="43"/>
        <v>0.31687603138944026</v>
      </c>
    </row>
    <row r="125" spans="1:18" x14ac:dyDescent="0.25">
      <c r="A125">
        <f>Input!G126</f>
        <v>122</v>
      </c>
      <c r="B125">
        <f t="shared" si="33"/>
        <v>122</v>
      </c>
      <c r="C125">
        <f t="shared" si="34"/>
        <v>4.8040210447332568</v>
      </c>
      <c r="D125">
        <f t="shared" si="35"/>
        <v>1.9011455388950036</v>
      </c>
      <c r="E125" s="4">
        <f>Input!I126</f>
        <v>437.14983114285718</v>
      </c>
      <c r="F125">
        <f t="shared" si="36"/>
        <v>436.0536235714286</v>
      </c>
      <c r="G125">
        <f t="shared" si="37"/>
        <v>441.26860451197285</v>
      </c>
      <c r="H125">
        <f t="shared" si="38"/>
        <v>27.1960262102398</v>
      </c>
      <c r="I125">
        <f t="shared" si="39"/>
        <v>20771.583236541846</v>
      </c>
      <c r="N125" s="4">
        <f>Input!J126</f>
        <v>0.75549442857146687</v>
      </c>
      <c r="O125">
        <f t="shared" si="40"/>
        <v>0.50366300000003839</v>
      </c>
      <c r="P125">
        <f t="shared" si="41"/>
        <v>0.46089210436887834</v>
      </c>
      <c r="Q125">
        <f t="shared" si="42"/>
        <v>1.8293495130915854E-3</v>
      </c>
      <c r="R125">
        <f t="shared" si="43"/>
        <v>0.25367641756903869</v>
      </c>
    </row>
    <row r="126" spans="1:18" x14ac:dyDescent="0.25">
      <c r="A126">
        <f>Input!G127</f>
        <v>123</v>
      </c>
      <c r="B126">
        <f t="shared" si="33"/>
        <v>123</v>
      </c>
      <c r="C126">
        <f t="shared" si="34"/>
        <v>4.8121843553724171</v>
      </c>
      <c r="D126">
        <f t="shared" si="35"/>
        <v>1.9165861469150942</v>
      </c>
      <c r="E126" s="4">
        <f>Input!I127</f>
        <v>438.0090208571429</v>
      </c>
      <c r="F126">
        <f t="shared" si="36"/>
        <v>436.91281328571432</v>
      </c>
      <c r="G126">
        <f t="shared" si="37"/>
        <v>441.71247224026604</v>
      </c>
      <c r="H126">
        <f t="shared" si="38"/>
        <v>23.036726080008478</v>
      </c>
      <c r="I126">
        <f t="shared" si="39"/>
        <v>20899.723796131013</v>
      </c>
      <c r="N126" s="4">
        <f>Input!J127</f>
        <v>0.85918971428571922</v>
      </c>
      <c r="O126">
        <f t="shared" si="40"/>
        <v>0.60735828571429074</v>
      </c>
      <c r="P126">
        <f t="shared" si="41"/>
        <v>0.4438677282931659</v>
      </c>
      <c r="Q126">
        <f t="shared" si="42"/>
        <v>2.6729162365870116E-2</v>
      </c>
      <c r="R126">
        <f t="shared" si="43"/>
        <v>0.36888408722580202</v>
      </c>
    </row>
    <row r="127" spans="1:18" x14ac:dyDescent="0.25">
      <c r="A127">
        <f>Input!G128</f>
        <v>124</v>
      </c>
      <c r="B127">
        <f t="shared" si="33"/>
        <v>124</v>
      </c>
      <c r="C127">
        <f t="shared" si="34"/>
        <v>4.8202815656050371</v>
      </c>
      <c r="D127">
        <f t="shared" si="35"/>
        <v>1.9319017283972433</v>
      </c>
      <c r="E127" s="4">
        <f>Input!I128</f>
        <v>438.79414257142855</v>
      </c>
      <c r="F127">
        <f t="shared" si="36"/>
        <v>437.69793499999997</v>
      </c>
      <c r="G127">
        <f t="shared" si="37"/>
        <v>442.13997403379079</v>
      </c>
      <c r="H127">
        <f t="shared" si="38"/>
        <v>19.731710777721283</v>
      </c>
      <c r="I127">
        <f t="shared" si="39"/>
        <v>21023.512171845883</v>
      </c>
      <c r="N127" s="4">
        <f>Input!J128</f>
        <v>0.78512171428565125</v>
      </c>
      <c r="O127">
        <f t="shared" si="40"/>
        <v>0.53329028571422277</v>
      </c>
      <c r="P127">
        <f t="shared" si="41"/>
        <v>0.42750179352472961</v>
      </c>
      <c r="Q127">
        <f t="shared" si="42"/>
        <v>1.1191205079726454E-2</v>
      </c>
      <c r="R127">
        <f t="shared" si="43"/>
        <v>0.28439852883715733</v>
      </c>
    </row>
    <row r="128" spans="1:18" x14ac:dyDescent="0.25">
      <c r="A128">
        <f>Input!G129</f>
        <v>125</v>
      </c>
      <c r="B128">
        <f t="shared" si="33"/>
        <v>125</v>
      </c>
      <c r="C128">
        <f t="shared" si="34"/>
        <v>4.8283137373023015</v>
      </c>
      <c r="D128">
        <f t="shared" si="35"/>
        <v>1.9470942918325462</v>
      </c>
      <c r="E128" s="4">
        <f>Input!I129</f>
        <v>439.57926428571437</v>
      </c>
      <c r="F128">
        <f t="shared" si="36"/>
        <v>438.48305671428579</v>
      </c>
      <c r="G128">
        <f t="shared" si="37"/>
        <v>442.55174214972396</v>
      </c>
      <c r="H128">
        <f t="shared" si="38"/>
        <v>16.554201172546687</v>
      </c>
      <c r="I128">
        <f t="shared" si="39"/>
        <v>21143.090253268252</v>
      </c>
      <c r="N128" s="4">
        <f>Input!J129</f>
        <v>0.78512171428582178</v>
      </c>
      <c r="O128">
        <f t="shared" si="40"/>
        <v>0.5332902857143933</v>
      </c>
      <c r="P128">
        <f t="shared" si="41"/>
        <v>0.41176811593316731</v>
      </c>
      <c r="Q128">
        <f t="shared" si="42"/>
        <v>1.4767637748337115E-2</v>
      </c>
      <c r="R128">
        <f t="shared" si="43"/>
        <v>0.28439852883733924</v>
      </c>
    </row>
    <row r="129" spans="1:18" x14ac:dyDescent="0.25">
      <c r="A129">
        <f>Input!G130</f>
        <v>126</v>
      </c>
      <c r="B129">
        <f t="shared" si="33"/>
        <v>126</v>
      </c>
      <c r="C129">
        <f t="shared" si="34"/>
        <v>4.836281906951478</v>
      </c>
      <c r="D129">
        <f t="shared" si="35"/>
        <v>1.9621657976993343</v>
      </c>
      <c r="E129" s="4">
        <f>Input!I130</f>
        <v>440.45326757142857</v>
      </c>
      <c r="F129">
        <f t="shared" si="36"/>
        <v>439.35705999999999</v>
      </c>
      <c r="G129">
        <f t="shared" si="37"/>
        <v>442.94838370034182</v>
      </c>
      <c r="H129">
        <f t="shared" si="38"/>
        <v>12.897605920636947</v>
      </c>
      <c r="I129">
        <f t="shared" si="39"/>
        <v>21258.596206190232</v>
      </c>
      <c r="N129" s="4">
        <f>Input!J130</f>
        <v>0.8740032857141955</v>
      </c>
      <c r="O129">
        <f t="shared" si="40"/>
        <v>0.62217185714276702</v>
      </c>
      <c r="P129">
        <f t="shared" si="41"/>
        <v>0.39664155061783746</v>
      </c>
      <c r="Q129">
        <f t="shared" si="42"/>
        <v>5.0863919161228684E-2</v>
      </c>
      <c r="R129">
        <f t="shared" si="43"/>
        <v>0.38709781982047969</v>
      </c>
    </row>
    <row r="130" spans="1:18" x14ac:dyDescent="0.25">
      <c r="A130">
        <f>Input!G131</f>
        <v>127</v>
      </c>
      <c r="B130">
        <f t="shared" si="33"/>
        <v>127</v>
      </c>
      <c r="C130">
        <f t="shared" si="34"/>
        <v>4.8441870864585912</v>
      </c>
      <c r="D130">
        <f t="shared" si="35"/>
        <v>1.9771181599814027</v>
      </c>
      <c r="E130" s="4">
        <f>Input!I131</f>
        <v>441.49022071428573</v>
      </c>
      <c r="F130">
        <f t="shared" si="36"/>
        <v>440.39401314285715</v>
      </c>
      <c r="G130">
        <f t="shared" si="37"/>
        <v>443.3304816535404</v>
      </c>
      <c r="H130">
        <f t="shared" si="38"/>
        <v>8.6228473142343347</v>
      </c>
      <c r="I130">
        <f t="shared" si="39"/>
        <v>21370.164474089459</v>
      </c>
      <c r="N130" s="4">
        <f>Input!J131</f>
        <v>1.0369531428571577</v>
      </c>
      <c r="O130">
        <f t="shared" si="40"/>
        <v>0.78512171428572919</v>
      </c>
      <c r="P130">
        <f t="shared" si="41"/>
        <v>0.38209795319860307</v>
      </c>
      <c r="Q130">
        <f t="shared" si="42"/>
        <v>0.16242815200081293</v>
      </c>
      <c r="R130">
        <f t="shared" si="43"/>
        <v>0.61641610624296217</v>
      </c>
    </row>
    <row r="131" spans="1:18" x14ac:dyDescent="0.25">
      <c r="A131">
        <f>Input!G132</f>
        <v>128</v>
      </c>
      <c r="B131">
        <f t="shared" si="33"/>
        <v>128</v>
      </c>
      <c r="C131">
        <f t="shared" si="34"/>
        <v>4.8520302639196169</v>
      </c>
      <c r="D131">
        <f t="shared" si="35"/>
        <v>1.9919532476266972</v>
      </c>
      <c r="E131" s="4">
        <f>Input!I132</f>
        <v>442.76419185714286</v>
      </c>
      <c r="F131">
        <f t="shared" si="36"/>
        <v>441.66798428571428</v>
      </c>
      <c r="G131">
        <f t="shared" si="37"/>
        <v>443.69859579576308</v>
      </c>
      <c r="H131">
        <f t="shared" si="38"/>
        <v>4.1233831047426683</v>
      </c>
      <c r="I131">
        <f t="shared" si="39"/>
        <v>21477.925791494978</v>
      </c>
      <c r="N131" s="4">
        <f>Input!J132</f>
        <v>1.2739711428571354</v>
      </c>
      <c r="O131">
        <f t="shared" si="40"/>
        <v>1.0221397142857069</v>
      </c>
      <c r="P131">
        <f t="shared" si="41"/>
        <v>0.36811414222266481</v>
      </c>
      <c r="Q131">
        <f t="shared" si="42"/>
        <v>0.42774944891238953</v>
      </c>
      <c r="R131">
        <f t="shared" si="43"/>
        <v>1.0447695955200667</v>
      </c>
    </row>
    <row r="132" spans="1:18" x14ac:dyDescent="0.25">
      <c r="A132">
        <f>Input!G133</f>
        <v>129</v>
      </c>
      <c r="B132">
        <f t="shared" si="33"/>
        <v>129</v>
      </c>
      <c r="C132">
        <f t="shared" si="34"/>
        <v>4.8598124043616719</v>
      </c>
      <c r="D132">
        <f t="shared" si="35"/>
        <v>2.0066728859492478</v>
      </c>
      <c r="E132" s="4">
        <f>Input!I133</f>
        <v>444.23073985714285</v>
      </c>
      <c r="F132">
        <f t="shared" si="36"/>
        <v>443.13453228571427</v>
      </c>
      <c r="G132">
        <f t="shared" si="37"/>
        <v>444.05326365845559</v>
      </c>
      <c r="H132">
        <f t="shared" si="38"/>
        <v>0.8440673352591499</v>
      </c>
      <c r="I132">
        <f t="shared" si="39"/>
        <v>21582.007207796643</v>
      </c>
      <c r="N132" s="4">
        <f>Input!J133</f>
        <v>1.4665479999999889</v>
      </c>
      <c r="O132">
        <f t="shared" si="40"/>
        <v>1.2147165714285604</v>
      </c>
      <c r="P132">
        <f t="shared" si="41"/>
        <v>0.35466786269248818</v>
      </c>
      <c r="Q132">
        <f t="shared" si="42"/>
        <v>0.73968378139858515</v>
      </c>
      <c r="R132">
        <f t="shared" si="43"/>
        <v>1.4755363489031568</v>
      </c>
    </row>
    <row r="133" spans="1:18" x14ac:dyDescent="0.25">
      <c r="A133">
        <f>Input!G134</f>
        <v>130</v>
      </c>
      <c r="B133">
        <f t="shared" si="33"/>
        <v>130</v>
      </c>
      <c r="C133">
        <f t="shared" si="34"/>
        <v>4.8675344504555822</v>
      </c>
      <c r="D133">
        <f t="shared" si="35"/>
        <v>2.0212788579769647</v>
      </c>
      <c r="E133" s="4">
        <f>Input!I134</f>
        <v>445.59359257142859</v>
      </c>
      <c r="F133">
        <f t="shared" si="36"/>
        <v>444.49738500000001</v>
      </c>
      <c r="G133">
        <f t="shared" si="37"/>
        <v>444.39500140917016</v>
      </c>
      <c r="H133">
        <f t="shared" si="38"/>
        <v>1.0482399671213154E-2</v>
      </c>
      <c r="I133">
        <f t="shared" si="39"/>
        <v>21682.532120186333</v>
      </c>
      <c r="N133" s="4">
        <f>Input!J134</f>
        <v>1.3628527142857365</v>
      </c>
      <c r="O133">
        <f t="shared" si="40"/>
        <v>1.111021285714308</v>
      </c>
      <c r="P133">
        <f t="shared" si="41"/>
        <v>0.3417377507145769</v>
      </c>
      <c r="Q133">
        <f t="shared" si="42"/>
        <v>0.59179715722168258</v>
      </c>
      <c r="R133">
        <f t="shared" si="43"/>
        <v>1.2343682973102741</v>
      </c>
    </row>
    <row r="134" spans="1:18" x14ac:dyDescent="0.25">
      <c r="A134">
        <f>Input!G135</f>
        <v>131</v>
      </c>
      <c r="B134">
        <f t="shared" si="33"/>
        <v>131</v>
      </c>
      <c r="C134">
        <f t="shared" si="34"/>
        <v>4.8751973232011512</v>
      </c>
      <c r="D134">
        <f t="shared" si="35"/>
        <v>2.0357729057478013</v>
      </c>
      <c r="E134" s="4">
        <f>Input!I135</f>
        <v>446.91200442857149</v>
      </c>
      <c r="F134">
        <f t="shared" si="36"/>
        <v>445.81579685714291</v>
      </c>
      <c r="G134">
        <f t="shared" si="37"/>
        <v>444.72430470843443</v>
      </c>
      <c r="H134">
        <f t="shared" si="38"/>
        <v>1.1913551106922602</v>
      </c>
      <c r="I134">
        <f t="shared" si="39"/>
        <v>21779.620314542492</v>
      </c>
      <c r="N134" s="4">
        <f>Input!J135</f>
        <v>1.3184118571429053</v>
      </c>
      <c r="O134">
        <f t="shared" si="40"/>
        <v>1.0665804285714768</v>
      </c>
      <c r="P134">
        <f t="shared" si="41"/>
        <v>0.32930329926426083</v>
      </c>
      <c r="Q134">
        <f t="shared" si="42"/>
        <v>0.54357756539948932</v>
      </c>
      <c r="R134">
        <f t="shared" si="43"/>
        <v>1.1375938106117152</v>
      </c>
    </row>
    <row r="135" spans="1:18" x14ac:dyDescent="0.25">
      <c r="A135">
        <f>Input!G136</f>
        <v>132</v>
      </c>
      <c r="B135">
        <f t="shared" si="33"/>
        <v>132</v>
      </c>
      <c r="C135">
        <f t="shared" si="34"/>
        <v>4.8828019225863706</v>
      </c>
      <c r="D135">
        <f t="shared" si="35"/>
        <v>2.0501567315566245</v>
      </c>
      <c r="E135" s="4">
        <f>Input!I136</f>
        <v>448.43780699999991</v>
      </c>
      <c r="F135">
        <f t="shared" si="36"/>
        <v>447.34159942857133</v>
      </c>
      <c r="G135">
        <f t="shared" si="37"/>
        <v>445.04164953349215</v>
      </c>
      <c r="H135">
        <f t="shared" si="38"/>
        <v>5.2897695198747323</v>
      </c>
      <c r="I135">
        <f t="shared" si="39"/>
        <v>21873.388013182903</v>
      </c>
      <c r="N135" s="4">
        <f>Input!J136</f>
        <v>1.5258025714284145</v>
      </c>
      <c r="O135">
        <f t="shared" si="40"/>
        <v>1.273971142856986</v>
      </c>
      <c r="P135">
        <f t="shared" si="41"/>
        <v>0.31734482505774281</v>
      </c>
      <c r="Q135">
        <f t="shared" si="42"/>
        <v>0.91513391190613846</v>
      </c>
      <c r="R135">
        <f t="shared" si="43"/>
        <v>1.6230024728323349</v>
      </c>
    </row>
    <row r="136" spans="1:18" x14ac:dyDescent="0.25">
      <c r="A136">
        <f>Input!G137</f>
        <v>133</v>
      </c>
      <c r="B136">
        <f t="shared" si="33"/>
        <v>133</v>
      </c>
      <c r="C136">
        <f t="shared" si="34"/>
        <v>4.8903491282217537</v>
      </c>
      <c r="D136">
        <f t="shared" si="35"/>
        <v>2.0644319991550355</v>
      </c>
      <c r="E136" s="4">
        <f>Input!I137</f>
        <v>449.93398228571425</v>
      </c>
      <c r="F136">
        <f t="shared" si="36"/>
        <v>448.83777471428567</v>
      </c>
      <c r="G136">
        <f t="shared" si="37"/>
        <v>445.34749297001139</v>
      </c>
      <c r="H136">
        <f t="shared" si="38"/>
        <v>12.18206665441434</v>
      </c>
      <c r="I136">
        <f t="shared" si="39"/>
        <v>21963.947928514637</v>
      </c>
      <c r="N136" s="4">
        <f>Input!J137</f>
        <v>1.4961752857143438</v>
      </c>
      <c r="O136">
        <f t="shared" si="40"/>
        <v>1.2443438571429153</v>
      </c>
      <c r="P136">
        <f t="shared" si="41"/>
        <v>0.30584343651924417</v>
      </c>
      <c r="Q136">
        <f t="shared" si="42"/>
        <v>0.88078303951080761</v>
      </c>
      <c r="R136">
        <f t="shared" si="43"/>
        <v>1.5483916348093081</v>
      </c>
    </row>
    <row r="137" spans="1:18" x14ac:dyDescent="0.25">
      <c r="A137">
        <f>Input!G138</f>
        <v>134</v>
      </c>
      <c r="B137">
        <f t="shared" si="33"/>
        <v>134</v>
      </c>
      <c r="C137">
        <f t="shared" si="34"/>
        <v>4.8978397999509111</v>
      </c>
      <c r="D137">
        <f t="shared" si="35"/>
        <v>2.0786003349062514</v>
      </c>
      <c r="E137" s="4">
        <f>Input!I138</f>
        <v>451.48941199999996</v>
      </c>
      <c r="F137">
        <f t="shared" si="36"/>
        <v>450.39320442857138</v>
      </c>
      <c r="G137">
        <f t="shared" si="37"/>
        <v>445.64227397283963</v>
      </c>
      <c r="H137">
        <f t="shared" si="38"/>
        <v>22.571340195199472</v>
      </c>
      <c r="I137">
        <f t="shared" si="39"/>
        <v>22051.409321704541</v>
      </c>
      <c r="N137" s="4">
        <f>Input!J138</f>
        <v>1.5554297142857081</v>
      </c>
      <c r="O137">
        <f t="shared" si="40"/>
        <v>1.3035982857142796</v>
      </c>
      <c r="P137">
        <f t="shared" si="41"/>
        <v>0.29478100282821734</v>
      </c>
      <c r="Q137">
        <f t="shared" si="42"/>
        <v>1.0177123102496173</v>
      </c>
      <c r="R137">
        <f t="shared" si="43"/>
        <v>1.6993684905172086</v>
      </c>
    </row>
    <row r="138" spans="1:18" x14ac:dyDescent="0.25">
      <c r="A138">
        <f>Input!G139</f>
        <v>135</v>
      </c>
      <c r="B138">
        <f t="shared" si="33"/>
        <v>135</v>
      </c>
      <c r="C138">
        <f t="shared" si="34"/>
        <v>4.9052747784384296</v>
      </c>
      <c r="D138">
        <f t="shared" si="35"/>
        <v>2.0926633288970558</v>
      </c>
      <c r="E138" s="4">
        <f>Input!I139</f>
        <v>453.10409614285709</v>
      </c>
      <c r="F138">
        <f t="shared" si="36"/>
        <v>452.00788857142851</v>
      </c>
      <c r="G138">
        <f t="shared" si="37"/>
        <v>445.92641409686877</v>
      </c>
      <c r="H138">
        <f t="shared" si="38"/>
        <v>36.984331784721675</v>
      </c>
      <c r="I138">
        <f t="shared" si="39"/>
        <v>22135.878065580826</v>
      </c>
      <c r="N138" s="4">
        <f>Input!J139</f>
        <v>1.6146841428571292</v>
      </c>
      <c r="O138">
        <f t="shared" si="40"/>
        <v>1.3628527142857008</v>
      </c>
      <c r="P138">
        <f t="shared" si="41"/>
        <v>0.28414012402914024</v>
      </c>
      <c r="Q138">
        <f t="shared" si="42"/>
        <v>1.163620852378018</v>
      </c>
      <c r="R138">
        <f t="shared" si="43"/>
        <v>1.857367520835902</v>
      </c>
    </row>
    <row r="139" spans="1:18" x14ac:dyDescent="0.25">
      <c r="A139">
        <f>Input!G140</f>
        <v>136</v>
      </c>
      <c r="B139">
        <f t="shared" si="33"/>
        <v>136</v>
      </c>
      <c r="C139">
        <f t="shared" si="34"/>
        <v>4.9126548857360524</v>
      </c>
      <c r="D139">
        <f t="shared" si="35"/>
        <v>2.1066225360087092</v>
      </c>
      <c r="E139" s="4">
        <f>Input!I140</f>
        <v>454.61508514285714</v>
      </c>
      <c r="F139">
        <f t="shared" si="36"/>
        <v>453.51887757142856</v>
      </c>
      <c r="G139">
        <f t="shared" si="37"/>
        <v>446.20031819905313</v>
      </c>
      <c r="H139">
        <f t="shared" si="38"/>
        <v>53.561311286984285</v>
      </c>
      <c r="I139">
        <f t="shared" si="39"/>
        <v>22217.456711055496</v>
      </c>
      <c r="N139" s="4">
        <f>Input!J140</f>
        <v>1.5109890000000519</v>
      </c>
      <c r="O139">
        <f t="shared" si="40"/>
        <v>1.2591575714286234</v>
      </c>
      <c r="P139">
        <f t="shared" si="41"/>
        <v>0.27390410218437272</v>
      </c>
      <c r="Q139">
        <f t="shared" si="42"/>
        <v>0.97072439865783167</v>
      </c>
      <c r="R139">
        <f t="shared" si="43"/>
        <v>1.5854777896860288</v>
      </c>
    </row>
    <row r="140" spans="1:18" x14ac:dyDescent="0.25">
      <c r="A140">
        <f>Input!G141</f>
        <v>137</v>
      </c>
      <c r="B140">
        <f t="shared" si="33"/>
        <v>137</v>
      </c>
      <c r="C140">
        <f t="shared" si="34"/>
        <v>4.9199809258281251</v>
      </c>
      <c r="D140">
        <f t="shared" si="35"/>
        <v>2.1204794769486415</v>
      </c>
      <c r="E140" s="4">
        <f>Input!I141</f>
        <v>456.22976942857139</v>
      </c>
      <c r="F140">
        <f t="shared" si="36"/>
        <v>455.13356185714281</v>
      </c>
      <c r="G140">
        <f t="shared" si="37"/>
        <v>446.464375112602</v>
      </c>
      <c r="H140">
        <f t="shared" si="38"/>
        <v>75.154798811722074</v>
      </c>
      <c r="I140">
        <f t="shared" si="39"/>
        <v>22296.244556429465</v>
      </c>
      <c r="N140" s="4">
        <f>Input!J141</f>
        <v>1.6146842857142474</v>
      </c>
      <c r="O140">
        <f t="shared" si="40"/>
        <v>1.3628528571428189</v>
      </c>
      <c r="P140">
        <f t="shared" si="41"/>
        <v>0.2640569135488442</v>
      </c>
      <c r="Q140">
        <f t="shared" si="42"/>
        <v>1.2073525256585733</v>
      </c>
      <c r="R140">
        <f t="shared" si="43"/>
        <v>1.8573679102223448</v>
      </c>
    </row>
    <row r="141" spans="1:18" x14ac:dyDescent="0.25">
      <c r="A141">
        <f>Input!G142</f>
        <v>138</v>
      </c>
      <c r="B141">
        <f t="shared" si="33"/>
        <v>138</v>
      </c>
      <c r="C141">
        <f t="shared" si="34"/>
        <v>4.9272536851572051</v>
      </c>
      <c r="D141">
        <f t="shared" si="35"/>
        <v>2.1342356392446202</v>
      </c>
      <c r="E141" s="4">
        <f>Input!I142</f>
        <v>457.84445371428575</v>
      </c>
      <c r="F141">
        <f t="shared" si="36"/>
        <v>456.74824614285717</v>
      </c>
      <c r="G141">
        <f t="shared" si="37"/>
        <v>446.71895829434595</v>
      </c>
      <c r="H141">
        <f t="shared" si="38"/>
        <v>100.58661474829475</v>
      </c>
      <c r="I141">
        <f t="shared" si="39"/>
        <v>22372.337719008534</v>
      </c>
      <c r="N141" s="4">
        <f>Input!J142</f>
        <v>1.6146842857143611</v>
      </c>
      <c r="O141">
        <f t="shared" si="40"/>
        <v>1.3628528571429326</v>
      </c>
      <c r="P141">
        <f t="shared" si="41"/>
        <v>0.25458318174397743</v>
      </c>
      <c r="Q141">
        <f t="shared" si="42"/>
        <v>1.2282616734089054</v>
      </c>
      <c r="R141">
        <f t="shared" si="43"/>
        <v>1.8573679102226546</v>
      </c>
    </row>
    <row r="142" spans="1:18" x14ac:dyDescent="0.25">
      <c r="A142">
        <f>Input!G143</f>
        <v>139</v>
      </c>
      <c r="B142">
        <f t="shared" si="33"/>
        <v>139</v>
      </c>
      <c r="C142">
        <f t="shared" si="34"/>
        <v>4.9344739331306915</v>
      </c>
      <c r="D142">
        <f t="shared" si="35"/>
        <v>2.1478924782030266</v>
      </c>
      <c r="E142" s="4">
        <f>Input!I143</f>
        <v>459.31100171428574</v>
      </c>
      <c r="F142">
        <f t="shared" si="36"/>
        <v>458.21479414285716</v>
      </c>
      <c r="G142">
        <f t="shared" si="37"/>
        <v>446.96442644625307</v>
      </c>
      <c r="H142">
        <f t="shared" si="38"/>
        <v>126.57077330879275</v>
      </c>
      <c r="I142">
        <f t="shared" si="39"/>
        <v>22445.829208518549</v>
      </c>
      <c r="N142" s="4">
        <f>Input!J143</f>
        <v>1.4665479999999889</v>
      </c>
      <c r="O142">
        <f t="shared" si="40"/>
        <v>1.2147165714285604</v>
      </c>
      <c r="P142">
        <f t="shared" si="41"/>
        <v>0.24546815190713686</v>
      </c>
      <c r="Q142">
        <f t="shared" si="42"/>
        <v>0.93944249874477737</v>
      </c>
      <c r="R142">
        <f t="shared" si="43"/>
        <v>1.4755363489031568</v>
      </c>
    </row>
    <row r="143" spans="1:18" x14ac:dyDescent="0.25">
      <c r="A143">
        <f>Input!G144</f>
        <v>140</v>
      </c>
      <c r="B143">
        <f t="shared" si="33"/>
        <v>140</v>
      </c>
      <c r="C143">
        <f t="shared" si="34"/>
        <v>4.9416424226093039</v>
      </c>
      <c r="D143">
        <f t="shared" si="35"/>
        <v>2.1614514178327924</v>
      </c>
      <c r="E143" s="4">
        <f>Input!I144</f>
        <v>460.85161785714291</v>
      </c>
      <c r="F143">
        <f t="shared" si="36"/>
        <v>459.75541028571433</v>
      </c>
      <c r="G143">
        <f t="shared" si="37"/>
        <v>447.20112411204508</v>
      </c>
      <c r="H143">
        <f t="shared" si="38"/>
        <v>157.610101330383</v>
      </c>
      <c r="I143">
        <f t="shared" si="39"/>
        <v>22516.809001862515</v>
      </c>
      <c r="N143" s="4">
        <f>Input!J144</f>
        <v>1.540616142857175</v>
      </c>
      <c r="O143">
        <f t="shared" si="40"/>
        <v>1.2887847142857465</v>
      </c>
      <c r="P143">
        <f t="shared" si="41"/>
        <v>0.23669766579202781</v>
      </c>
      <c r="Q143">
        <f t="shared" si="42"/>
        <v>1.1068871576082242</v>
      </c>
      <c r="R143">
        <f t="shared" si="43"/>
        <v>1.6609660397765933</v>
      </c>
    </row>
    <row r="144" spans="1:18" x14ac:dyDescent="0.25">
      <c r="A144">
        <f>Input!G145</f>
        <v>141</v>
      </c>
      <c r="B144">
        <f t="shared" si="33"/>
        <v>141</v>
      </c>
      <c r="C144">
        <f t="shared" si="34"/>
        <v>4.9487598903781684</v>
      </c>
      <c r="D144">
        <f t="shared" si="35"/>
        <v>2.1749138517364437</v>
      </c>
      <c r="E144" s="4">
        <f>Input!I145</f>
        <v>462.43667485714286</v>
      </c>
      <c r="F144">
        <f t="shared" si="36"/>
        <v>461.34046728571428</v>
      </c>
      <c r="G144">
        <f t="shared" si="37"/>
        <v>447.42938224983993</v>
      </c>
      <c r="H144">
        <f t="shared" si="38"/>
        <v>193.51828687532728</v>
      </c>
      <c r="I144">
        <f t="shared" si="39"/>
        <v>22585.364118812748</v>
      </c>
      <c r="N144" s="4">
        <f>Input!J145</f>
        <v>1.5850569999999493</v>
      </c>
      <c r="O144">
        <f t="shared" si="40"/>
        <v>1.3332255714285208</v>
      </c>
      <c r="P144">
        <f t="shared" si="41"/>
        <v>0.22825813779484055</v>
      </c>
      <c r="Q144">
        <f t="shared" si="42"/>
        <v>1.2209530293910018</v>
      </c>
      <c r="R144">
        <f t="shared" si="43"/>
        <v>1.777490424310906</v>
      </c>
    </row>
    <row r="145" spans="1:18" x14ac:dyDescent="0.25">
      <c r="A145">
        <f>Input!G146</f>
        <v>142</v>
      </c>
      <c r="B145">
        <f t="shared" si="33"/>
        <v>142</v>
      </c>
      <c r="C145">
        <f t="shared" si="34"/>
        <v>4.9558270576012609</v>
      </c>
      <c r="D145">
        <f t="shared" si="35"/>
        <v>2.1882811439696628</v>
      </c>
      <c r="E145" s="4">
        <f>Input!I146</f>
        <v>463.94766385714286</v>
      </c>
      <c r="F145">
        <f t="shared" si="36"/>
        <v>462.85145628571428</v>
      </c>
      <c r="G145">
        <f t="shared" si="37"/>
        <v>447.64951878172042</v>
      </c>
      <c r="H145">
        <f t="shared" si="38"/>
        <v>231.09890387533511</v>
      </c>
      <c r="I145">
        <f t="shared" si="39"/>
        <v>22651.578698276178</v>
      </c>
      <c r="N145" s="4">
        <f>Input!J146</f>
        <v>1.510988999999995</v>
      </c>
      <c r="O145">
        <f t="shared" si="40"/>
        <v>1.2591575714285665</v>
      </c>
      <c r="P145">
        <f t="shared" si="41"/>
        <v>0.22013653188046525</v>
      </c>
      <c r="Q145">
        <f t="shared" si="42"/>
        <v>1.079564720623617</v>
      </c>
      <c r="R145">
        <f t="shared" si="43"/>
        <v>1.5854777896858856</v>
      </c>
    </row>
    <row r="146" spans="1:18" x14ac:dyDescent="0.25">
      <c r="A146">
        <f>Input!G147</f>
        <v>143</v>
      </c>
      <c r="B146">
        <f t="shared" si="33"/>
        <v>143</v>
      </c>
      <c r="C146">
        <f t="shared" si="34"/>
        <v>4.962844630259907</v>
      </c>
      <c r="D146">
        <f t="shared" si="35"/>
        <v>2.2015546298706972</v>
      </c>
      <c r="E146" s="4">
        <f>Input!I147</f>
        <v>465.42902557142855</v>
      </c>
      <c r="F146">
        <f t="shared" si="36"/>
        <v>464.33281799999997</v>
      </c>
      <c r="G146">
        <f t="shared" si="37"/>
        <v>447.86183912110323</v>
      </c>
      <c r="H146">
        <f t="shared" si="38"/>
        <v>271.29314522906265</v>
      </c>
      <c r="I146">
        <f t="shared" si="39"/>
        <v>22715.53407481228</v>
      </c>
      <c r="N146" s="4">
        <f>Input!J147</f>
        <v>1.481361714285697</v>
      </c>
      <c r="O146">
        <f t="shared" si="40"/>
        <v>1.2295302857142685</v>
      </c>
      <c r="P146">
        <f t="shared" si="41"/>
        <v>0.21232033938281597</v>
      </c>
      <c r="Q146">
        <f t="shared" si="42"/>
        <v>1.0347160749156366</v>
      </c>
      <c r="R146">
        <f t="shared" si="43"/>
        <v>1.5117447234886108</v>
      </c>
    </row>
    <row r="147" spans="1:18" x14ac:dyDescent="0.25">
      <c r="A147">
        <f>Input!G148</f>
        <v>144</v>
      </c>
      <c r="B147">
        <f t="shared" si="33"/>
        <v>144</v>
      </c>
      <c r="C147">
        <f t="shared" si="34"/>
        <v>4.9698132995760007</v>
      </c>
      <c r="D147">
        <f t="shared" si="35"/>
        <v>2.2147356168608612</v>
      </c>
      <c r="E147" s="4">
        <f>Input!I148</f>
        <v>466.85113271428571</v>
      </c>
      <c r="F147">
        <f t="shared" si="36"/>
        <v>465.75492514285713</v>
      </c>
      <c r="G147">
        <f t="shared" si="37"/>
        <v>448.06663667875642</v>
      </c>
      <c r="H147">
        <f t="shared" si="38"/>
        <v>312.87554878923817</v>
      </c>
      <c r="I147">
        <f t="shared" si="39"/>
        <v>22777.308855120409</v>
      </c>
      <c r="N147" s="4">
        <f>Input!J148</f>
        <v>1.4221071428571577</v>
      </c>
      <c r="O147">
        <f t="shared" si="40"/>
        <v>1.1702757142857292</v>
      </c>
      <c r="P147">
        <f t="shared" si="41"/>
        <v>0.20479755765317439</v>
      </c>
      <c r="Q147">
        <f t="shared" si="42"/>
        <v>0.93214807093459595</v>
      </c>
      <c r="R147">
        <f t="shared" si="43"/>
        <v>1.3695452474469736</v>
      </c>
    </row>
    <row r="148" spans="1:18" x14ac:dyDescent="0.25">
      <c r="E148" s="4"/>
      <c r="N148" s="4"/>
    </row>
    <row r="149" spans="1:18" x14ac:dyDescent="0.25">
      <c r="E149" s="4"/>
      <c r="N149" s="4"/>
      <c r="P149">
        <f>MAX(P4:P147)</f>
        <v>8.8231112532221303</v>
      </c>
    </row>
    <row r="150" spans="1:18" x14ac:dyDescent="0.25">
      <c r="E150" s="4"/>
      <c r="N150" s="4"/>
      <c r="P150">
        <f>2/3*P149</f>
        <v>5.8820741688147535</v>
      </c>
    </row>
    <row r="151" spans="1:18" x14ac:dyDescent="0.25">
      <c r="E151" s="4"/>
      <c r="N151" s="4"/>
    </row>
    <row r="152" spans="1:18" x14ac:dyDescent="0.25">
      <c r="E152" s="4"/>
      <c r="N152" s="4"/>
    </row>
  </sheetData>
  <mergeCells count="2">
    <mergeCell ref="C1:L1"/>
    <mergeCell ref="N1:U1"/>
  </mergeCells>
  <conditionalFormatting sqref="U8">
    <cfRule type="cellIs" dxfId="15" priority="2" operator="between">
      <formula>0.05</formula>
      <formula>0.025</formula>
    </cfRule>
    <cfRule type="cellIs" dxfId="14" priority="3" operator="lessThan">
      <formula>0.025</formula>
    </cfRule>
    <cfRule type="cellIs" dxfId="13" priority="4" operator="greaterThan">
      <formula>0.05</formula>
    </cfRule>
  </conditionalFormatting>
  <conditionalFormatting sqref="P2:P147">
    <cfRule type="cellIs" dxfId="12" priority="1" operator="equal">
      <formula>$P$149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S25" sqref="S25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0</v>
      </c>
      <c r="B3">
        <f>A3-$A$3</f>
        <v>0</v>
      </c>
      <c r="C3" s="4">
        <f t="shared" ref="C3:C34" si="0">((B3-$Y$3)/$Z$3)</f>
        <v>-2.8237511203216275</v>
      </c>
      <c r="D3" s="4">
        <f>Input!I4</f>
        <v>0.8443761428571428</v>
      </c>
      <c r="E3">
        <f>D3-$D$3</f>
        <v>0</v>
      </c>
      <c r="F3">
        <f>O3</f>
        <v>0</v>
      </c>
      <c r="G3">
        <f>(E3-F3)^2</f>
        <v>0</v>
      </c>
      <c r="H3">
        <f>(F3-$I$4)^2</f>
        <v>36316.563003159536</v>
      </c>
      <c r="I3" s="2" t="s">
        <v>11</v>
      </c>
      <c r="J3" s="23">
        <f>SUM(G3:G161)</f>
        <v>104946954.49476802</v>
      </c>
      <c r="K3">
        <f>1-(J3/J5)</f>
        <v>0.13535206376601783</v>
      </c>
      <c r="M3" s="4">
        <f>Input!J4</f>
        <v>0.16294971428571425</v>
      </c>
      <c r="N3">
        <f>M3-$M$3</f>
        <v>0</v>
      </c>
      <c r="O3" s="4">
        <v>0</v>
      </c>
      <c r="P3">
        <f>(N3-O3)^2</f>
        <v>0</v>
      </c>
      <c r="Q3">
        <f>(N3-$R$4)^2</f>
        <v>21.905960254912767</v>
      </c>
      <c r="R3" s="2" t="s">
        <v>11</v>
      </c>
      <c r="S3" s="23">
        <f>SUM(P4:P167)</f>
        <v>62877.80832101142</v>
      </c>
      <c r="T3">
        <f>1-(S3/S5)</f>
        <v>-94.258408887900458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ht="14.45" x14ac:dyDescent="0.3">
      <c r="A4">
        <f>Input!G5</f>
        <v>1</v>
      </c>
      <c r="B4">
        <f t="shared" ref="B4:B67" si="1">A4-$A$3</f>
        <v>1</v>
      </c>
      <c r="C4">
        <f t="shared" si="0"/>
        <v>-2.742751828078053</v>
      </c>
      <c r="D4" s="4">
        <f>Input!I5</f>
        <v>1.0962075714285713</v>
      </c>
      <c r="E4">
        <f t="shared" ref="E4:E67" si="2">D4-$D$3</f>
        <v>0.25183142857142848</v>
      </c>
      <c r="F4">
        <f>O4</f>
        <v>1.473099386070178</v>
      </c>
      <c r="G4">
        <f>(E4-F4)^2</f>
        <v>1.4914954240131675</v>
      </c>
      <c r="H4">
        <f t="shared" ref="H4:H67" si="3">(F4-$I$4)^2</f>
        <v>35757.278722410789</v>
      </c>
      <c r="I4">
        <f>AVERAGE(E3:E161)</f>
        <v>190.56905048606276</v>
      </c>
      <c r="J4" t="s">
        <v>5</v>
      </c>
      <c r="K4" t="s">
        <v>6</v>
      </c>
      <c r="M4" s="4">
        <f>Input!J5</f>
        <v>0.25183142857142848</v>
      </c>
      <c r="N4">
        <f>M4-$M$3</f>
        <v>8.8881714285714231E-2</v>
      </c>
      <c r="O4">
        <f>$X$3*((1/$Z$3)*(1/SQRT(2*PI()))*EXP(-1*C4*C4/2))</f>
        <v>1.473099386070178</v>
      </c>
      <c r="P4">
        <f>(N4-O4)^2</f>
        <v>1.9160585628804012</v>
      </c>
      <c r="Q4">
        <f t="shared" ref="Q4:Q67" si="4">(N4-$R$4)^2</f>
        <v>21.081859755362441</v>
      </c>
      <c r="R4">
        <f>AVERAGE(N3:N167)</f>
        <v>4.6803803536585322</v>
      </c>
      <c r="S4" t="s">
        <v>5</v>
      </c>
      <c r="T4" t="s">
        <v>6</v>
      </c>
    </row>
    <row r="5" spans="1:26" ht="14.45" x14ac:dyDescent="0.3">
      <c r="A5">
        <f>Input!G6</f>
        <v>2</v>
      </c>
      <c r="B5">
        <f t="shared" si="1"/>
        <v>2</v>
      </c>
      <c r="C5">
        <f t="shared" si="0"/>
        <v>-2.6617525358344785</v>
      </c>
      <c r="D5" s="4">
        <f>Input!I6</f>
        <v>1.4813617142857143</v>
      </c>
      <c r="E5">
        <f t="shared" si="2"/>
        <v>0.63698557142857148</v>
      </c>
      <c r="F5">
        <f>F4+O5</f>
        <v>3.3066404803098086</v>
      </c>
      <c r="G5">
        <f t="shared" ref="G5:G68" si="5">(E5-F5)^2</f>
        <v>7.1270573325136874</v>
      </c>
      <c r="H5">
        <f t="shared" si="3"/>
        <v>35067.210201162728</v>
      </c>
      <c r="J5">
        <f>SUM(H3:H161)</f>
        <v>121375359.95502377</v>
      </c>
      <c r="K5">
        <f>1-((1-K3)*(V3-1)/(V3-1-1))</f>
        <v>0.12440715318077755</v>
      </c>
      <c r="M5" s="4">
        <f>Input!J6</f>
        <v>0.385154142857143</v>
      </c>
      <c r="N5">
        <f t="shared" ref="N5:N68" si="6">M5-$M$3</f>
        <v>0.22220442857142875</v>
      </c>
      <c r="O5">
        <f t="shared" ref="O5:O68" si="7">$X$3*((1/$Z$3)*(1/SQRT(2*PI()))*EXP(-1*C5*C5/2))</f>
        <v>1.8335410942396306</v>
      </c>
      <c r="P5">
        <f t="shared" ref="P5:P68" si="8">(N5-O5)^2</f>
        <v>2.5964058501267191</v>
      </c>
      <c r="Q5">
        <f t="shared" si="4"/>
        <v>19.875332579026253</v>
      </c>
      <c r="S5">
        <f>SUM(Q4:Q167)</f>
        <v>660.07619752504638</v>
      </c>
      <c r="T5">
        <f>1-((1-T3)*(X3-1)/(X3-1-1))</f>
        <v>-94.307046805839917</v>
      </c>
    </row>
    <row r="6" spans="1:26" ht="14.45" x14ac:dyDescent="0.3">
      <c r="A6">
        <f>Input!G7</f>
        <v>3</v>
      </c>
      <c r="B6">
        <f t="shared" si="1"/>
        <v>3</v>
      </c>
      <c r="C6">
        <f t="shared" si="0"/>
        <v>-2.580753243590904</v>
      </c>
      <c r="D6" s="4">
        <f>Input!I7</f>
        <v>1.851702142857143</v>
      </c>
      <c r="E6">
        <f t="shared" si="2"/>
        <v>1.0073260000000002</v>
      </c>
      <c r="F6">
        <f t="shared" ref="F6:F69" si="9">F5+O6</f>
        <v>5.5738929896874936</v>
      </c>
      <c r="G6">
        <f t="shared" si="5"/>
        <v>20.853534071303496</v>
      </c>
      <c r="H6">
        <f t="shared" si="3"/>
        <v>34223.208297108693</v>
      </c>
      <c r="M6" s="4">
        <f>Input!J7</f>
        <v>0.37034042857142868</v>
      </c>
      <c r="N6">
        <f t="shared" si="6"/>
        <v>0.20739071428571443</v>
      </c>
      <c r="O6">
        <f t="shared" si="7"/>
        <v>2.267252509377685</v>
      </c>
      <c r="P6">
        <f t="shared" si="8"/>
        <v>4.2430306148795154</v>
      </c>
      <c r="Q6">
        <f t="shared" si="4"/>
        <v>20.007636313936572</v>
      </c>
    </row>
    <row r="7" spans="1:26" ht="14.45" x14ac:dyDescent="0.3">
      <c r="A7">
        <f>Input!G8</f>
        <v>4</v>
      </c>
      <c r="B7">
        <f t="shared" si="1"/>
        <v>4</v>
      </c>
      <c r="C7">
        <f t="shared" si="0"/>
        <v>-2.4997539513473299</v>
      </c>
      <c r="D7" s="4">
        <f>Input!I8</f>
        <v>2.2961105714285712</v>
      </c>
      <c r="E7">
        <f t="shared" si="2"/>
        <v>1.4517344285714284</v>
      </c>
      <c r="F7">
        <f t="shared" si="9"/>
        <v>8.3591147409768158</v>
      </c>
      <c r="G7">
        <f t="shared" si="5"/>
        <v>47.711902780205548</v>
      </c>
      <c r="H7">
        <f t="shared" si="3"/>
        <v>33200.460684228347</v>
      </c>
      <c r="M7" s="4">
        <f>Input!J8</f>
        <v>0.44440842857142826</v>
      </c>
      <c r="N7">
        <f t="shared" si="6"/>
        <v>0.28145871428571401</v>
      </c>
      <c r="O7">
        <f t="shared" si="7"/>
        <v>2.7852217512893227</v>
      </c>
      <c r="P7">
        <f t="shared" si="8"/>
        <v>6.2688293454655346</v>
      </c>
      <c r="Q7">
        <f t="shared" si="4"/>
        <v>19.350511589342442</v>
      </c>
      <c r="S7" s="17"/>
      <c r="T7" s="18"/>
    </row>
    <row r="8" spans="1:26" x14ac:dyDescent="0.25">
      <c r="A8">
        <f>Input!G9</f>
        <v>5</v>
      </c>
      <c r="B8">
        <f t="shared" si="1"/>
        <v>5</v>
      </c>
      <c r="C8">
        <f t="shared" si="0"/>
        <v>-2.4187546591037554</v>
      </c>
      <c r="D8" s="4">
        <f>Input!I9</f>
        <v>2.9034688571428573</v>
      </c>
      <c r="E8">
        <f t="shared" si="2"/>
        <v>2.0590927142857147</v>
      </c>
      <c r="F8">
        <f t="shared" si="9"/>
        <v>11.758264575968479</v>
      </c>
      <c r="G8">
        <f t="shared" si="5"/>
        <v>94.073934802458695</v>
      </c>
      <c r="H8">
        <f t="shared" si="3"/>
        <v>31973.297157785575</v>
      </c>
      <c r="M8" s="4">
        <f>Input!J9</f>
        <v>0.60735828571428607</v>
      </c>
      <c r="N8">
        <f t="shared" si="6"/>
        <v>0.44440857142857182</v>
      </c>
      <c r="O8">
        <f t="shared" si="7"/>
        <v>3.3991498349916633</v>
      </c>
      <c r="P8">
        <f t="shared" si="8"/>
        <v>8.7304959346024145</v>
      </c>
      <c r="Q8">
        <f t="shared" si="4"/>
        <v>17.943456939848463</v>
      </c>
      <c r="S8" s="19" t="s">
        <v>28</v>
      </c>
      <c r="T8" s="24">
        <f>SQRT((T5-K5)^2)</f>
        <v>94.4314539590207</v>
      </c>
    </row>
    <row r="9" spans="1:26" x14ac:dyDescent="0.25">
      <c r="A9">
        <f>Input!G10</f>
        <v>6</v>
      </c>
      <c r="B9">
        <f t="shared" si="1"/>
        <v>6</v>
      </c>
      <c r="C9">
        <f t="shared" si="0"/>
        <v>-2.3377553668601809</v>
      </c>
      <c r="D9" s="4">
        <f>Input!I10</f>
        <v>3.5700815714285712</v>
      </c>
      <c r="E9">
        <f t="shared" si="2"/>
        <v>2.7257054285714286</v>
      </c>
      <c r="F9">
        <f t="shared" si="9"/>
        <v>15.879538517390518</v>
      </c>
      <c r="G9">
        <f t="shared" si="5"/>
        <v>173.02332492851195</v>
      </c>
      <c r="H9">
        <f t="shared" si="3"/>
        <v>30516.42559185288</v>
      </c>
      <c r="M9" s="4">
        <f>Input!J10</f>
        <v>0.66661271428571389</v>
      </c>
      <c r="N9">
        <f t="shared" si="6"/>
        <v>0.50366299999999964</v>
      </c>
      <c r="O9">
        <f t="shared" si="7"/>
        <v>4.1212739414220385</v>
      </c>
      <c r="P9">
        <f t="shared" si="8"/>
        <v>13.087108923496451</v>
      </c>
      <c r="Q9">
        <f t="shared" si="4"/>
        <v>17.444967852352338</v>
      </c>
      <c r="S9" s="21"/>
      <c r="T9" s="22"/>
    </row>
    <row r="10" spans="1:26" x14ac:dyDescent="0.25">
      <c r="A10">
        <f>Input!G11</f>
        <v>7</v>
      </c>
      <c r="B10">
        <f t="shared" si="1"/>
        <v>7</v>
      </c>
      <c r="C10">
        <f t="shared" si="0"/>
        <v>-2.2567560746166064</v>
      </c>
      <c r="D10" s="4">
        <f>Input!I11</f>
        <v>4.4588985714285716</v>
      </c>
      <c r="E10">
        <f t="shared" si="2"/>
        <v>3.614522428571429</v>
      </c>
      <c r="F10">
        <f t="shared" si="9"/>
        <v>20.843670287472655</v>
      </c>
      <c r="G10">
        <f t="shared" si="5"/>
        <v>296.84353594388068</v>
      </c>
      <c r="H10">
        <f t="shared" si="3"/>
        <v>28806.704683555959</v>
      </c>
      <c r="M10" s="4">
        <f>Input!J11</f>
        <v>0.88881700000000041</v>
      </c>
      <c r="N10">
        <f t="shared" si="6"/>
        <v>0.72586728571428616</v>
      </c>
      <c r="O10">
        <f t="shared" si="7"/>
        <v>4.9641317700821368</v>
      </c>
      <c r="P10">
        <f t="shared" si="8"/>
        <v>17.962885839453882</v>
      </c>
      <c r="Q10">
        <f t="shared" si="4"/>
        <v>15.638173604541814</v>
      </c>
    </row>
    <row r="11" spans="1:26" x14ac:dyDescent="0.25">
      <c r="A11">
        <f>Input!G12</f>
        <v>8</v>
      </c>
      <c r="B11">
        <f t="shared" si="1"/>
        <v>8</v>
      </c>
      <c r="C11">
        <f t="shared" si="0"/>
        <v>-2.1757567823730319</v>
      </c>
      <c r="D11" s="4">
        <f>Input!I12</f>
        <v>5.4365972857142859</v>
      </c>
      <c r="E11">
        <f t="shared" si="2"/>
        <v>4.5922211428571433</v>
      </c>
      <c r="F11">
        <f t="shared" si="9"/>
        <v>26.783934509867052</v>
      </c>
      <c r="G11">
        <f t="shared" si="5"/>
        <v>492.47214216352631</v>
      </c>
      <c r="H11">
        <f t="shared" si="3"/>
        <v>26825.564215335875</v>
      </c>
      <c r="M11" s="4">
        <f>Input!J12</f>
        <v>0.97769871428571431</v>
      </c>
      <c r="N11">
        <f t="shared" si="6"/>
        <v>0.81474900000000006</v>
      </c>
      <c r="O11">
        <f t="shared" si="7"/>
        <v>5.940264222394398</v>
      </c>
      <c r="P11">
        <f t="shared" si="8"/>
        <v>26.270906294996696</v>
      </c>
      <c r="Q11">
        <f t="shared" si="4"/>
        <v>14.943105762387896</v>
      </c>
    </row>
    <row r="12" spans="1:26" x14ac:dyDescent="0.25">
      <c r="A12">
        <f>Input!G13</f>
        <v>9</v>
      </c>
      <c r="B12">
        <f t="shared" si="1"/>
        <v>9</v>
      </c>
      <c r="C12">
        <f t="shared" si="0"/>
        <v>-2.0947574901294574</v>
      </c>
      <c r="D12" s="4">
        <f>Input!I13</f>
        <v>6.5179912857142863</v>
      </c>
      <c r="E12">
        <f t="shared" si="2"/>
        <v>5.6736151428571437</v>
      </c>
      <c r="F12">
        <f t="shared" si="9"/>
        <v>33.845790683518558</v>
      </c>
      <c r="G12">
        <f t="shared" si="5"/>
        <v>793.67147469384122</v>
      </c>
      <c r="H12">
        <f t="shared" si="3"/>
        <v>24562.180163135763</v>
      </c>
      <c r="M12" s="4">
        <f>Input!J13</f>
        <v>1.0813940000000004</v>
      </c>
      <c r="N12">
        <f t="shared" si="6"/>
        <v>0.91844428571428616</v>
      </c>
      <c r="O12">
        <f t="shared" si="7"/>
        <v>7.0618561736515044</v>
      </c>
      <c r="P12">
        <f t="shared" si="8"/>
        <v>37.741509624848341</v>
      </c>
      <c r="Q12">
        <f t="shared" si="4"/>
        <v>14.152162979299815</v>
      </c>
    </row>
    <row r="13" spans="1:26" x14ac:dyDescent="0.25">
      <c r="A13">
        <f>Input!G14</f>
        <v>10</v>
      </c>
      <c r="B13">
        <f t="shared" si="1"/>
        <v>10</v>
      </c>
      <c r="C13">
        <f t="shared" si="0"/>
        <v>-2.013758197885883</v>
      </c>
      <c r="D13" s="4">
        <f>Input!I14</f>
        <v>7.9845394285714297</v>
      </c>
      <c r="E13">
        <f t="shared" si="2"/>
        <v>7.1401632857142872</v>
      </c>
      <c r="F13">
        <f t="shared" si="9"/>
        <v>42.186108828427585</v>
      </c>
      <c r="G13">
        <f t="shared" si="5"/>
        <v>1228.2182989828261</v>
      </c>
      <c r="H13">
        <f t="shared" si="3"/>
        <v>22017.497374973162</v>
      </c>
      <c r="M13" s="4">
        <f>Input!J14</f>
        <v>1.4665481428571434</v>
      </c>
      <c r="N13">
        <f t="shared" si="6"/>
        <v>1.303598428571429</v>
      </c>
      <c r="O13">
        <f t="shared" si="7"/>
        <v>8.3403181449090269</v>
      </c>
      <c r="P13">
        <f t="shared" si="8"/>
        <v>49.515424366294283</v>
      </c>
      <c r="Q13">
        <f t="shared" si="4"/>
        <v>11.402656169594962</v>
      </c>
    </row>
    <row r="14" spans="1:26" x14ac:dyDescent="0.25">
      <c r="A14">
        <f>Input!G15</f>
        <v>11</v>
      </c>
      <c r="B14">
        <f t="shared" si="1"/>
        <v>11</v>
      </c>
      <c r="C14">
        <f t="shared" si="0"/>
        <v>-1.9327589056423085</v>
      </c>
      <c r="D14" s="4">
        <f>Input!I15</f>
        <v>9.880682428571431</v>
      </c>
      <c r="E14">
        <f t="shared" si="2"/>
        <v>9.0363062857142875</v>
      </c>
      <c r="F14">
        <f t="shared" si="9"/>
        <v>51.971924028943178</v>
      </c>
      <c r="G14">
        <f t="shared" si="5"/>
        <v>1843.4672709926713</v>
      </c>
      <c r="H14">
        <f t="shared" si="3"/>
        <v>19209.163462170804</v>
      </c>
      <c r="M14" s="4">
        <f>Input!J15</f>
        <v>1.8961430000000012</v>
      </c>
      <c r="N14">
        <f t="shared" si="6"/>
        <v>1.7331932857142869</v>
      </c>
      <c r="O14">
        <f t="shared" si="7"/>
        <v>9.7858152005155912</v>
      </c>
      <c r="P14">
        <f t="shared" si="8"/>
        <v>64.844719702738203</v>
      </c>
      <c r="Q14">
        <f t="shared" si="4"/>
        <v>8.6859116134577974</v>
      </c>
    </row>
    <row r="15" spans="1:26" x14ac:dyDescent="0.25">
      <c r="A15">
        <f>Input!G16</f>
        <v>12</v>
      </c>
      <c r="B15">
        <f t="shared" si="1"/>
        <v>12</v>
      </c>
      <c r="C15">
        <f t="shared" si="0"/>
        <v>-1.851759613398734</v>
      </c>
      <c r="D15" s="4">
        <f>Input!I16</f>
        <v>11.910147857142858</v>
      </c>
      <c r="E15">
        <f t="shared" si="2"/>
        <v>11.065771714285715</v>
      </c>
      <c r="F15">
        <f t="shared" si="9"/>
        <v>63.37867726783557</v>
      </c>
      <c r="G15">
        <f t="shared" si="5"/>
        <v>2736.6400874546271</v>
      </c>
      <c r="H15">
        <f t="shared" si="3"/>
        <v>16177.391039391925</v>
      </c>
      <c r="M15" s="4">
        <f>Input!J16</f>
        <v>2.0294654285714273</v>
      </c>
      <c r="N15">
        <f t="shared" si="6"/>
        <v>1.8665157142857129</v>
      </c>
      <c r="O15">
        <f t="shared" si="7"/>
        <v>11.406753238892396</v>
      </c>
      <c r="P15">
        <f t="shared" si="8"/>
        <v>91.01613202591345</v>
      </c>
      <c r="Q15">
        <f t="shared" si="4"/>
        <v>7.9178342087127263</v>
      </c>
    </row>
    <row r="16" spans="1:26" x14ac:dyDescent="0.25">
      <c r="A16">
        <f>Input!G17</f>
        <v>13</v>
      </c>
      <c r="B16">
        <f t="shared" si="1"/>
        <v>13</v>
      </c>
      <c r="C16">
        <f t="shared" si="0"/>
        <v>-1.7707603211551595</v>
      </c>
      <c r="D16" s="4">
        <f>Input!I17</f>
        <v>14.398835571428572</v>
      </c>
      <c r="E16">
        <f t="shared" si="2"/>
        <v>13.554459428571429</v>
      </c>
      <c r="F16">
        <f t="shared" si="9"/>
        <v>76.587914098881242</v>
      </c>
      <c r="G16">
        <f t="shared" si="5"/>
        <v>3973.2164076740023</v>
      </c>
      <c r="H16">
        <f t="shared" si="3"/>
        <v>12991.699452113275</v>
      </c>
      <c r="M16" s="4">
        <f>Input!J17</f>
        <v>2.4886877142857138</v>
      </c>
      <c r="N16">
        <f t="shared" si="6"/>
        <v>2.3257379999999994</v>
      </c>
      <c r="O16">
        <f t="shared" si="7"/>
        <v>13.209236831045677</v>
      </c>
      <c r="P16">
        <f t="shared" si="8"/>
        <v>118.45054680537264</v>
      </c>
      <c r="Q16">
        <f t="shared" si="4"/>
        <v>5.5443406136425955</v>
      </c>
    </row>
    <row r="17" spans="1:17" x14ac:dyDescent="0.25">
      <c r="A17">
        <f>Input!G18</f>
        <v>14</v>
      </c>
      <c r="B17">
        <f t="shared" si="1"/>
        <v>14</v>
      </c>
      <c r="C17">
        <f t="shared" si="0"/>
        <v>-1.689761028911585</v>
      </c>
      <c r="D17" s="4">
        <f>Input!I18</f>
        <v>17.183795571428568</v>
      </c>
      <c r="E17">
        <f t="shared" si="2"/>
        <v>16.339419428571425</v>
      </c>
      <c r="F17">
        <f t="shared" si="9"/>
        <v>91.78443076484777</v>
      </c>
      <c r="G17">
        <f t="shared" si="5"/>
        <v>5691.9497355308649</v>
      </c>
      <c r="H17">
        <f t="shared" si="3"/>
        <v>9758.4010934650578</v>
      </c>
      <c r="M17" s="4">
        <f>Input!J18</f>
        <v>2.7849599999999963</v>
      </c>
      <c r="N17">
        <f t="shared" si="6"/>
        <v>2.622010285714282</v>
      </c>
      <c r="O17">
        <f t="shared" si="7"/>
        <v>15.196516665966522</v>
      </c>
      <c r="P17">
        <f t="shared" si="8"/>
        <v>158.11821070700429</v>
      </c>
      <c r="Q17">
        <f t="shared" si="4"/>
        <v>4.2368873366088176</v>
      </c>
    </row>
    <row r="18" spans="1:17" x14ac:dyDescent="0.25">
      <c r="A18">
        <f>Input!G19</f>
        <v>15</v>
      </c>
      <c r="B18">
        <f t="shared" si="1"/>
        <v>15</v>
      </c>
      <c r="C18">
        <f t="shared" si="0"/>
        <v>-1.6087617366680105</v>
      </c>
      <c r="D18" s="4">
        <f>Input!I19</f>
        <v>20.368723142857142</v>
      </c>
      <c r="E18">
        <f t="shared" si="2"/>
        <v>19.524346999999999</v>
      </c>
      <c r="F18">
        <f t="shared" si="9"/>
        <v>109.15287898715344</v>
      </c>
      <c r="G18">
        <f t="shared" si="5"/>
        <v>8033.273746172189</v>
      </c>
      <c r="H18">
        <f t="shared" si="3"/>
        <v>6628.5929815398149</v>
      </c>
      <c r="M18" s="4">
        <f>Input!J19</f>
        <v>3.1849275714285739</v>
      </c>
      <c r="N18">
        <f t="shared" si="6"/>
        <v>3.0219778571428595</v>
      </c>
      <c r="O18">
        <f t="shared" si="7"/>
        <v>17.36844822230567</v>
      </c>
      <c r="P18">
        <f t="shared" si="8"/>
        <v>205.82121193849474</v>
      </c>
      <c r="Q18">
        <f t="shared" si="4"/>
        <v>2.7502988404494157</v>
      </c>
    </row>
    <row r="19" spans="1:17" x14ac:dyDescent="0.25">
      <c r="A19">
        <f>Input!G20</f>
        <v>16</v>
      </c>
      <c r="B19">
        <f t="shared" si="1"/>
        <v>16</v>
      </c>
      <c r="C19">
        <f t="shared" si="0"/>
        <v>-1.527762444424436</v>
      </c>
      <c r="D19" s="4">
        <f>Input!I20</f>
        <v>23.923991142857147</v>
      </c>
      <c r="E19">
        <f t="shared" si="2"/>
        <v>23.079615000000004</v>
      </c>
      <c r="F19">
        <f t="shared" si="9"/>
        <v>128.87386520545633</v>
      </c>
      <c r="G19">
        <f t="shared" si="5"/>
        <v>11192.423376534694</v>
      </c>
      <c r="H19">
        <f t="shared" si="3"/>
        <v>3806.2958868083574</v>
      </c>
      <c r="M19" s="4">
        <f>Input!J20</f>
        <v>3.5552680000000052</v>
      </c>
      <c r="N19">
        <f t="shared" si="6"/>
        <v>3.3923182857142908</v>
      </c>
      <c r="O19">
        <f t="shared" si="7"/>
        <v>19.720986218302887</v>
      </c>
      <c r="P19">
        <f t="shared" si="8"/>
        <v>266.62539645274705</v>
      </c>
      <c r="Q19">
        <f t="shared" si="4"/>
        <v>1.6591038908767954</v>
      </c>
    </row>
    <row r="20" spans="1:17" x14ac:dyDescent="0.25">
      <c r="A20">
        <f>Input!G21</f>
        <v>17</v>
      </c>
      <c r="B20">
        <f t="shared" si="1"/>
        <v>17</v>
      </c>
      <c r="C20">
        <f t="shared" si="0"/>
        <v>-1.4467631521808617</v>
      </c>
      <c r="D20" s="4">
        <f>Input!I21</f>
        <v>28.027363000000005</v>
      </c>
      <c r="E20">
        <f t="shared" si="2"/>
        <v>27.182986857142861</v>
      </c>
      <c r="F20">
        <f t="shared" si="9"/>
        <v>151.11960661649607</v>
      </c>
      <c r="G20">
        <f t="shared" si="5"/>
        <v>15360.2857173745</v>
      </c>
      <c r="H20">
        <f t="shared" si="3"/>
        <v>1556.2586216180932</v>
      </c>
      <c r="M20" s="4">
        <f>Input!J21</f>
        <v>4.1033718571428572</v>
      </c>
      <c r="N20">
        <f t="shared" si="6"/>
        <v>3.9404221428571429</v>
      </c>
      <c r="O20">
        <f t="shared" si="7"/>
        <v>22.245741411039738</v>
      </c>
      <c r="P20">
        <f t="shared" si="8"/>
        <v>335.08471351009689</v>
      </c>
      <c r="Q20">
        <f t="shared" si="4"/>
        <v>0.54753815373239334</v>
      </c>
    </row>
    <row r="21" spans="1:17" x14ac:dyDescent="0.25">
      <c r="A21">
        <f>Input!G22</f>
        <v>18</v>
      </c>
      <c r="B21">
        <f t="shared" si="1"/>
        <v>18</v>
      </c>
      <c r="C21">
        <f t="shared" si="0"/>
        <v>-1.3657638599372872</v>
      </c>
      <c r="D21" s="4">
        <f>Input!I22</f>
        <v>32.175175714285722</v>
      </c>
      <c r="E21">
        <f t="shared" si="2"/>
        <v>31.330799571428578</v>
      </c>
      <c r="F21">
        <f t="shared" si="9"/>
        <v>176.04923377119272</v>
      </c>
      <c r="G21">
        <f t="shared" si="5"/>
        <v>20943.425197231463</v>
      </c>
      <c r="H21">
        <f t="shared" si="3"/>
        <v>210.82507743341958</v>
      </c>
      <c r="M21" s="4">
        <f>Input!J22</f>
        <v>4.1478127142857169</v>
      </c>
      <c r="N21">
        <f t="shared" si="6"/>
        <v>3.9848630000000025</v>
      </c>
      <c r="O21">
        <f t="shared" si="7"/>
        <v>24.92962715469665</v>
      </c>
      <c r="P21">
        <f t="shared" si="8"/>
        <v>438.68314549586563</v>
      </c>
      <c r="Q21">
        <f t="shared" si="4"/>
        <v>0.48374438924016433</v>
      </c>
    </row>
    <row r="22" spans="1:17" x14ac:dyDescent="0.25">
      <c r="A22">
        <f>Input!G23</f>
        <v>19</v>
      </c>
      <c r="B22">
        <f t="shared" si="1"/>
        <v>19</v>
      </c>
      <c r="C22">
        <f t="shared" si="0"/>
        <v>-1.2847645676937127</v>
      </c>
      <c r="D22" s="4">
        <f>Input!I23</f>
        <v>36.693328857142866</v>
      </c>
      <c r="E22">
        <f t="shared" si="2"/>
        <v>35.848952714285723</v>
      </c>
      <c r="F22">
        <f t="shared" si="9"/>
        <v>203.80385633207743</v>
      </c>
      <c r="G22">
        <f t="shared" si="5"/>
        <v>28208.849649261698</v>
      </c>
      <c r="H22">
        <f t="shared" si="3"/>
        <v>175.16008578170397</v>
      </c>
      <c r="M22" s="4">
        <f>Input!J23</f>
        <v>4.5181531428571446</v>
      </c>
      <c r="N22">
        <f t="shared" si="6"/>
        <v>4.3552034285714303</v>
      </c>
      <c r="O22">
        <f t="shared" si="7"/>
        <v>27.754622560884716</v>
      </c>
      <c r="P22">
        <f t="shared" si="8"/>
        <v>547.53281572966898</v>
      </c>
      <c r="Q22">
        <f t="shared" si="4"/>
        <v>0.10574003260910271</v>
      </c>
    </row>
    <row r="23" spans="1:17" x14ac:dyDescent="0.25">
      <c r="A23">
        <f>Input!G24</f>
        <v>20</v>
      </c>
      <c r="B23">
        <f t="shared" si="1"/>
        <v>20</v>
      </c>
      <c r="C23">
        <f t="shared" si="0"/>
        <v>-1.2037652754501382</v>
      </c>
      <c r="D23" s="4">
        <f>Input!I24</f>
        <v>41.122600285714284</v>
      </c>
      <c r="E23">
        <f t="shared" si="2"/>
        <v>40.278224142857141</v>
      </c>
      <c r="F23">
        <f t="shared" si="9"/>
        <v>234.50153330516889</v>
      </c>
      <c r="G23">
        <f t="shared" si="5"/>
        <v>37722.693821958928</v>
      </c>
      <c r="H23">
        <f t="shared" si="3"/>
        <v>1930.0630466510549</v>
      </c>
      <c r="M23" s="4">
        <f>Input!J24</f>
        <v>4.4292714285714183</v>
      </c>
      <c r="N23">
        <f t="shared" si="6"/>
        <v>4.2663217142857039</v>
      </c>
      <c r="O23">
        <f t="shared" si="7"/>
        <v>30.697676973091468</v>
      </c>
      <c r="P23">
        <f t="shared" si="8"/>
        <v>698.61654081719928</v>
      </c>
      <c r="Q23">
        <f t="shared" si="4"/>
        <v>0.17144455683927787</v>
      </c>
    </row>
    <row r="24" spans="1:17" x14ac:dyDescent="0.25">
      <c r="A24">
        <f>Input!G25</f>
        <v>21</v>
      </c>
      <c r="B24">
        <f t="shared" si="1"/>
        <v>21</v>
      </c>
      <c r="C24">
        <f t="shared" si="0"/>
        <v>-1.1227659832065637</v>
      </c>
      <c r="D24" s="4">
        <f>Input!I25</f>
        <v>45.922212142857141</v>
      </c>
      <c r="E24">
        <f t="shared" si="2"/>
        <v>45.077835999999998</v>
      </c>
      <c r="F24">
        <f t="shared" si="9"/>
        <v>268.23231000451699</v>
      </c>
      <c r="G24">
        <f t="shared" si="5"/>
        <v>49797.919268232654</v>
      </c>
      <c r="H24">
        <f t="shared" si="3"/>
        <v>6031.5818790307712</v>
      </c>
      <c r="M24" s="4">
        <f>Input!J25</f>
        <v>4.7996118571428568</v>
      </c>
      <c r="N24">
        <f t="shared" si="6"/>
        <v>4.6366621428571424</v>
      </c>
      <c r="O24">
        <f t="shared" si="7"/>
        <v>33.73077669934812</v>
      </c>
      <c r="P24">
        <f t="shared" si="8"/>
        <v>846.46750182622031</v>
      </c>
      <c r="Q24">
        <f t="shared" si="4"/>
        <v>1.9112819556747578E-3</v>
      </c>
    </row>
    <row r="25" spans="1:17" x14ac:dyDescent="0.25">
      <c r="A25">
        <f>Input!G26</f>
        <v>22</v>
      </c>
      <c r="B25">
        <f t="shared" si="1"/>
        <v>22</v>
      </c>
      <c r="C25">
        <f t="shared" si="0"/>
        <v>-1.0417666909629892</v>
      </c>
      <c r="D25" s="4">
        <f>Input!I26</f>
        <v>50.707010428571429</v>
      </c>
      <c r="E25">
        <f t="shared" si="2"/>
        <v>49.862634285714286</v>
      </c>
      <c r="F25">
        <f t="shared" si="9"/>
        <v>305.05349957800513</v>
      </c>
      <c r="G25">
        <f t="shared" si="5"/>
        <v>65122.377728628133</v>
      </c>
      <c r="H25">
        <f t="shared" si="3"/>
        <v>13106.689083885543</v>
      </c>
      <c r="M25" s="4">
        <f>Input!J26</f>
        <v>4.7847982857142881</v>
      </c>
      <c r="N25">
        <f t="shared" si="6"/>
        <v>4.6218485714285737</v>
      </c>
      <c r="O25">
        <f t="shared" si="7"/>
        <v>36.821189573488113</v>
      </c>
      <c r="P25">
        <f t="shared" si="8"/>
        <v>1036.7975609669127</v>
      </c>
      <c r="Q25">
        <f t="shared" si="4"/>
        <v>3.4259695310152826E-3</v>
      </c>
    </row>
    <row r="26" spans="1:17" x14ac:dyDescent="0.25">
      <c r="A26">
        <f>Input!G27</f>
        <v>23</v>
      </c>
      <c r="B26">
        <f t="shared" si="1"/>
        <v>23</v>
      </c>
      <c r="C26">
        <f t="shared" si="0"/>
        <v>-0.96076739871941474</v>
      </c>
      <c r="D26" s="4">
        <f>Input!I27</f>
        <v>55.669572000000002</v>
      </c>
      <c r="E26">
        <f t="shared" si="2"/>
        <v>54.825195857142859</v>
      </c>
      <c r="F26">
        <f t="shared" si="9"/>
        <v>344.98539565893395</v>
      </c>
      <c r="G26">
        <f t="shared" si="5"/>
        <v>84192.941549015348</v>
      </c>
      <c r="H26">
        <f t="shared" si="3"/>
        <v>23844.407656547301</v>
      </c>
      <c r="M26" s="4">
        <f>Input!J27</f>
        <v>4.9625615714285729</v>
      </c>
      <c r="N26">
        <f t="shared" si="6"/>
        <v>4.7996118571428585</v>
      </c>
      <c r="O26">
        <f t="shared" si="7"/>
        <v>39.931896080928837</v>
      </c>
      <c r="P26">
        <f t="shared" si="8"/>
        <v>1234.2773947808812</v>
      </c>
      <c r="Q26">
        <f t="shared" si="4"/>
        <v>1.4216151423132919E-2</v>
      </c>
    </row>
    <row r="27" spans="1:17" x14ac:dyDescent="0.25">
      <c r="A27">
        <f>Input!G28</f>
        <v>24</v>
      </c>
      <c r="B27">
        <f t="shared" si="1"/>
        <v>24</v>
      </c>
      <c r="C27">
        <f t="shared" si="0"/>
        <v>-0.87976810647584036</v>
      </c>
      <c r="D27" s="4">
        <f>Input!I28</f>
        <v>60.483997428571435</v>
      </c>
      <c r="E27">
        <f t="shared" si="2"/>
        <v>59.639621285714291</v>
      </c>
      <c r="F27">
        <f t="shared" si="9"/>
        <v>388.00760341014899</v>
      </c>
      <c r="G27">
        <f t="shared" si="5"/>
        <v>107825.53168447308</v>
      </c>
      <c r="H27">
        <f t="shared" si="3"/>
        <v>38981.982180757193</v>
      </c>
      <c r="M27" s="4">
        <f>Input!J28</f>
        <v>4.8144254285714325</v>
      </c>
      <c r="N27">
        <f t="shared" si="6"/>
        <v>4.6514757142857182</v>
      </c>
      <c r="O27">
        <f t="shared" si="7"/>
        <v>43.022207751215014</v>
      </c>
      <c r="P27">
        <f t="shared" si="8"/>
        <v>1472.3130770498324</v>
      </c>
      <c r="Q27">
        <f t="shared" si="4"/>
        <v>8.3547817727243324E-4</v>
      </c>
    </row>
    <row r="28" spans="1:17" x14ac:dyDescent="0.25">
      <c r="A28">
        <f>Input!G29</f>
        <v>25</v>
      </c>
      <c r="B28">
        <f t="shared" si="1"/>
        <v>25</v>
      </c>
      <c r="C28">
        <f t="shared" si="0"/>
        <v>-0.79876881423226587</v>
      </c>
      <c r="D28" s="4">
        <f>Input!I29</f>
        <v>64.883641571428569</v>
      </c>
      <c r="E28">
        <f t="shared" si="2"/>
        <v>64.039265428571426</v>
      </c>
      <c r="F28">
        <f t="shared" si="9"/>
        <v>434.05616806758695</v>
      </c>
      <c r="G28">
        <f t="shared" si="5"/>
        <v>136912.50823857071</v>
      </c>
      <c r="H28">
        <f t="shared" si="3"/>
        <v>59285.976428158989</v>
      </c>
      <c r="M28" s="4">
        <f>Input!J29</f>
        <v>4.3996441428571345</v>
      </c>
      <c r="N28">
        <f t="shared" si="6"/>
        <v>4.2366944285714201</v>
      </c>
      <c r="O28">
        <f t="shared" si="7"/>
        <v>46.048564657437957</v>
      </c>
      <c r="P28">
        <f t="shared" si="8"/>
        <v>1748.2324920355759</v>
      </c>
      <c r="Q28">
        <f t="shared" si="4"/>
        <v>0.19685720012040647</v>
      </c>
    </row>
    <row r="29" spans="1:17" x14ac:dyDescent="0.25">
      <c r="A29">
        <f>Input!G30</f>
        <v>26</v>
      </c>
      <c r="B29">
        <f t="shared" si="1"/>
        <v>26</v>
      </c>
      <c r="C29">
        <f t="shared" si="0"/>
        <v>-0.71776952198869137</v>
      </c>
      <c r="D29" s="4">
        <f>Input!I30</f>
        <v>69.698067000000009</v>
      </c>
      <c r="E29">
        <f t="shared" si="2"/>
        <v>68.853690857142865</v>
      </c>
      <c r="F29">
        <f t="shared" si="9"/>
        <v>483.02166270326666</v>
      </c>
      <c r="G29">
        <f t="shared" si="5"/>
        <v>171535.10890313159</v>
      </c>
      <c r="H29">
        <f t="shared" si="3"/>
        <v>85528.530392666216</v>
      </c>
      <c r="M29" s="4">
        <f>Input!J30</f>
        <v>4.8144254285714396</v>
      </c>
      <c r="N29">
        <f t="shared" si="6"/>
        <v>4.6514757142857253</v>
      </c>
      <c r="O29">
        <f t="shared" si="7"/>
        <v>48.965494635679725</v>
      </c>
      <c r="P29">
        <f t="shared" si="8"/>
        <v>1963.7322729656655</v>
      </c>
      <c r="Q29">
        <f t="shared" si="4"/>
        <v>8.3547817727202243E-4</v>
      </c>
    </row>
    <row r="30" spans="1:17" x14ac:dyDescent="0.25">
      <c r="A30">
        <f>Input!G31</f>
        <v>27</v>
      </c>
      <c r="B30">
        <f t="shared" si="1"/>
        <v>27</v>
      </c>
      <c r="C30">
        <f t="shared" si="0"/>
        <v>-0.63677022974511688</v>
      </c>
      <c r="D30" s="4">
        <f>Input!I31</f>
        <v>75.179105142857139</v>
      </c>
      <c r="E30">
        <f t="shared" si="2"/>
        <v>74.334728999999996</v>
      </c>
      <c r="F30">
        <f t="shared" si="9"/>
        <v>534.74837047963774</v>
      </c>
      <c r="G30">
        <f t="shared" si="5"/>
        <v>211980.72126054042</v>
      </c>
      <c r="H30">
        <f t="shared" si="3"/>
        <v>118459.40431123966</v>
      </c>
      <c r="M30" s="4">
        <f>Input!J31</f>
        <v>5.4810381428571304</v>
      </c>
      <c r="N30">
        <f t="shared" si="6"/>
        <v>5.3180884285714161</v>
      </c>
      <c r="O30">
        <f t="shared" si="7"/>
        <v>51.726707776371128</v>
      </c>
      <c r="P30">
        <f t="shared" si="8"/>
        <v>2153.7599497689698</v>
      </c>
      <c r="Q30">
        <f t="shared" si="4"/>
        <v>0.40667158880909626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-0.55577093750154249</v>
      </c>
      <c r="D31" s="4">
        <f>Input!I32</f>
        <v>81.030483714285722</v>
      </c>
      <c r="E31">
        <f t="shared" si="2"/>
        <v>80.186107571428579</v>
      </c>
      <c r="F31">
        <f t="shared" si="9"/>
        <v>589.03466188745801</v>
      </c>
      <c r="G31">
        <f t="shared" si="5"/>
        <v>258926.85122951315</v>
      </c>
      <c r="H31">
        <f t="shared" si="3"/>
        <v>158774.84346948771</v>
      </c>
      <c r="M31" s="4">
        <f>Input!J32</f>
        <v>5.8513785714285831</v>
      </c>
      <c r="N31">
        <f t="shared" si="6"/>
        <v>5.6884288571428687</v>
      </c>
      <c r="O31">
        <f t="shared" si="7"/>
        <v>54.286291407820229</v>
      </c>
      <c r="P31">
        <f t="shared" si="8"/>
        <v>2361.7522444945294</v>
      </c>
      <c r="Q31">
        <f t="shared" si="4"/>
        <v>1.0161617853770104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-0.474771645257968</v>
      </c>
      <c r="D32" s="4">
        <f>Input!I33</f>
        <v>89.42980442857143</v>
      </c>
      <c r="E32">
        <f t="shared" si="2"/>
        <v>88.585428285714286</v>
      </c>
      <c r="F32">
        <f t="shared" si="9"/>
        <v>645.63462563581209</v>
      </c>
      <c r="G32">
        <f t="shared" si="5"/>
        <v>310303.80826838815</v>
      </c>
      <c r="H32">
        <f t="shared" si="3"/>
        <v>207084.67768637213</v>
      </c>
      <c r="M32" s="4">
        <f>Input!J33</f>
        <v>8.3993207142857074</v>
      </c>
      <c r="N32">
        <f t="shared" si="6"/>
        <v>8.236370999999993</v>
      </c>
      <c r="O32">
        <f t="shared" si="7"/>
        <v>56.599963748354092</v>
      </c>
      <c r="P32">
        <f t="shared" si="8"/>
        <v>2339.0371035286494</v>
      </c>
      <c r="Q32">
        <f t="shared" si="4"/>
        <v>12.64506947686796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-0.39377235301439351</v>
      </c>
      <c r="D33" s="4">
        <f>Input!I34</f>
        <v>98.792010285714284</v>
      </c>
      <c r="E33">
        <f t="shared" si="2"/>
        <v>97.94763414285714</v>
      </c>
      <c r="F33">
        <f t="shared" si="9"/>
        <v>704.26096479415128</v>
      </c>
      <c r="G33">
        <f t="shared" si="5"/>
        <v>367615.85492546548</v>
      </c>
      <c r="H33">
        <f t="shared" si="3"/>
        <v>263879.38282550854</v>
      </c>
      <c r="M33" s="4">
        <f>Input!J34</f>
        <v>9.3622058571428539</v>
      </c>
      <c r="N33">
        <f t="shared" si="6"/>
        <v>9.1992561428571396</v>
      </c>
      <c r="O33">
        <f t="shared" si="7"/>
        <v>58.626339158339235</v>
      </c>
      <c r="P33">
        <f t="shared" si="8"/>
        <v>2443.0365354193586</v>
      </c>
      <c r="Q33">
        <f t="shared" si="4"/>
        <v>20.420238398205335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-0.31277306077081907</v>
      </c>
      <c r="D34" s="4">
        <f>Input!I35</f>
        <v>108.82082885714284</v>
      </c>
      <c r="E34">
        <f t="shared" si="2"/>
        <v>107.9764527142857</v>
      </c>
      <c r="F34">
        <f t="shared" si="9"/>
        <v>764.58911969364794</v>
      </c>
      <c r="G34">
        <f t="shared" si="5"/>
        <v>431140.19443775096</v>
      </c>
      <c r="H34">
        <f t="shared" si="3"/>
        <v>329499.03985308087</v>
      </c>
      <c r="M34" s="4">
        <f>Input!J35</f>
        <v>10.028818571428559</v>
      </c>
      <c r="N34">
        <f t="shared" si="6"/>
        <v>9.8658688571428446</v>
      </c>
      <c r="O34">
        <f t="shared" si="7"/>
        <v>60.328154899496674</v>
      </c>
      <c r="P34">
        <f t="shared" si="8"/>
        <v>2546.4423126203383</v>
      </c>
      <c r="Q34">
        <f t="shared" si="4"/>
        <v>26.889291019767974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-0.23177376852724457</v>
      </c>
      <c r="D35" s="4">
        <f>Input!I36</f>
        <v>119.39775128571428</v>
      </c>
      <c r="E35">
        <f t="shared" si="2"/>
        <v>118.55337514285713</v>
      </c>
      <c r="F35">
        <f t="shared" si="9"/>
        <v>826.26252849836567</v>
      </c>
      <c r="G35">
        <f t="shared" si="5"/>
        <v>500852.24574317067</v>
      </c>
      <c r="H35">
        <f t="shared" si="3"/>
        <v>404106.19798737823</v>
      </c>
      <c r="M35" s="4">
        <f>Input!J36</f>
        <v>10.576922428571436</v>
      </c>
      <c r="N35">
        <f t="shared" si="6"/>
        <v>10.413972714285721</v>
      </c>
      <c r="O35">
        <f t="shared" si="7"/>
        <v>61.673408804717752</v>
      </c>
      <c r="P35">
        <f t="shared" si="8"/>
        <v>2627.5297883090861</v>
      </c>
      <c r="Q35">
        <f t="shared" si="4"/>
        <v>32.874081357842464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-0.15077447628367011</v>
      </c>
      <c r="D36" s="4">
        <f>Input!I37</f>
        <v>129.69321500000001</v>
      </c>
      <c r="E36">
        <f t="shared" si="2"/>
        <v>128.84883885714288</v>
      </c>
      <c r="F36">
        <f t="shared" si="9"/>
        <v>888.89888792095405</v>
      </c>
      <c r="G36">
        <f t="shared" si="5"/>
        <v>577676.07708190184</v>
      </c>
      <c r="H36">
        <f t="shared" si="3"/>
        <v>487664.56185184163</v>
      </c>
      <c r="M36" s="4">
        <f>Input!J37</f>
        <v>10.295463714285731</v>
      </c>
      <c r="N36">
        <f t="shared" si="6"/>
        <v>10.132514000000016</v>
      </c>
      <c r="O36">
        <f t="shared" si="7"/>
        <v>62.636359422588349</v>
      </c>
      <c r="P36">
        <f t="shared" si="8"/>
        <v>2756.6537841590498</v>
      </c>
      <c r="Q36">
        <f t="shared" si="4"/>
        <v>29.725761297568887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-6.9775184040095653E-2</v>
      </c>
      <c r="D37" s="4">
        <f>Input!I38</f>
        <v>139.82572885714288</v>
      </c>
      <c r="E37">
        <f t="shared" si="2"/>
        <v>138.98135271428575</v>
      </c>
      <c r="F37">
        <f t="shared" si="9"/>
        <v>952.09723292322792</v>
      </c>
      <c r="G37">
        <f t="shared" si="5"/>
        <v>661157.4346479628</v>
      </c>
      <c r="H37">
        <f t="shared" si="3"/>
        <v>579925.1726460522</v>
      </c>
      <c r="M37" s="4">
        <f>Input!J38</f>
        <v>10.132513857142868</v>
      </c>
      <c r="N37">
        <f t="shared" si="6"/>
        <v>9.9695641428571538</v>
      </c>
      <c r="O37">
        <f t="shared" si="7"/>
        <v>63.198345002273861</v>
      </c>
      <c r="P37">
        <f t="shared" si="8"/>
        <v>2833.3031117798064</v>
      </c>
      <c r="Q37">
        <f t="shared" si="4"/>
        <v>27.975465155921487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1.1224108203478822E-2</v>
      </c>
      <c r="D38" s="4">
        <f>Input!I39</f>
        <v>149.78047928571431</v>
      </c>
      <c r="E38">
        <f t="shared" si="2"/>
        <v>148.93610314285718</v>
      </c>
      <c r="F38">
        <f t="shared" si="9"/>
        <v>1015.4456178495877</v>
      </c>
      <c r="G38">
        <f t="shared" si="5"/>
        <v>750838.73907729366</v>
      </c>
      <c r="H38">
        <f t="shared" si="3"/>
        <v>680421.35138543195</v>
      </c>
      <c r="M38" s="4">
        <f>Input!J39</f>
        <v>9.9547504285714297</v>
      </c>
      <c r="N38">
        <f t="shared" si="6"/>
        <v>9.7918007142857153</v>
      </c>
      <c r="O38">
        <f t="shared" si="7"/>
        <v>63.348384926359806</v>
      </c>
      <c r="P38">
        <f t="shared" si="8"/>
        <v>2868.307712464984</v>
      </c>
      <c r="Q38">
        <f t="shared" si="4"/>
        <v>26.126618103034122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9.2223400447053294E-2</v>
      </c>
      <c r="D39" s="4">
        <f>Input!I40</f>
        <v>158.26868171428572</v>
      </c>
      <c r="E39">
        <f t="shared" si="2"/>
        <v>157.42430557142859</v>
      </c>
      <c r="F39">
        <f t="shared" si="9"/>
        <v>1078.5291543649823</v>
      </c>
      <c r="G39">
        <f t="shared" si="5"/>
        <v>848434.14247099555</v>
      </c>
      <c r="H39">
        <f t="shared" si="3"/>
        <v>788473.14608066157</v>
      </c>
      <c r="M39" s="4">
        <f>Input!J40</f>
        <v>8.4882024285714124</v>
      </c>
      <c r="N39">
        <f t="shared" si="6"/>
        <v>8.325252714285698</v>
      </c>
      <c r="O39">
        <f t="shared" si="7"/>
        <v>63.083536515394556</v>
      </c>
      <c r="P39">
        <f t="shared" si="8"/>
        <v>2998.4696448427808</v>
      </c>
      <c r="Q39">
        <f t="shared" si="4"/>
        <v>13.285094525263847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0.17322269269062776</v>
      </c>
      <c r="D40" s="4">
        <f>Input!I41</f>
        <v>166.03101685714287</v>
      </c>
      <c r="E40">
        <f t="shared" si="2"/>
        <v>165.18664071428574</v>
      </c>
      <c r="F40">
        <f t="shared" si="9"/>
        <v>1140.9381453727894</v>
      </c>
      <c r="G40">
        <f t="shared" si="5"/>
        <v>952090.99884333392</v>
      </c>
      <c r="H40">
        <f t="shared" si="3"/>
        <v>903201.416515816</v>
      </c>
      <c r="M40" s="4">
        <f>Input!J41</f>
        <v>7.7623351428571539</v>
      </c>
      <c r="N40">
        <f t="shared" si="6"/>
        <v>7.5993854285714395</v>
      </c>
      <c r="O40">
        <f t="shared" si="7"/>
        <v>62.408991007807145</v>
      </c>
      <c r="P40">
        <f t="shared" si="8"/>
        <v>3004.0928637513862</v>
      </c>
      <c r="Q40">
        <f t="shared" si="4"/>
        <v>8.5205906273673069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0.25422198493420223</v>
      </c>
      <c r="D41" s="4">
        <f>Input!I42</f>
        <v>173.52670685714287</v>
      </c>
      <c r="E41">
        <f t="shared" si="2"/>
        <v>172.68233071428574</v>
      </c>
      <c r="F41">
        <f t="shared" si="9"/>
        <v>1202.2760497147865</v>
      </c>
      <c r="G41">
        <f t="shared" si="5"/>
        <v>1060063.2262052819</v>
      </c>
      <c r="H41">
        <f t="shared" si="3"/>
        <v>1023551.0522883887</v>
      </c>
      <c r="M41" s="4">
        <f>Input!J42</f>
        <v>7.4956899999999962</v>
      </c>
      <c r="N41">
        <f t="shared" si="6"/>
        <v>7.3327402857142818</v>
      </c>
      <c r="O41">
        <f t="shared" si="7"/>
        <v>61.337904341997152</v>
      </c>
      <c r="P41">
        <f t="shared" si="8"/>
        <v>2916.5577447460273</v>
      </c>
      <c r="Q41">
        <f t="shared" si="4"/>
        <v>7.0350132091747808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0.33522127717777672</v>
      </c>
      <c r="D42" s="4">
        <f>Input!I43</f>
        <v>181.31866928571429</v>
      </c>
      <c r="E42">
        <f t="shared" si="2"/>
        <v>180.47429314285716</v>
      </c>
      <c r="F42">
        <f t="shared" si="9"/>
        <v>1262.167020160939</v>
      </c>
      <c r="G42">
        <f t="shared" si="5"/>
        <v>1170059.1556838143</v>
      </c>
      <c r="H42">
        <f t="shared" si="3"/>
        <v>1148322.2086113172</v>
      </c>
      <c r="M42" s="4">
        <f>Input!J43</f>
        <v>7.7919624285714235</v>
      </c>
      <c r="N42">
        <f t="shared" si="6"/>
        <v>7.6290127142857092</v>
      </c>
      <c r="O42">
        <f t="shared" si="7"/>
        <v>59.890970446152565</v>
      </c>
      <c r="P42">
        <f t="shared" si="8"/>
        <v>2731.3122259674378</v>
      </c>
      <c r="Q42">
        <f t="shared" si="4"/>
        <v>8.6944327981377985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0.41622056942135116</v>
      </c>
      <c r="D43" s="4">
        <f>Input!I44</f>
        <v>189.99944871428573</v>
      </c>
      <c r="E43">
        <f t="shared" si="2"/>
        <v>189.1550725714286</v>
      </c>
      <c r="F43">
        <f t="shared" si="9"/>
        <v>1320.2627765308935</v>
      </c>
      <c r="G43">
        <f t="shared" si="5"/>
        <v>1279404.6379564521</v>
      </c>
      <c r="H43">
        <f t="shared" si="3"/>
        <v>1276207.9146650531</v>
      </c>
      <c r="M43" s="4">
        <f>Input!J44</f>
        <v>8.6807794285714408</v>
      </c>
      <c r="N43">
        <f t="shared" si="6"/>
        <v>8.5178297142857264</v>
      </c>
      <c r="O43">
        <f t="shared" si="7"/>
        <v>58.095756369954302</v>
      </c>
      <c r="P43">
        <f t="shared" si="8"/>
        <v>2457.9708114748528</v>
      </c>
      <c r="Q43">
        <f t="shared" si="4"/>
        <v>14.726017595378062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0.49721986166492566</v>
      </c>
      <c r="D44" s="4">
        <f>Input!I45</f>
        <v>198.72466899999998</v>
      </c>
      <c r="E44">
        <f t="shared" si="2"/>
        <v>197.88029285714285</v>
      </c>
      <c r="F44">
        <f t="shared" si="9"/>
        <v>1376.2486056279538</v>
      </c>
      <c r="G44">
        <f t="shared" si="5"/>
        <v>1388551.8805423276</v>
      </c>
      <c r="H44">
        <f t="shared" si="3"/>
        <v>1405836.0074814728</v>
      </c>
      <c r="M44" s="4">
        <f>Input!J45</f>
        <v>8.7252202857142436</v>
      </c>
      <c r="N44">
        <f t="shared" si="6"/>
        <v>8.5622705714285292</v>
      </c>
      <c r="O44">
        <f t="shared" si="7"/>
        <v>55.985829097060417</v>
      </c>
      <c r="P44">
        <f t="shared" si="8"/>
        <v>2248.993903234033</v>
      </c>
      <c r="Q44">
        <f t="shared" si="4"/>
        <v>15.069071662818395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0.57821915390850009</v>
      </c>
      <c r="D45" s="4">
        <f>Input!I46</f>
        <v>208.08687485714285</v>
      </c>
      <c r="E45">
        <f t="shared" si="2"/>
        <v>207.24249871428572</v>
      </c>
      <c r="F45">
        <f t="shared" si="9"/>
        <v>1429.8483182920352</v>
      </c>
      <c r="G45">
        <f t="shared" si="5"/>
        <v>1494764.9900653807</v>
      </c>
      <c r="H45">
        <f t="shared" si="3"/>
        <v>1535813.1036137072</v>
      </c>
      <c r="M45" s="4">
        <f>Input!J46</f>
        <v>9.3622058571428681</v>
      </c>
      <c r="N45">
        <f t="shared" si="6"/>
        <v>9.1992561428571538</v>
      </c>
      <c r="O45">
        <f t="shared" si="7"/>
        <v>53.599712664081352</v>
      </c>
      <c r="P45">
        <f t="shared" si="8"/>
        <v>1971.4005392931206</v>
      </c>
      <c r="Q45">
        <f t="shared" si="4"/>
        <v>20.420238398205466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0.65921844615207459</v>
      </c>
      <c r="D46" s="4">
        <f>Input!I47</f>
        <v>218.16013428571429</v>
      </c>
      <c r="E46">
        <f t="shared" si="2"/>
        <v>217.31575814285716</v>
      </c>
      <c r="F46">
        <f t="shared" si="9"/>
        <v>1480.8280390992707</v>
      </c>
      <c r="G46">
        <f t="shared" si="5"/>
        <v>1596463.2841276785</v>
      </c>
      <c r="H46">
        <f t="shared" si="3"/>
        <v>1664768.2576971783</v>
      </c>
      <c r="M46" s="4">
        <f>Input!J47</f>
        <v>10.073259428571447</v>
      </c>
      <c r="N46">
        <f t="shared" si="6"/>
        <v>9.9103097142857326</v>
      </c>
      <c r="O46">
        <f t="shared" si="7"/>
        <v>50.979720807235545</v>
      </c>
      <c r="P46">
        <f t="shared" si="8"/>
        <v>1686.6965275217092</v>
      </c>
      <c r="Q46">
        <f t="shared" si="4"/>
        <v>27.352161117150438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0.74021773839564908</v>
      </c>
      <c r="D47" s="4">
        <f>Input!I48</f>
        <v>227.18162699999999</v>
      </c>
      <c r="E47">
        <f t="shared" si="2"/>
        <v>226.33725085714286</v>
      </c>
      <c r="F47">
        <f t="shared" si="9"/>
        <v>1528.9987535394196</v>
      </c>
      <c r="G47">
        <f t="shared" si="5"/>
        <v>1696926.9905704472</v>
      </c>
      <c r="H47">
        <f t="shared" si="3"/>
        <v>1791394.070015497</v>
      </c>
      <c r="M47" s="4">
        <f>Input!J48</f>
        <v>9.0214927142856993</v>
      </c>
      <c r="N47">
        <f t="shared" si="6"/>
        <v>8.858542999999985</v>
      </c>
      <c r="O47">
        <f t="shared" si="7"/>
        <v>48.170714440148942</v>
      </c>
      <c r="P47">
        <f t="shared" si="8"/>
        <v>1545.4468233396635</v>
      </c>
      <c r="Q47">
        <f t="shared" si="4"/>
        <v>17.457043099283013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0.82121703063922347</v>
      </c>
      <c r="D48" s="4">
        <f>Input!I49</f>
        <v>235.83277928571428</v>
      </c>
      <c r="E48">
        <f t="shared" si="2"/>
        <v>234.98840314285715</v>
      </c>
      <c r="F48">
        <f t="shared" si="9"/>
        <v>1574.2175882230604</v>
      </c>
      <c r="G48">
        <f t="shared" si="5"/>
        <v>1793534.8101705853</v>
      </c>
      <c r="H48">
        <f t="shared" si="3"/>
        <v>1914483.2759817319</v>
      </c>
      <c r="M48" s="4">
        <f>Input!J49</f>
        <v>8.6511522857142893</v>
      </c>
      <c r="N48">
        <f t="shared" si="6"/>
        <v>8.4882025714285749</v>
      </c>
      <c r="O48">
        <f t="shared" si="7"/>
        <v>45.218834683640701</v>
      </c>
      <c r="P48">
        <f t="shared" si="8"/>
        <v>1349.1393353626688</v>
      </c>
      <c r="Q48">
        <f t="shared" si="4"/>
        <v>14.499510042143166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0.90221632288279796</v>
      </c>
      <c r="D49" s="4">
        <f>Input!I50</f>
        <v>244.70613571428572</v>
      </c>
      <c r="E49">
        <f t="shared" si="2"/>
        <v>243.86175957142859</v>
      </c>
      <c r="F49">
        <f t="shared" si="9"/>
        <v>1616.3878491673754</v>
      </c>
      <c r="G49">
        <f t="shared" si="5"/>
        <v>1883827.8666215411</v>
      </c>
      <c r="H49">
        <f t="shared" si="3"/>
        <v>2032959.2466730217</v>
      </c>
      <c r="M49" s="4">
        <f>Input!J50</f>
        <v>8.8733564285714408</v>
      </c>
      <c r="N49">
        <f t="shared" si="6"/>
        <v>8.7104067142857264</v>
      </c>
      <c r="O49">
        <f t="shared" si="7"/>
        <v>42.170260944315054</v>
      </c>
      <c r="P49">
        <f t="shared" si="8"/>
        <v>1119.5618450948116</v>
      </c>
      <c r="Q49">
        <f t="shared" si="4"/>
        <v>16.241112467350067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0.98321561512637246</v>
      </c>
      <c r="D50" s="4">
        <f>Input!I51</f>
        <v>252.86843857142861</v>
      </c>
      <c r="E50">
        <f t="shared" si="2"/>
        <v>252.02406242857148</v>
      </c>
      <c r="F50">
        <f t="shared" si="9"/>
        <v>1655.4578890309006</v>
      </c>
      <c r="G50">
        <f t="shared" si="5"/>
        <v>1969626.5056516565</v>
      </c>
      <c r="H50">
        <f t="shared" si="3"/>
        <v>2145899.309293244</v>
      </c>
      <c r="M50" s="4">
        <f>Input!J51</f>
        <v>8.1623028571428904</v>
      </c>
      <c r="N50">
        <f t="shared" si="6"/>
        <v>7.999353142857176</v>
      </c>
      <c r="O50">
        <f t="shared" si="7"/>
        <v>39.07003986352511</v>
      </c>
      <c r="P50">
        <f t="shared" si="8"/>
        <v>965.3875732938908</v>
      </c>
      <c r="Q50">
        <f t="shared" si="4"/>
        <v>11.015580375441026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1.0642149073699469</v>
      </c>
      <c r="D51" s="4">
        <f>Input!I52</f>
        <v>261.14925042857146</v>
      </c>
      <c r="E51">
        <f t="shared" si="2"/>
        <v>260.30487428571433</v>
      </c>
      <c r="F51">
        <f t="shared" si="9"/>
        <v>1691.4189141987072</v>
      </c>
      <c r="G51">
        <f t="shared" si="5"/>
        <v>2048087.3952360875</v>
      </c>
      <c r="H51">
        <f t="shared" si="3"/>
        <v>2252550.3134062635</v>
      </c>
      <c r="M51" s="4">
        <f>Input!J52</f>
        <v>8.2808118571428508</v>
      </c>
      <c r="N51">
        <f t="shared" si="6"/>
        <v>8.1178621428571365</v>
      </c>
      <c r="O51">
        <f t="shared" si="7"/>
        <v>35.961025167806696</v>
      </c>
      <c r="P51">
        <f t="shared" si="8"/>
        <v>775.24172723391837</v>
      </c>
      <c r="Q51">
        <f t="shared" si="4"/>
        <v>11.816281051072037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1.1452141996135214</v>
      </c>
      <c r="D52" s="4">
        <f>Input!I53</f>
        <v>268.42273628571428</v>
      </c>
      <c r="E52">
        <f t="shared" si="2"/>
        <v>267.57836014285715</v>
      </c>
      <c r="F52">
        <f t="shared" si="9"/>
        <v>1724.3018751959098</v>
      </c>
      <c r="G52">
        <f t="shared" si="5"/>
        <v>2122043.3993085218</v>
      </c>
      <c r="H52">
        <f t="shared" si="3"/>
        <v>2352336.3775924467</v>
      </c>
      <c r="M52" s="4">
        <f>Input!J53</f>
        <v>7.2734858571428163</v>
      </c>
      <c r="N52">
        <f t="shared" si="6"/>
        <v>7.1105361428571019</v>
      </c>
      <c r="O52">
        <f t="shared" si="7"/>
        <v>32.882960997202595</v>
      </c>
      <c r="P52">
        <f t="shared" si="8"/>
        <v>664.21788287288541</v>
      </c>
      <c r="Q52">
        <f t="shared" si="4"/>
        <v>5.9056571597753234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1.2262134918570959</v>
      </c>
      <c r="D53" s="4">
        <f>Input!I54</f>
        <v>274.64445528571429</v>
      </c>
      <c r="E53">
        <f t="shared" si="2"/>
        <v>273.80007914285716</v>
      </c>
      <c r="F53">
        <f t="shared" si="9"/>
        <v>1754.1736078930526</v>
      </c>
      <c r="G53">
        <f t="shared" si="5"/>
        <v>2191505.7846243056</v>
      </c>
      <c r="H53">
        <f t="shared" si="3"/>
        <v>2444859.2119439086</v>
      </c>
      <c r="M53" s="4">
        <f>Input!J54</f>
        <v>6.2217190000000073</v>
      </c>
      <c r="N53">
        <f t="shared" si="6"/>
        <v>6.058769285714293</v>
      </c>
      <c r="O53">
        <f t="shared" si="7"/>
        <v>29.871732697142658</v>
      </c>
      <c r="P53">
        <f t="shared" si="8"/>
        <v>567.05722643402601</v>
      </c>
      <c r="Q53">
        <f t="shared" si="4"/>
        <v>1.8999560480138207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1.3072127841006702</v>
      </c>
      <c r="D54" s="4">
        <f>Input!I55</f>
        <v>282.03645</v>
      </c>
      <c r="E54">
        <f t="shared" si="2"/>
        <v>281.19207385714287</v>
      </c>
      <c r="F54">
        <f t="shared" si="9"/>
        <v>1781.1324077896688</v>
      </c>
      <c r="G54">
        <f t="shared" si="5"/>
        <v>2249821.005357617</v>
      </c>
      <c r="H54">
        <f t="shared" si="3"/>
        <v>2529891.7935969192</v>
      </c>
      <c r="M54" s="4">
        <f>Input!J55</f>
        <v>7.3919947142857154</v>
      </c>
      <c r="N54">
        <f t="shared" si="6"/>
        <v>7.2290450000000011</v>
      </c>
      <c r="O54">
        <f t="shared" si="7"/>
        <v>26.958799896616284</v>
      </c>
      <c r="P54">
        <f t="shared" si="8"/>
        <v>389.2632282805543</v>
      </c>
      <c r="Q54">
        <f t="shared" si="4"/>
        <v>6.4956914795108842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1.3882120763442447</v>
      </c>
      <c r="D55" s="4">
        <f>Input!I56</f>
        <v>289.41363114285713</v>
      </c>
      <c r="E55">
        <f t="shared" si="2"/>
        <v>288.569255</v>
      </c>
      <c r="F55">
        <f t="shared" si="9"/>
        <v>1805.3032253083427</v>
      </c>
      <c r="G55">
        <f t="shared" si="5"/>
        <v>2300481.9366873084</v>
      </c>
      <c r="H55">
        <f t="shared" si="3"/>
        <v>2607366.4553389894</v>
      </c>
      <c r="M55" s="4">
        <f>Input!J56</f>
        <v>7.3771811428571255</v>
      </c>
      <c r="N55">
        <f t="shared" si="6"/>
        <v>7.2142314285714111</v>
      </c>
      <c r="O55">
        <f t="shared" si="7"/>
        <v>24.170817518673939</v>
      </c>
      <c r="P55">
        <f t="shared" si="8"/>
        <v>287.52581183105849</v>
      </c>
      <c r="Q55">
        <f t="shared" si="4"/>
        <v>6.4204012698371518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1.4692113685878192</v>
      </c>
      <c r="D56" s="4">
        <f>Input!I57</f>
        <v>296.10938585714285</v>
      </c>
      <c r="E56">
        <f t="shared" si="2"/>
        <v>295.26500971428572</v>
      </c>
      <c r="F56">
        <f t="shared" si="9"/>
        <v>1826.8326670022236</v>
      </c>
      <c r="G56">
        <f t="shared" si="5"/>
        <v>2345699.4888504623</v>
      </c>
      <c r="H56">
        <f t="shared" si="3"/>
        <v>2677358.6227345462</v>
      </c>
      <c r="M56" s="4">
        <f>Input!J57</f>
        <v>6.6957547142857265</v>
      </c>
      <c r="N56">
        <f t="shared" si="6"/>
        <v>6.5328050000000122</v>
      </c>
      <c r="O56">
        <f t="shared" si="7"/>
        <v>21.52944169388088</v>
      </c>
      <c r="P56">
        <f t="shared" si="8"/>
        <v>224.8991121282541</v>
      </c>
      <c r="Q56">
        <f t="shared" si="4"/>
        <v>3.431477070373357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1.5502106608313937</v>
      </c>
      <c r="D57" s="4">
        <f>Input!I58</f>
        <v>302.27185042857138</v>
      </c>
      <c r="E57">
        <f t="shared" si="2"/>
        <v>301.42747428571425</v>
      </c>
      <c r="F57">
        <f t="shared" si="9"/>
        <v>1845.8839768155342</v>
      </c>
      <c r="G57">
        <f t="shared" si="5"/>
        <v>2385345.888206644</v>
      </c>
      <c r="H57">
        <f t="shared" si="3"/>
        <v>2740067.5053291437</v>
      </c>
      <c r="M57" s="4">
        <f>Input!J58</f>
        <v>6.1624645714285293</v>
      </c>
      <c r="N57">
        <f t="shared" si="6"/>
        <v>5.999514857142815</v>
      </c>
      <c r="O57">
        <f t="shared" si="7"/>
        <v>19.051309813310606</v>
      </c>
      <c r="P57">
        <f t="shared" si="8"/>
        <v>170.34935157784699</v>
      </c>
      <c r="Q57">
        <f t="shared" si="4"/>
        <v>1.7401158382827251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1.6312099530749682</v>
      </c>
      <c r="D58" s="4">
        <f>Input!I59</f>
        <v>307.96027928571431</v>
      </c>
      <c r="E58">
        <f t="shared" si="2"/>
        <v>307.11590314285718</v>
      </c>
      <c r="F58">
        <f t="shared" si="9"/>
        <v>1862.6321543223075</v>
      </c>
      <c r="G58">
        <f t="shared" si="5"/>
        <v>2419630.807683371</v>
      </c>
      <c r="H58">
        <f t="shared" si="3"/>
        <v>2795795.0232104971</v>
      </c>
      <c r="M58" s="4">
        <f>Input!J59</f>
        <v>5.6884288571429238</v>
      </c>
      <c r="N58">
        <f t="shared" si="6"/>
        <v>5.5254791428572094</v>
      </c>
      <c r="O58">
        <f t="shared" si="7"/>
        <v>16.748177506773303</v>
      </c>
      <c r="P58">
        <f t="shared" si="8"/>
        <v>125.94895856744495</v>
      </c>
      <c r="Q58">
        <f t="shared" si="4"/>
        <v>0.71419196350507019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1.7122092453185427</v>
      </c>
      <c r="D59" s="4">
        <f>Input!I60</f>
        <v>313.51538557142851</v>
      </c>
      <c r="E59">
        <f t="shared" si="2"/>
        <v>312.67100942857138</v>
      </c>
      <c r="F59">
        <f t="shared" si="9"/>
        <v>1877.2593447160218</v>
      </c>
      <c r="G59">
        <f t="shared" si="5"/>
        <v>2447936.6589175556</v>
      </c>
      <c r="H59">
        <f t="shared" si="3"/>
        <v>2844924.1486495463</v>
      </c>
      <c r="M59" s="4">
        <f>Input!J60</f>
        <v>5.5551062857142028</v>
      </c>
      <c r="N59">
        <f t="shared" si="6"/>
        <v>5.3921565714284885</v>
      </c>
      <c r="O59">
        <f t="shared" si="7"/>
        <v>14.627190393714361</v>
      </c>
      <c r="P59">
        <f t="shared" si="8"/>
        <v>85.285849698764011</v>
      </c>
      <c r="Q59">
        <f t="shared" si="4"/>
        <v>0.50662538418290415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1.7932085375621172</v>
      </c>
      <c r="D60" s="4">
        <f>Input!I61</f>
        <v>318.18167485714287</v>
      </c>
      <c r="E60">
        <f t="shared" si="2"/>
        <v>317.33729871428574</v>
      </c>
      <c r="F60">
        <f t="shared" si="9"/>
        <v>1889.950609857515</v>
      </c>
      <c r="G60">
        <f t="shared" si="5"/>
        <v>2473112.6263848715</v>
      </c>
      <c r="H60">
        <f t="shared" si="3"/>
        <v>2887897.6843317491</v>
      </c>
      <c r="M60" s="4">
        <f>Input!J61</f>
        <v>4.6662892857143561</v>
      </c>
      <c r="N60">
        <f t="shared" si="6"/>
        <v>4.5033395714286417</v>
      </c>
      <c r="O60">
        <f t="shared" si="7"/>
        <v>12.691265141493163</v>
      </c>
      <c r="P60">
        <f t="shared" si="8"/>
        <v>67.042125140916426</v>
      </c>
      <c r="Q60">
        <f t="shared" si="4"/>
        <v>3.1343438572571512E-2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1.8742078298056917</v>
      </c>
      <c r="D61" s="4">
        <f>Input!I62</f>
        <v>322.19616499999995</v>
      </c>
      <c r="E61">
        <f t="shared" si="2"/>
        <v>321.35178885714282</v>
      </c>
      <c r="F61">
        <f t="shared" si="9"/>
        <v>1900.8901625371129</v>
      </c>
      <c r="G61">
        <f t="shared" si="5"/>
        <v>2494941.4739275649</v>
      </c>
      <c r="H61">
        <f t="shared" si="3"/>
        <v>2925198.3063275414</v>
      </c>
      <c r="M61" s="4">
        <f>Input!J62</f>
        <v>4.0144901428570847</v>
      </c>
      <c r="N61">
        <f t="shared" si="6"/>
        <v>3.8515404285713704</v>
      </c>
      <c r="O61">
        <f t="shared" si="7"/>
        <v>10.939552679597876</v>
      </c>
      <c r="P61">
        <f t="shared" si="8"/>
        <v>50.239917670701828</v>
      </c>
      <c r="Q61">
        <f t="shared" si="4"/>
        <v>0.68697562141849211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1.9552071220492662</v>
      </c>
      <c r="D62" s="4">
        <f>Input!I63</f>
        <v>326.12177342857143</v>
      </c>
      <c r="E62">
        <f t="shared" si="2"/>
        <v>325.2773972857143</v>
      </c>
      <c r="F62">
        <f t="shared" si="9"/>
        <v>1910.2581187974558</v>
      </c>
      <c r="G62">
        <f t="shared" si="5"/>
        <v>2512163.887563881</v>
      </c>
      <c r="H62">
        <f t="shared" si="3"/>
        <v>2957330.4916697075</v>
      </c>
      <c r="M62" s="4">
        <f>Input!J63</f>
        <v>3.9256084285714792</v>
      </c>
      <c r="N62">
        <f t="shared" si="6"/>
        <v>3.7626587142857648</v>
      </c>
      <c r="O62">
        <f t="shared" si="7"/>
        <v>9.3679562603430124</v>
      </c>
      <c r="P62">
        <f t="shared" si="8"/>
        <v>31.419360579835402</v>
      </c>
      <c r="Q62">
        <f t="shared" si="4"/>
        <v>0.84221300737303972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2.0362064142928404</v>
      </c>
      <c r="D63" s="4">
        <f>Input!I64</f>
        <v>329.81036399999999</v>
      </c>
      <c r="E63">
        <f t="shared" si="2"/>
        <v>328.96598785714286</v>
      </c>
      <c r="F63">
        <f t="shared" si="9"/>
        <v>1918.2277970445716</v>
      </c>
      <c r="G63">
        <f t="shared" si="5"/>
        <v>2525753.0981416991</v>
      </c>
      <c r="H63">
        <f t="shared" si="3"/>
        <v>2984804.7445601183</v>
      </c>
      <c r="M63" s="4">
        <f>Input!J64</f>
        <v>3.6885905714285627</v>
      </c>
      <c r="N63">
        <f t="shared" si="6"/>
        <v>3.5256408571428484</v>
      </c>
      <c r="O63">
        <f t="shared" si="7"/>
        <v>7.9696782471158043</v>
      </c>
      <c r="P63">
        <f t="shared" si="8"/>
        <v>19.749468323477643</v>
      </c>
      <c r="Q63">
        <f t="shared" si="4"/>
        <v>1.3334233048132951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2.1172057065364149</v>
      </c>
      <c r="D64" s="4">
        <f>Input!I65</f>
        <v>333.48414099999997</v>
      </c>
      <c r="E64">
        <f t="shared" si="2"/>
        <v>332.63976485714284</v>
      </c>
      <c r="F64">
        <f t="shared" si="9"/>
        <v>1924.9635688560347</v>
      </c>
      <c r="G64">
        <f t="shared" si="5"/>
        <v>2535495.0967815015</v>
      </c>
      <c r="H64">
        <f t="shared" si="3"/>
        <v>3008124.3453518073</v>
      </c>
      <c r="M64" s="4">
        <f>Input!J65</f>
        <v>3.6737769999999728</v>
      </c>
      <c r="N64">
        <f t="shared" si="6"/>
        <v>3.5108272857142584</v>
      </c>
      <c r="O64">
        <f t="shared" si="7"/>
        <v>6.7357718114631515</v>
      </c>
      <c r="P64">
        <f t="shared" si="8"/>
        <v>10.400267194157752</v>
      </c>
      <c r="Q64">
        <f t="shared" si="4"/>
        <v>1.3678543787378632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2.1982049987799894</v>
      </c>
      <c r="D65" s="4">
        <f>Input!I66</f>
        <v>336.89127285714284</v>
      </c>
      <c r="E65">
        <f t="shared" si="2"/>
        <v>336.04689671428571</v>
      </c>
      <c r="F65">
        <f t="shared" si="9"/>
        <v>1930.6192457117763</v>
      </c>
      <c r="G65">
        <f t="shared" si="5"/>
        <v>2542660.9761873754</v>
      </c>
      <c r="H65">
        <f t="shared" si="3"/>
        <v>3027774.6819050442</v>
      </c>
      <c r="M65" s="4">
        <f>Input!J66</f>
        <v>3.4071318571428719</v>
      </c>
      <c r="N65">
        <f t="shared" si="6"/>
        <v>3.2441821428571576</v>
      </c>
      <c r="O65">
        <f t="shared" si="7"/>
        <v>5.6556768557417119</v>
      </c>
      <c r="P65">
        <f t="shared" si="8"/>
        <v>5.8153067502701594</v>
      </c>
      <c r="Q65">
        <f t="shared" si="4"/>
        <v>2.0626653007090696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2.2792042910235639</v>
      </c>
      <c r="D66" s="4">
        <f>Input!I67</f>
        <v>340.29840471428571</v>
      </c>
      <c r="E66">
        <f t="shared" si="2"/>
        <v>339.45402857142858</v>
      </c>
      <c r="F66">
        <f t="shared" si="9"/>
        <v>1935.3369688732985</v>
      </c>
      <c r="G66">
        <f t="shared" si="5"/>
        <v>2546842.3591465415</v>
      </c>
      <c r="H66">
        <f t="shared" si="3"/>
        <v>3044215.089033328</v>
      </c>
      <c r="M66" s="4">
        <f>Input!J67</f>
        <v>3.4071318571428719</v>
      </c>
      <c r="N66">
        <f t="shared" si="6"/>
        <v>3.2441821428571576</v>
      </c>
      <c r="O66">
        <f t="shared" si="7"/>
        <v>4.7177231615221142</v>
      </c>
      <c r="P66">
        <f t="shared" si="8"/>
        <v>2.1713231336881584</v>
      </c>
      <c r="Q66">
        <f t="shared" si="4"/>
        <v>2.0626653007090696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2.3602035832671384</v>
      </c>
      <c r="D67" s="4">
        <f>Input!I68</f>
        <v>343.83885914285713</v>
      </c>
      <c r="E67">
        <f t="shared" si="2"/>
        <v>342.994483</v>
      </c>
      <c r="F67">
        <f t="shared" si="9"/>
        <v>1939.2465565896816</v>
      </c>
      <c r="G67">
        <f t="shared" si="5"/>
        <v>2548020.6824393584</v>
      </c>
      <c r="H67">
        <f t="shared" si="3"/>
        <v>3057873.0203527724</v>
      </c>
      <c r="M67" s="4">
        <f>Input!J68</f>
        <v>3.5404544285714223</v>
      </c>
      <c r="N67">
        <f t="shared" si="6"/>
        <v>3.377504714285708</v>
      </c>
      <c r="O67">
        <f t="shared" si="7"/>
        <v>3.9095877163830934</v>
      </c>
      <c r="P67">
        <f t="shared" si="8"/>
        <v>0.28311232112096629</v>
      </c>
      <c r="Q67">
        <f t="shared" si="4"/>
        <v>1.6974849316711456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2.4412028755107129</v>
      </c>
      <c r="D68" s="4">
        <f>Input!I69</f>
        <v>347.69039942857142</v>
      </c>
      <c r="E68">
        <f t="shared" ref="E68:E84" si="13">D68-$D$3</f>
        <v>346.8460232857143</v>
      </c>
      <c r="F68">
        <f t="shared" si="9"/>
        <v>1942.4652537290999</v>
      </c>
      <c r="G68">
        <f t="shared" si="5"/>
        <v>2546000.7285607425</v>
      </c>
      <c r="H68">
        <f t="shared" ref="H68:H84" si="14">(F68-$I$4)^2</f>
        <v>3069140.3069373691</v>
      </c>
      <c r="M68" s="4">
        <f>Input!J69</f>
        <v>3.8515402857142931</v>
      </c>
      <c r="N68">
        <f t="shared" si="6"/>
        <v>3.6885905714285787</v>
      </c>
      <c r="O68">
        <f t="shared" si="7"/>
        <v>3.2186971394183641</v>
      </c>
      <c r="P68">
        <f t="shared" si="8"/>
        <v>0.22079983744633819</v>
      </c>
      <c r="Q68">
        <f t="shared" ref="Q68:Q84" si="15">(N68-$R$4)^2</f>
        <v>0.9836469721357386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2.5222021677542874</v>
      </c>
      <c r="D69" s="4">
        <f>Input!I70</f>
        <v>351.33454914285716</v>
      </c>
      <c r="E69">
        <f t="shared" si="13"/>
        <v>350.49017300000003</v>
      </c>
      <c r="F69">
        <f t="shared" si="9"/>
        <v>1945.0978236222518</v>
      </c>
      <c r="G69">
        <f t="shared" ref="G69:G84" si="16">(E69-F69)^2</f>
        <v>2542773.5594230168</v>
      </c>
      <c r="H69">
        <f t="shared" si="14"/>
        <v>3078371.215762781</v>
      </c>
      <c r="M69" s="4">
        <f>Input!J70</f>
        <v>3.6441497142857315</v>
      </c>
      <c r="N69">
        <f t="shared" ref="N69:N84" si="17">M69-$M$3</f>
        <v>3.4812000000000172</v>
      </c>
      <c r="O69">
        <f t="shared" ref="O69:O84" si="18">$X$3*((1/$Z$3)*(1/SQRT(2*PI()))*EXP(-1*C69*C69/2))</f>
        <v>2.6325698931519605</v>
      </c>
      <c r="P69">
        <f t="shared" ref="P69:P84" si="19">(N69-O69)^2</f>
        <v>0.72017305824894395</v>
      </c>
      <c r="Q69">
        <f t="shared" si="15"/>
        <v>1.4380335206005612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2.6032014599978619</v>
      </c>
      <c r="D70" s="4">
        <f>Input!I71</f>
        <v>355.05276700000002</v>
      </c>
      <c r="E70">
        <f t="shared" si="13"/>
        <v>354.20839085714289</v>
      </c>
      <c r="F70">
        <f t="shared" ref="F70:F84" si="20">F69+O70</f>
        <v>1947.2369199896307</v>
      </c>
      <c r="G70">
        <f t="shared" si="16"/>
        <v>2537739.8946300177</v>
      </c>
      <c r="H70">
        <f t="shared" si="14"/>
        <v>3085882.0037462045</v>
      </c>
      <c r="M70" s="4">
        <f>Input!J71</f>
        <v>3.7182178571428608</v>
      </c>
      <c r="N70">
        <f t="shared" si="17"/>
        <v>3.5552681428571464</v>
      </c>
      <c r="O70">
        <f t="shared" si="18"/>
        <v>2.1390963673788548</v>
      </c>
      <c r="P70">
        <f t="shared" si="19"/>
        <v>2.0055424976613367</v>
      </c>
      <c r="Q70">
        <f t="shared" si="15"/>
        <v>1.2658774868943821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2.6842007522414364</v>
      </c>
      <c r="D71" s="4">
        <f>Input!I72</f>
        <v>358.65247585714286</v>
      </c>
      <c r="E71">
        <f t="shared" si="13"/>
        <v>357.80809971428573</v>
      </c>
      <c r="F71">
        <f t="shared" si="20"/>
        <v>1948.9636778189699</v>
      </c>
      <c r="G71">
        <f t="shared" si="16"/>
        <v>2531776.0737336515</v>
      </c>
      <c r="H71">
        <f t="shared" si="14"/>
        <v>3091951.6654332336</v>
      </c>
      <c r="M71" s="4">
        <f>Input!J72</f>
        <v>3.5997088571428435</v>
      </c>
      <c r="N71">
        <f t="shared" si="17"/>
        <v>3.4367591428571291</v>
      </c>
      <c r="O71">
        <f t="shared" si="18"/>
        <v>1.7267578293392905</v>
      </c>
      <c r="P71">
        <f t="shared" si="19"/>
        <v>2.9241044922327335</v>
      </c>
      <c r="Q71">
        <f t="shared" si="15"/>
        <v>1.5465937159551479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2.7652000444850109</v>
      </c>
      <c r="D72" s="4">
        <f>Input!I73</f>
        <v>362.45957528571432</v>
      </c>
      <c r="E72">
        <f t="shared" si="13"/>
        <v>361.61519914285719</v>
      </c>
      <c r="F72">
        <f t="shared" si="20"/>
        <v>1950.3484654034644</v>
      </c>
      <c r="G72">
        <f t="shared" si="16"/>
        <v>2524073.3913230975</v>
      </c>
      <c r="H72">
        <f t="shared" si="14"/>
        <v>3096823.5891670329</v>
      </c>
      <c r="M72" s="4">
        <f>Input!J73</f>
        <v>3.8070994285714619</v>
      </c>
      <c r="N72">
        <f t="shared" si="17"/>
        <v>3.6441497142857475</v>
      </c>
      <c r="O72">
        <f t="shared" si="18"/>
        <v>1.3847875844943713</v>
      </c>
      <c r="P72">
        <f t="shared" si="19"/>
        <v>5.1047172335354238</v>
      </c>
      <c r="Q72">
        <f t="shared" si="15"/>
        <v>1.0737739379749303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2.8461993367285854</v>
      </c>
      <c r="D73" s="4">
        <f>Input!I74</f>
        <v>366.32592928571432</v>
      </c>
      <c r="E73">
        <f t="shared" si="13"/>
        <v>365.48155314285719</v>
      </c>
      <c r="F73">
        <f t="shared" si="20"/>
        <v>1951.4517448616546</v>
      </c>
      <c r="G73">
        <f t="shared" si="16"/>
        <v>2515301.449020559</v>
      </c>
      <c r="H73">
        <f t="shared" si="14"/>
        <v>3100707.8633514442</v>
      </c>
      <c r="M73" s="4">
        <f>Input!J74</f>
        <v>3.8663540000000012</v>
      </c>
      <c r="N73">
        <f t="shared" si="17"/>
        <v>3.7034042857142868</v>
      </c>
      <c r="O73">
        <f t="shared" si="18"/>
        <v>1.1032794581902508</v>
      </c>
      <c r="P73">
        <f t="shared" si="19"/>
        <v>6.7606491187068984</v>
      </c>
      <c r="Q73">
        <f t="shared" si="15"/>
        <v>0.95448223733579884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2.9271986289721599</v>
      </c>
      <c r="D74" s="4">
        <f>Input!I75</f>
        <v>370.19228328571432</v>
      </c>
      <c r="E74">
        <f t="shared" si="13"/>
        <v>369.3479071428572</v>
      </c>
      <c r="F74">
        <f t="shared" si="20"/>
        <v>1952.3249947663462</v>
      </c>
      <c r="G74">
        <f t="shared" si="16"/>
        <v>2505816.4599409434</v>
      </c>
      <c r="H74">
        <f t="shared" si="14"/>
        <v>3103784.0072069135</v>
      </c>
      <c r="M74" s="4">
        <f>Input!J75</f>
        <v>3.8663540000000012</v>
      </c>
      <c r="N74">
        <f t="shared" si="17"/>
        <v>3.7034042857142868</v>
      </c>
      <c r="O74">
        <f t="shared" si="18"/>
        <v>0.87324990469168084</v>
      </c>
      <c r="P74">
        <f t="shared" si="19"/>
        <v>8.009773820421449</v>
      </c>
      <c r="Q74">
        <f t="shared" si="15"/>
        <v>0.95448223733579884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3.0081979212157344</v>
      </c>
      <c r="D75" s="4">
        <f>Input!I76</f>
        <v>373.74755142857146</v>
      </c>
      <c r="E75">
        <f t="shared" si="13"/>
        <v>372.90317528571433</v>
      </c>
      <c r="F75">
        <f t="shared" si="20"/>
        <v>1953.0116554875726</v>
      </c>
      <c r="G75">
        <f t="shared" si="16"/>
        <v>2496742.8092058264</v>
      </c>
      <c r="H75">
        <f t="shared" si="14"/>
        <v>3106203.9359245086</v>
      </c>
      <c r="M75" s="4">
        <f>Input!J76</f>
        <v>3.5552681428571304</v>
      </c>
      <c r="N75">
        <f t="shared" si="17"/>
        <v>3.3923184285714161</v>
      </c>
      <c r="O75">
        <f t="shared" si="18"/>
        <v>0.68666072122632704</v>
      </c>
      <c r="P75">
        <f t="shared" si="19"/>
        <v>7.3205836293158839</v>
      </c>
      <c r="Q75">
        <f t="shared" si="15"/>
        <v>1.6591035228591275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3.0891972134593084</v>
      </c>
      <c r="D76" s="4">
        <f>Input!I77</f>
        <v>377.18431057142851</v>
      </c>
      <c r="E76">
        <f t="shared" si="13"/>
        <v>376.33993442857138</v>
      </c>
      <c r="F76">
        <f t="shared" si="20"/>
        <v>1953.5480650452562</v>
      </c>
      <c r="G76">
        <f t="shared" si="16"/>
        <v>2487585.487283377</v>
      </c>
      <c r="H76">
        <f t="shared" si="14"/>
        <v>3108095.005776105</v>
      </c>
      <c r="M76" s="4">
        <f>Input!J77</f>
        <v>3.4367591428570563</v>
      </c>
      <c r="N76">
        <f t="shared" si="17"/>
        <v>3.2738094285713419</v>
      </c>
      <c r="O76">
        <f t="shared" si="18"/>
        <v>0.53640955768352327</v>
      </c>
      <c r="P76">
        <f t="shared" si="19"/>
        <v>7.4933580531366459</v>
      </c>
      <c r="Q76">
        <f t="shared" si="15"/>
        <v>1.9784417673006343</v>
      </c>
    </row>
    <row r="77" spans="1:17" x14ac:dyDescent="0.25">
      <c r="A77">
        <f>Input!G78</f>
        <v>74</v>
      </c>
      <c r="B77">
        <f t="shared" si="12"/>
        <v>74</v>
      </c>
      <c r="C77">
        <f t="shared" si="11"/>
        <v>3.1701965057028829</v>
      </c>
      <c r="D77" s="4">
        <f>Input!I78</f>
        <v>380.45811985714283</v>
      </c>
      <c r="E77">
        <f t="shared" si="13"/>
        <v>379.6137437142857</v>
      </c>
      <c r="F77">
        <f t="shared" si="20"/>
        <v>1953.9643602930885</v>
      </c>
      <c r="G77">
        <f t="shared" si="16"/>
        <v>2478579.8639220567</v>
      </c>
      <c r="H77">
        <f t="shared" si="14"/>
        <v>3109563.0186494165</v>
      </c>
      <c r="M77" s="4">
        <f>Input!J78</f>
        <v>3.2738092857143215</v>
      </c>
      <c r="N77">
        <f t="shared" si="17"/>
        <v>3.1108595714286071</v>
      </c>
      <c r="O77">
        <f t="shared" si="18"/>
        <v>0.41629524783223454</v>
      </c>
      <c r="P77">
        <f t="shared" si="19"/>
        <v>7.2606768939983768</v>
      </c>
      <c r="Q77">
        <f t="shared" si="15"/>
        <v>2.463395485851636</v>
      </c>
    </row>
    <row r="78" spans="1:17" x14ac:dyDescent="0.25">
      <c r="A78">
        <f>Input!G79</f>
        <v>75</v>
      </c>
      <c r="B78">
        <f t="shared" si="12"/>
        <v>75</v>
      </c>
      <c r="C78">
        <f t="shared" si="11"/>
        <v>3.2511957979464574</v>
      </c>
      <c r="D78" s="4">
        <f>Input!I79</f>
        <v>383.64304742857138</v>
      </c>
      <c r="E78">
        <f t="shared" si="13"/>
        <v>382.79867128571425</v>
      </c>
      <c r="F78">
        <f t="shared" si="20"/>
        <v>1954.2853248245003</v>
      </c>
      <c r="G78">
        <f t="shared" si="16"/>
        <v>2469570.3022505324</v>
      </c>
      <c r="H78">
        <f t="shared" si="14"/>
        <v>3110695.0963662588</v>
      </c>
      <c r="M78" s="4">
        <f>Input!J79</f>
        <v>3.1849275714285454</v>
      </c>
      <c r="N78">
        <f t="shared" si="17"/>
        <v>3.0219778571428311</v>
      </c>
      <c r="O78">
        <f t="shared" si="18"/>
        <v>0.32096453141176501</v>
      </c>
      <c r="P78">
        <f t="shared" si="19"/>
        <v>7.2954729857767946</v>
      </c>
      <c r="Q78">
        <f t="shared" si="15"/>
        <v>2.7502988404495103</v>
      </c>
    </row>
    <row r="79" spans="1:17" x14ac:dyDescent="0.25">
      <c r="A79">
        <f>Input!G80</f>
        <v>76</v>
      </c>
      <c r="B79">
        <f t="shared" si="12"/>
        <v>76</v>
      </c>
      <c r="C79">
        <f t="shared" si="11"/>
        <v>3.3321950901900319</v>
      </c>
      <c r="D79" s="4">
        <f>Input!I80</f>
        <v>386.5317027142857</v>
      </c>
      <c r="E79">
        <f t="shared" si="13"/>
        <v>385.68732657142857</v>
      </c>
      <c r="F79">
        <f t="shared" si="20"/>
        <v>1954.531170897784</v>
      </c>
      <c r="G79">
        <f t="shared" si="16"/>
        <v>2461271.0078806975</v>
      </c>
      <c r="H79">
        <f t="shared" si="14"/>
        <v>3111562.3622474163</v>
      </c>
      <c r="M79" s="4">
        <f>Input!J80</f>
        <v>2.8886552857143215</v>
      </c>
      <c r="N79">
        <f t="shared" si="17"/>
        <v>2.7257055714286071</v>
      </c>
      <c r="O79">
        <f t="shared" si="18"/>
        <v>0.24584607328366054</v>
      </c>
      <c r="P79">
        <f t="shared" si="19"/>
        <v>6.1497031305397059</v>
      </c>
      <c r="Q79">
        <f t="shared" si="15"/>
        <v>3.8207535042856051</v>
      </c>
    </row>
    <row r="80" spans="1:17" x14ac:dyDescent="0.25">
      <c r="A80">
        <f>Input!G81</f>
        <v>77</v>
      </c>
      <c r="B80">
        <f t="shared" si="12"/>
        <v>77</v>
      </c>
      <c r="C80">
        <f t="shared" si="11"/>
        <v>3.4131943824336064</v>
      </c>
      <c r="D80" s="4">
        <f>Input!I81</f>
        <v>389.12408557142862</v>
      </c>
      <c r="E80">
        <f t="shared" si="13"/>
        <v>388.27970942857149</v>
      </c>
      <c r="F80">
        <f t="shared" si="20"/>
        <v>1954.7182477927079</v>
      </c>
      <c r="G80">
        <f t="shared" si="16"/>
        <v>2453729.6944723716</v>
      </c>
      <c r="H80">
        <f t="shared" si="14"/>
        <v>3112222.3903576806</v>
      </c>
      <c r="M80" s="4">
        <f>Input!J81</f>
        <v>2.5923828571429226</v>
      </c>
      <c r="N80">
        <f t="shared" si="17"/>
        <v>2.4294331428572082</v>
      </c>
      <c r="O80">
        <f t="shared" si="18"/>
        <v>0.1870768949237975</v>
      </c>
      <c r="P80">
        <f t="shared" si="19"/>
        <v>5.0281615426460036</v>
      </c>
      <c r="Q80">
        <f t="shared" si="15"/>
        <v>5.0667633458142598</v>
      </c>
    </row>
    <row r="81" spans="1:17" x14ac:dyDescent="0.25">
      <c r="A81">
        <f>Input!G82</f>
        <v>78</v>
      </c>
      <c r="B81">
        <f t="shared" si="12"/>
        <v>78</v>
      </c>
      <c r="C81">
        <f t="shared" si="11"/>
        <v>3.4941936746771809</v>
      </c>
      <c r="D81" s="4">
        <f>Input!I82</f>
        <v>391.53870499999999</v>
      </c>
      <c r="E81">
        <f t="shared" si="13"/>
        <v>390.69432885714286</v>
      </c>
      <c r="F81">
        <f t="shared" si="20"/>
        <v>1954.8596732766603</v>
      </c>
      <c r="G81">
        <f t="shared" si="16"/>
        <v>2446613.2246830272</v>
      </c>
      <c r="H81">
        <f t="shared" si="14"/>
        <v>3112721.4016668345</v>
      </c>
      <c r="M81" s="4">
        <f>Input!J82</f>
        <v>2.4146194285713705</v>
      </c>
      <c r="N81">
        <f t="shared" si="17"/>
        <v>2.2516697142856561</v>
      </c>
      <c r="O81">
        <f t="shared" si="18"/>
        <v>0.14142548395249327</v>
      </c>
      <c r="P81">
        <f t="shared" si="19"/>
        <v>4.4531307116544037</v>
      </c>
      <c r="Q81">
        <f t="shared" si="15"/>
        <v>5.8986353698030047</v>
      </c>
    </row>
    <row r="82" spans="1:17" x14ac:dyDescent="0.25">
      <c r="A82">
        <f>Input!G83</f>
        <v>79</v>
      </c>
      <c r="B82">
        <f t="shared" si="12"/>
        <v>79</v>
      </c>
      <c r="C82">
        <f t="shared" si="11"/>
        <v>3.5751929669207554</v>
      </c>
      <c r="D82" s="4">
        <f>Input!I83</f>
        <v>393.82000199999999</v>
      </c>
      <c r="E82">
        <f t="shared" si="13"/>
        <v>392.97562585714286</v>
      </c>
      <c r="F82">
        <f t="shared" si="20"/>
        <v>1954.9658882728515</v>
      </c>
      <c r="G82">
        <f t="shared" si="16"/>
        <v>2439813.5798814944</v>
      </c>
      <c r="H82">
        <f t="shared" si="14"/>
        <v>3113096.20119202</v>
      </c>
      <c r="M82" s="4">
        <f>Input!J83</f>
        <v>2.281296999999995</v>
      </c>
      <c r="N82">
        <f t="shared" si="17"/>
        <v>2.1183472857142807</v>
      </c>
      <c r="O82">
        <f t="shared" si="18"/>
        <v>0.10621499619128323</v>
      </c>
      <c r="P82">
        <f t="shared" si="19"/>
        <v>4.0486763505410597</v>
      </c>
      <c r="Q82">
        <f t="shared" si="15"/>
        <v>6.5640134412398341</v>
      </c>
    </row>
    <row r="83" spans="1:17" x14ac:dyDescent="0.25">
      <c r="A83">
        <f>Input!G84</f>
        <v>80</v>
      </c>
      <c r="B83">
        <f t="shared" si="12"/>
        <v>80</v>
      </c>
      <c r="C83">
        <f t="shared" si="11"/>
        <v>3.6561922591643299</v>
      </c>
      <c r="D83" s="4">
        <f>Input!I84</f>
        <v>395.81984014285717</v>
      </c>
      <c r="E83">
        <f t="shared" si="13"/>
        <v>394.97546400000004</v>
      </c>
      <c r="F83">
        <f t="shared" si="20"/>
        <v>1955.0451374288855</v>
      </c>
      <c r="G83">
        <f t="shared" si="16"/>
        <v>2433817.385952509</v>
      </c>
      <c r="H83">
        <f t="shared" si="14"/>
        <v>3113375.8613930559</v>
      </c>
      <c r="M83" s="4">
        <f>Input!J84</f>
        <v>1.9998381428571861</v>
      </c>
      <c r="N83">
        <f t="shared" si="17"/>
        <v>1.8368884285714717</v>
      </c>
      <c r="O83">
        <f t="shared" si="18"/>
        <v>7.9249156033927542E-2</v>
      </c>
      <c r="P83">
        <f t="shared" si="19"/>
        <v>3.0892958123663079</v>
      </c>
      <c r="Q83">
        <f t="shared" si="15"/>
        <v>8.0854463280353173</v>
      </c>
    </row>
    <row r="84" spans="1:17" x14ac:dyDescent="0.25">
      <c r="A84">
        <f>Input!G85</f>
        <v>81</v>
      </c>
      <c r="B84">
        <f t="shared" si="12"/>
        <v>81</v>
      </c>
      <c r="C84">
        <f t="shared" si="11"/>
        <v>3.7371915514079044</v>
      </c>
      <c r="D84" s="4">
        <f>Input!I85</f>
        <v>397.83449200000001</v>
      </c>
      <c r="E84">
        <f t="shared" si="13"/>
        <v>396.99011585714288</v>
      </c>
      <c r="F84">
        <f t="shared" si="20"/>
        <v>1955.1038801550455</v>
      </c>
      <c r="G84">
        <f t="shared" si="16"/>
        <v>2427718.5024945801</v>
      </c>
      <c r="H84">
        <f t="shared" si="14"/>
        <v>3113583.1651149462</v>
      </c>
      <c r="M84" s="4">
        <f>Input!J85</f>
        <v>2.0146518571428373</v>
      </c>
      <c r="N84">
        <f t="shared" si="17"/>
        <v>1.851702142857123</v>
      </c>
      <c r="O84">
        <f t="shared" si="18"/>
        <v>5.8742726159951568E-2</v>
      </c>
      <c r="P84">
        <f t="shared" si="19"/>
        <v>3.214703469923061</v>
      </c>
      <c r="Q84">
        <f t="shared" si="15"/>
        <v>8.0014204202626615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F1" zoomScale="93" zoomScaleNormal="93" workbookViewId="0">
      <selection activeCell="B1" activeCellId="2" sqref="L1:S1048576 L1:S1048576 B1:B104857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0.8443761428571428</v>
      </c>
      <c r="D3">
        <f>C3-$C$3</f>
        <v>0</v>
      </c>
      <c r="E3">
        <f>N3</f>
        <v>3.355923229338432</v>
      </c>
      <c r="F3">
        <f>(D3-E3)^2</f>
        <v>11.262220721213291</v>
      </c>
      <c r="G3">
        <f>(E3-$H$4)^2</f>
        <v>34413.624396403284</v>
      </c>
      <c r="H3" s="2" t="s">
        <v>11</v>
      </c>
      <c r="I3" s="23">
        <f>SUM(F3:F167)</f>
        <v>199813.99668016267</v>
      </c>
      <c r="J3">
        <f>1-(I3/I5)</f>
        <v>0.78165568775453875</v>
      </c>
      <c r="L3">
        <f>Input!J4</f>
        <v>0.16294971428571425</v>
      </c>
      <c r="M3">
        <f>L3-$L$3</f>
        <v>0</v>
      </c>
      <c r="N3">
        <f>2*($X$3/PI())*($Z$3/(4*((B3-$Y$3)^2)+$Z$3*$Z$3))</f>
        <v>3.355923229338432</v>
      </c>
      <c r="O3">
        <f>(L3-N3)^2</f>
        <v>10.195079867828108</v>
      </c>
      <c r="P3">
        <f>(N3-$Q$4)^2</f>
        <v>2.3174849504211616</v>
      </c>
      <c r="Q3" s="1" t="s">
        <v>11</v>
      </c>
      <c r="R3" s="23">
        <f>SUM(O3:O167)</f>
        <v>704.43098483047061</v>
      </c>
      <c r="S3" s="5">
        <f>1-(R3/R5)</f>
        <v>-11.056530222089625</v>
      </c>
      <c r="V3">
        <f>COUNT(B3:B194)</f>
        <v>81</v>
      </c>
      <c r="X3">
        <v>72379.230060517744</v>
      </c>
      <c r="Y3">
        <v>327.53762850174513</v>
      </c>
      <c r="Z3">
        <v>31.325086476650824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1.0962075714285713</v>
      </c>
      <c r="D4">
        <f t="shared" ref="D4:D67" si="1">C4-$C$3</f>
        <v>0.25183142857142848</v>
      </c>
      <c r="E4">
        <f>N4+E3</f>
        <v>6.7323852669011481</v>
      </c>
      <c r="F4">
        <f t="shared" ref="F4:F67" si="2">(D4-E4)^2</f>
        <v>41.997578051490066</v>
      </c>
      <c r="G4">
        <f t="shared" ref="G4:G67" si="3">(E4-$H$4)^2</f>
        <v>33172.296057264022</v>
      </c>
      <c r="H4">
        <f>AVERAGE(C3:C167)</f>
        <v>188.86501841446213</v>
      </c>
      <c r="I4" t="s">
        <v>5</v>
      </c>
      <c r="J4" t="s">
        <v>6</v>
      </c>
      <c r="L4">
        <f>Input!J5</f>
        <v>0.25183142857142848</v>
      </c>
      <c r="M4">
        <f t="shared" ref="M4:M67" si="4">L4-$L$3</f>
        <v>8.8881714285714231E-2</v>
      </c>
      <c r="N4">
        <f t="shared" ref="N4:N67" si="5">2*($X$3/PI())*($Z$3/(4*((B4-$Y$3)^2)+$Z$3*$Z$3))</f>
        <v>3.3764620375627161</v>
      </c>
      <c r="O4">
        <f t="shared" ref="O4:O67" si="6">(L4-N4)^2</f>
        <v>9.7633164426452641</v>
      </c>
      <c r="P4">
        <f t="shared" ref="P4:P67" si="7">(N4-$Q$4)^2</f>
        <v>2.2553731548452114</v>
      </c>
      <c r="Q4">
        <f>AVERAGE(L3:L167)</f>
        <v>4.8782520211640223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1.4813617142857143</v>
      </c>
      <c r="D5">
        <f t="shared" si="1"/>
        <v>0.63698557142857148</v>
      </c>
      <c r="E5">
        <f t="shared" ref="E5:E68" si="8">N5+E4</f>
        <v>10.129575096297357</v>
      </c>
      <c r="F5">
        <f t="shared" si="2"/>
        <v>90.109255887648601</v>
      </c>
      <c r="G5">
        <f t="shared" si="3"/>
        <v>31946.358698140895</v>
      </c>
      <c r="I5">
        <f>SUM(G3:G167)</f>
        <v>915132.59322062426</v>
      </c>
      <c r="J5" s="5">
        <f>1-((1-J3)*(V3-1)/(V3-1-1))</f>
        <v>0.77889183570079878</v>
      </c>
      <c r="L5">
        <f>Input!J6</f>
        <v>0.385154142857143</v>
      </c>
      <c r="M5">
        <f t="shared" si="4"/>
        <v>0.22220442857142875</v>
      </c>
      <c r="N5">
        <f t="shared" si="5"/>
        <v>3.3971898293962086</v>
      </c>
      <c r="O5">
        <f t="shared" si="6"/>
        <v>9.0723589769848605</v>
      </c>
      <c r="P5">
        <f t="shared" si="7"/>
        <v>2.1935452158840802</v>
      </c>
      <c r="R5">
        <f>SUM(P3:P167)</f>
        <v>58.427339529231432</v>
      </c>
      <c r="S5" s="5">
        <f>1-((1-S3)*(V3-1)/(V3-1-1))</f>
        <v>-11.209144528698355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1.851702142857143</v>
      </c>
      <c r="D6">
        <f t="shared" si="1"/>
        <v>1.0073260000000002</v>
      </c>
      <c r="E6">
        <f t="shared" si="8"/>
        <v>13.547684024977171</v>
      </c>
      <c r="F6">
        <f t="shared" si="2"/>
        <v>157.26057939460929</v>
      </c>
      <c r="G6">
        <f t="shared" si="3"/>
        <v>30736.167737434484</v>
      </c>
      <c r="L6">
        <f>Input!J7</f>
        <v>0.37034042857142868</v>
      </c>
      <c r="M6">
        <f t="shared" si="4"/>
        <v>0.20739071428571443</v>
      </c>
      <c r="N6">
        <f t="shared" si="5"/>
        <v>3.4181089286798145</v>
      </c>
      <c r="O6">
        <f t="shared" si="6"/>
        <v>9.2888928302529195</v>
      </c>
      <c r="P6">
        <f t="shared" si="7"/>
        <v>2.1320178505293459</v>
      </c>
      <c r="V6" s="19" t="s">
        <v>17</v>
      </c>
      <c r="W6" s="20">
        <f>SQRT((S5-J5)^2)</f>
        <v>11.988036364399154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2.2961105714285712</v>
      </c>
      <c r="D7">
        <f t="shared" si="1"/>
        <v>1.4517344285714284</v>
      </c>
      <c r="E7">
        <f t="shared" si="8"/>
        <v>16.986905720032446</v>
      </c>
      <c r="F7">
        <f t="shared" si="2"/>
        <v>241.34154705503457</v>
      </c>
      <c r="G7">
        <f t="shared" si="3"/>
        <v>29542.085623399071</v>
      </c>
      <c r="L7">
        <f>Input!J8</f>
        <v>0.44440842857142826</v>
      </c>
      <c r="M7">
        <f t="shared" si="4"/>
        <v>0.28145871428571401</v>
      </c>
      <c r="N7">
        <f t="shared" si="5"/>
        <v>3.439221695055275</v>
      </c>
      <c r="O7">
        <f t="shared" si="6"/>
        <v>8.9689065011076483</v>
      </c>
      <c r="P7">
        <f t="shared" si="7"/>
        <v>2.0708082794606479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2.9034688571428573</v>
      </c>
      <c r="D8">
        <f t="shared" si="1"/>
        <v>2.0590927142857147</v>
      </c>
      <c r="E8">
        <f t="shared" si="8"/>
        <v>20.447436244660977</v>
      </c>
      <c r="F8">
        <f t="shared" si="2"/>
        <v>338.13117779109376</v>
      </c>
      <c r="G8">
        <f t="shared" si="3"/>
        <v>28364.481983921727</v>
      </c>
      <c r="L8">
        <f>Input!J9</f>
        <v>0.60735828571428607</v>
      </c>
      <c r="M8">
        <f t="shared" si="4"/>
        <v>0.44440857142857182</v>
      </c>
      <c r="N8">
        <f t="shared" si="5"/>
        <v>3.4605305246285298</v>
      </c>
      <c r="O8">
        <f t="shared" si="6"/>
        <v>8.1405918249109188</v>
      </c>
      <c r="P8">
        <f t="shared" si="7"/>
        <v>2.0099342417388364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3.5700815714285712</v>
      </c>
      <c r="D9">
        <f t="shared" si="1"/>
        <v>2.7257054285714286</v>
      </c>
      <c r="E9">
        <f t="shared" si="8"/>
        <v>23.929474095308443</v>
      </c>
      <c r="F9">
        <f t="shared" si="2"/>
        <v>449.59980567249829</v>
      </c>
      <c r="G9">
        <f t="shared" si="3"/>
        <v>27203.733779855505</v>
      </c>
      <c r="L9">
        <f>Input!J10</f>
        <v>0.66661271428571389</v>
      </c>
      <c r="M9">
        <f t="shared" si="4"/>
        <v>0.50366299999999964</v>
      </c>
      <c r="N9">
        <f t="shared" si="5"/>
        <v>3.4820378506474663</v>
      </c>
      <c r="O9">
        <f t="shared" si="6"/>
        <v>7.9266186984575917</v>
      </c>
      <c r="P9">
        <f t="shared" si="7"/>
        <v>1.9494140099512347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4.4588985714285716</v>
      </c>
      <c r="D10">
        <f t="shared" si="1"/>
        <v>3.614522428571429</v>
      </c>
      <c r="E10">
        <f t="shared" si="8"/>
        <v>27.433220239502827</v>
      </c>
      <c r="F10">
        <f t="shared" si="2"/>
        <v>567.33036540846808</v>
      </c>
      <c r="G10">
        <f t="shared" si="3"/>
        <v>26060.225462000795</v>
      </c>
      <c r="L10">
        <f>Input!J11</f>
        <v>0.88881700000000041</v>
      </c>
      <c r="M10">
        <f t="shared" si="4"/>
        <v>0.72586728571428616</v>
      </c>
      <c r="N10">
        <f t="shared" si="5"/>
        <v>3.5037461441943845</v>
      </c>
      <c r="O10">
        <f t="shared" si="6"/>
        <v>6.8378544291571739</v>
      </c>
      <c r="P10">
        <f t="shared" si="7"/>
        <v>1.8892664058240733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5.4365972857142859</v>
      </c>
      <c r="D11">
        <f t="shared" si="1"/>
        <v>4.5922211428571433</v>
      </c>
      <c r="E11">
        <f t="shared" si="8"/>
        <v>30.958878154396398</v>
      </c>
      <c r="F11">
        <f t="shared" si="2"/>
        <v>695.20060196415204</v>
      </c>
      <c r="G11">
        <f t="shared" si="3"/>
        <v>24934.349131831554</v>
      </c>
      <c r="L11">
        <f>Input!J12</f>
        <v>0.97769871428571431</v>
      </c>
      <c r="M11">
        <f t="shared" si="4"/>
        <v>0.81474900000000006</v>
      </c>
      <c r="N11">
        <f t="shared" si="5"/>
        <v>3.5256579148935727</v>
      </c>
      <c r="O11">
        <f t="shared" si="6"/>
        <v>6.4920960879622367</v>
      </c>
      <c r="P11">
        <f t="shared" si="7"/>
        <v>1.8295108163175564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6.5179912857142863</v>
      </c>
      <c r="D12">
        <f t="shared" si="1"/>
        <v>5.6736151428571437</v>
      </c>
      <c r="E12">
        <f t="shared" si="8"/>
        <v>34.506653866030746</v>
      </c>
      <c r="F12">
        <f t="shared" si="2"/>
        <v>831.34412201202838</v>
      </c>
      <c r="G12">
        <f t="shared" si="3"/>
        <v>23826.504706066436</v>
      </c>
      <c r="L12">
        <f>Input!J13</f>
        <v>1.0813940000000004</v>
      </c>
      <c r="M12">
        <f t="shared" si="4"/>
        <v>0.91844428571428616</v>
      </c>
      <c r="N12">
        <f t="shared" si="5"/>
        <v>3.5477757116343445</v>
      </c>
      <c r="O12">
        <f t="shared" si="6"/>
        <v>6.0830387474843564</v>
      </c>
      <c r="P12">
        <f t="shared" si="7"/>
        <v>1.7701672102197112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7.9845394285714297</v>
      </c>
      <c r="D13">
        <f t="shared" si="1"/>
        <v>7.1401632857142872</v>
      </c>
      <c r="E13">
        <f t="shared" si="8"/>
        <v>38.076755989340697</v>
      </c>
      <c r="F13">
        <f t="shared" si="2"/>
        <v>957.0727681100708</v>
      </c>
      <c r="G13">
        <f t="shared" si="3"/>
        <v>22737.100085187292</v>
      </c>
      <c r="L13">
        <f>Input!J14</f>
        <v>1.4665481428571434</v>
      </c>
      <c r="M13">
        <f t="shared" si="4"/>
        <v>1.303598428571429</v>
      </c>
      <c r="N13">
        <f t="shared" si="5"/>
        <v>3.5701021233099479</v>
      </c>
      <c r="O13">
        <f t="shared" si="6"/>
        <v>4.424939348678838</v>
      </c>
      <c r="P13">
        <f t="shared" si="7"/>
        <v>1.7112561552556254</v>
      </c>
      <c r="S13" t="s">
        <v>23</v>
      </c>
      <c r="T13">
        <f>_Ac*0.8413</f>
        <v>335.38450963156714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9.880682428571431</v>
      </c>
      <c r="D14">
        <f t="shared" si="1"/>
        <v>9.0363062857142875</v>
      </c>
      <c r="E14">
        <f t="shared" si="8"/>
        <v>41.669395768913425</v>
      </c>
      <c r="F14">
        <f t="shared" si="2"/>
        <v>1064.918529218482</v>
      </c>
      <c r="G14">
        <f t="shared" si="3"/>
        <v>21666.551326010769</v>
      </c>
      <c r="L14">
        <f>Input!J15</f>
        <v>1.8961430000000012</v>
      </c>
      <c r="M14">
        <f t="shared" si="4"/>
        <v>1.7331932857142869</v>
      </c>
      <c r="N14">
        <f t="shared" si="5"/>
        <v>3.5926397795727274</v>
      </c>
      <c r="O14">
        <f t="shared" si="6"/>
        <v>2.8781013231006312</v>
      </c>
      <c r="P14">
        <f t="shared" si="7"/>
        <v>1.6527988357293941</v>
      </c>
      <c r="S14" t="s">
        <v>24</v>
      </c>
      <c r="T14">
        <f>_Ac*0.9772</f>
        <v>389.56108737901747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11.910147857142858</v>
      </c>
      <c r="D15">
        <f t="shared" si="1"/>
        <v>11.065771714285715</v>
      </c>
      <c r="E15">
        <f t="shared" si="8"/>
        <v>45.284787120519383</v>
      </c>
      <c r="F15">
        <f t="shared" si="2"/>
        <v>1170.9410153720569</v>
      </c>
      <c r="G15">
        <f t="shared" si="3"/>
        <v>20615.282818422096</v>
      </c>
      <c r="L15">
        <f>Input!J16</f>
        <v>2.0294654285714273</v>
      </c>
      <c r="M15">
        <f t="shared" si="4"/>
        <v>1.8665157142857129</v>
      </c>
      <c r="N15">
        <f t="shared" si="5"/>
        <v>3.6153913516059548</v>
      </c>
      <c r="O15">
        <f t="shared" si="6"/>
        <v>2.5151610333529182</v>
      </c>
      <c r="P15">
        <f t="shared" si="7"/>
        <v>1.5948170707166507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14.398835571428572</v>
      </c>
      <c r="D16">
        <f t="shared" si="1"/>
        <v>13.554459428571429</v>
      </c>
      <c r="E16">
        <f t="shared" si="8"/>
        <v>48.923146673432143</v>
      </c>
      <c r="F16">
        <f t="shared" si="2"/>
        <v>1250.9440374247731</v>
      </c>
      <c r="G16">
        <f t="shared" si="3"/>
        <v>19583.727466382887</v>
      </c>
      <c r="L16">
        <f>Input!J17</f>
        <v>2.4886877142857138</v>
      </c>
      <c r="M16">
        <f t="shared" si="4"/>
        <v>2.3257379999999994</v>
      </c>
      <c r="N16">
        <f t="shared" si="5"/>
        <v>3.6383595529127599</v>
      </c>
      <c r="O16">
        <f t="shared" si="6"/>
        <v>1.3217453365320928</v>
      </c>
      <c r="P16">
        <f t="shared" si="7"/>
        <v>1.5373333328262078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17.183795571428568</v>
      </c>
      <c r="D17">
        <f t="shared" si="1"/>
        <v>16.339419428571425</v>
      </c>
      <c r="E17">
        <f t="shared" si="8"/>
        <v>52.584693813554722</v>
      </c>
      <c r="F17">
        <f t="shared" si="2"/>
        <v>1313.7199152427263</v>
      </c>
      <c r="G17">
        <f t="shared" si="3"/>
        <v>18572.326873328693</v>
      </c>
      <c r="L17">
        <f>Input!J18</f>
        <v>2.7849599999999963</v>
      </c>
      <c r="M17">
        <f t="shared" si="4"/>
        <v>2.622010285714282</v>
      </c>
      <c r="N17">
        <f t="shared" si="5"/>
        <v>3.661547140122579</v>
      </c>
      <c r="O17">
        <f t="shared" si="6"/>
        <v>0.76840501422828833</v>
      </c>
      <c r="P17">
        <f t="shared" si="7"/>
        <v>1.4803707675500728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20.368723142857142</v>
      </c>
      <c r="D18">
        <f t="shared" si="1"/>
        <v>19.524346999999999</v>
      </c>
      <c r="E18">
        <f t="shared" si="8"/>
        <v>56.269650727370298</v>
      </c>
      <c r="F18">
        <f t="shared" si="2"/>
        <v>1350.2173460166937</v>
      </c>
      <c r="G18">
        <f t="shared" si="3"/>
        <v>17581.531532075074</v>
      </c>
      <c r="L18">
        <f>Input!J19</f>
        <v>3.1849275714285739</v>
      </c>
      <c r="M18">
        <f t="shared" si="4"/>
        <v>3.0219778571428595</v>
      </c>
      <c r="N18">
        <f t="shared" si="5"/>
        <v>3.6849569138155736</v>
      </c>
      <c r="O18">
        <f t="shared" si="6"/>
        <v>0.25002934324797538</v>
      </c>
      <c r="P18">
        <f t="shared" si="7"/>
        <v>1.4239532132217458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0"/>
        <v>16</v>
      </c>
      <c r="C19" s="4">
        <f>Input!I20</f>
        <v>23.923991142857147</v>
      </c>
      <c r="D19">
        <f t="shared" si="1"/>
        <v>23.079615000000004</v>
      </c>
      <c r="E19">
        <f t="shared" si="8"/>
        <v>59.978242446735777</v>
      </c>
      <c r="F19">
        <f t="shared" si="2"/>
        <v>1361.5087074530024</v>
      </c>
      <c r="G19">
        <f t="shared" si="3"/>
        <v>16611.801019354883</v>
      </c>
      <c r="L19">
        <f>Input!J20</f>
        <v>3.5552680000000052</v>
      </c>
      <c r="M19">
        <f t="shared" si="4"/>
        <v>3.3923182857142908</v>
      </c>
      <c r="N19">
        <f t="shared" si="5"/>
        <v>3.7085917193654825</v>
      </c>
      <c r="O19">
        <f t="shared" si="6"/>
        <v>2.3508162920063636E-2</v>
      </c>
      <c r="P19">
        <f t="shared" si="7"/>
        <v>1.3681052216034513</v>
      </c>
    </row>
    <row r="20" spans="1:35" x14ac:dyDescent="0.25">
      <c r="A20">
        <f>Input!G21</f>
        <v>17</v>
      </c>
      <c r="B20">
        <f t="shared" si="0"/>
        <v>17</v>
      </c>
      <c r="C20" s="4">
        <f>Input!I21</f>
        <v>28.027363000000005</v>
      </c>
      <c r="D20">
        <f t="shared" si="1"/>
        <v>27.182986857142861</v>
      </c>
      <c r="E20">
        <f t="shared" si="8"/>
        <v>63.710696894537151</v>
      </c>
      <c r="F20">
        <f t="shared" si="2"/>
        <v>1334.2736005759552</v>
      </c>
      <c r="G20">
        <f t="shared" si="3"/>
        <v>15663.604195112755</v>
      </c>
      <c r="L20">
        <f>Input!J21</f>
        <v>4.1033718571428572</v>
      </c>
      <c r="M20">
        <f t="shared" si="4"/>
        <v>3.9404221428571429</v>
      </c>
      <c r="N20">
        <f t="shared" si="5"/>
        <v>3.7324544478013766</v>
      </c>
      <c r="O20">
        <f t="shared" si="6"/>
        <v>0.13757972455259551</v>
      </c>
      <c r="P20">
        <f t="shared" si="7"/>
        <v>1.3128520791237277</v>
      </c>
    </row>
    <row r="21" spans="1:35" x14ac:dyDescent="0.25">
      <c r="A21">
        <f>Input!G22</f>
        <v>18</v>
      </c>
      <c r="B21">
        <f t="shared" si="0"/>
        <v>18</v>
      </c>
      <c r="C21" s="4">
        <f>Input!I22</f>
        <v>32.175175714285722</v>
      </c>
      <c r="D21">
        <f t="shared" si="1"/>
        <v>31.330799571428578</v>
      </c>
      <c r="E21">
        <f t="shared" si="8"/>
        <v>67.467244931225949</v>
      </c>
      <c r="F21">
        <f t="shared" si="2"/>
        <v>1305.842683241621</v>
      </c>
      <c r="G21">
        <f t="shared" si="3"/>
        <v>14737.41940668712</v>
      </c>
      <c r="L21">
        <f>Input!J22</f>
        <v>4.1478127142857169</v>
      </c>
      <c r="M21">
        <f t="shared" si="4"/>
        <v>3.9848630000000025</v>
      </c>
      <c r="N21">
        <f t="shared" si="5"/>
        <v>3.7565480366887933</v>
      </c>
      <c r="O21">
        <f t="shared" si="6"/>
        <v>0.15308804793502451</v>
      </c>
      <c r="P21">
        <f t="shared" si="7"/>
        <v>1.2582198287876047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36.693328857142866</v>
      </c>
      <c r="D22">
        <f t="shared" si="1"/>
        <v>35.848952714285723</v>
      </c>
      <c r="E22">
        <f t="shared" si="8"/>
        <v>71.248120402256717</v>
      </c>
      <c r="F22">
        <f t="shared" si="2"/>
        <v>1253.1010730010896</v>
      </c>
      <c r="G22">
        <f t="shared" si="3"/>
        <v>13833.73469801353</v>
      </c>
      <c r="L22">
        <f>Input!J23</f>
        <v>4.5181531428571446</v>
      </c>
      <c r="M22">
        <f t="shared" si="4"/>
        <v>4.3552034285714303</v>
      </c>
      <c r="N22">
        <f t="shared" si="5"/>
        <v>3.780875471030765</v>
      </c>
      <c r="O22">
        <f t="shared" si="6"/>
        <v>0.54357836537372672</v>
      </c>
      <c r="P22">
        <f t="shared" si="7"/>
        <v>1.2042352927823694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41.122600285714284</v>
      </c>
      <c r="D23">
        <f t="shared" si="1"/>
        <v>40.278224142857141</v>
      </c>
      <c r="E23">
        <f t="shared" si="8"/>
        <v>75.053560186445964</v>
      </c>
      <c r="F23">
        <f t="shared" si="2"/>
        <v>1209.3239969445278</v>
      </c>
      <c r="G23">
        <f t="shared" si="3"/>
        <v>12953.048023987469</v>
      </c>
      <c r="L23">
        <f>Input!J24</f>
        <v>4.4292714285714183</v>
      </c>
      <c r="M23">
        <f t="shared" si="4"/>
        <v>4.2663217142857039</v>
      </c>
      <c r="N23">
        <f t="shared" si="5"/>
        <v>3.8054397841892471</v>
      </c>
      <c r="O23">
        <f t="shared" si="6"/>
        <v>0.38916592053256371</v>
      </c>
      <c r="P23">
        <f t="shared" si="7"/>
        <v>1.1509260958028213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45.922212142857141</v>
      </c>
      <c r="D24">
        <f t="shared" si="1"/>
        <v>45.077835999999998</v>
      </c>
      <c r="E24">
        <f t="shared" si="8"/>
        <v>78.883804245273438</v>
      </c>
      <c r="F24">
        <f t="shared" si="2"/>
        <v>1142.8434890004362</v>
      </c>
      <c r="G24">
        <f t="shared" si="3"/>
        <v>12095.867470128951</v>
      </c>
      <c r="L24">
        <f>Input!J25</f>
        <v>4.7996118571428568</v>
      </c>
      <c r="M24">
        <f t="shared" si="4"/>
        <v>4.6366621428571424</v>
      </c>
      <c r="N24">
        <f t="shared" si="5"/>
        <v>3.8302440588274718</v>
      </c>
      <c r="O24">
        <f t="shared" si="6"/>
        <v>0.93967392841081687</v>
      </c>
      <c r="P24">
        <f t="shared" si="7"/>
        <v>1.0983206891208088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50.707010428571429</v>
      </c>
      <c r="D25">
        <f t="shared" si="1"/>
        <v>49.862634285714286</v>
      </c>
      <c r="E25">
        <f t="shared" si="8"/>
        <v>82.739095673147219</v>
      </c>
      <c r="F25">
        <f t="shared" si="2"/>
        <v>1080.8617133593687</v>
      </c>
      <c r="G25">
        <f t="shared" si="3"/>
        <v>11262.71147769554</v>
      </c>
      <c r="L25">
        <f>Input!J26</f>
        <v>4.7847982857142881</v>
      </c>
      <c r="M25">
        <f t="shared" si="4"/>
        <v>4.6218485714285737</v>
      </c>
      <c r="N25">
        <f t="shared" si="5"/>
        <v>3.8552914278737824</v>
      </c>
      <c r="O25">
        <f t="shared" si="6"/>
        <v>0.86398299877253004</v>
      </c>
      <c r="P25">
        <f t="shared" si="7"/>
        <v>1.0464483754247196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55.669572000000002</v>
      </c>
      <c r="D26">
        <f t="shared" si="1"/>
        <v>54.825195857142859</v>
      </c>
      <c r="E26">
        <f t="shared" si="8"/>
        <v>86.619680748654716</v>
      </c>
      <c r="F26">
        <f t="shared" si="2"/>
        <v>1010.8892695165757</v>
      </c>
      <c r="G26">
        <f t="shared" si="3"/>
        <v>10454.109074394975</v>
      </c>
      <c r="L26">
        <f>Input!J27</f>
        <v>4.9625615714285729</v>
      </c>
      <c r="M26">
        <f t="shared" si="4"/>
        <v>4.7996118571428585</v>
      </c>
      <c r="N26">
        <f t="shared" si="5"/>
        <v>3.8805850755074958</v>
      </c>
      <c r="O26">
        <f t="shared" si="6"/>
        <v>1.1706731377256527</v>
      </c>
      <c r="P26">
        <f t="shared" si="7"/>
        <v>0.99533933445562273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60.483997428571435</v>
      </c>
      <c r="D27">
        <f t="shared" si="1"/>
        <v>59.639621285714291</v>
      </c>
      <c r="E27">
        <f t="shared" si="8"/>
        <v>90.525808986822099</v>
      </c>
      <c r="F27">
        <f t="shared" si="2"/>
        <v>953.95659070806323</v>
      </c>
      <c r="G27">
        <f t="shared" si="3"/>
        <v>9670.6001108532455</v>
      </c>
      <c r="L27">
        <f>Input!J28</f>
        <v>4.8144254285714325</v>
      </c>
      <c r="M27">
        <f t="shared" si="4"/>
        <v>4.6514757142857182</v>
      </c>
      <c r="N27">
        <f t="shared" si="5"/>
        <v>3.9061282381673883</v>
      </c>
      <c r="O27">
        <f t="shared" si="6"/>
        <v>0.82500378609588054</v>
      </c>
      <c r="P27">
        <f t="shared" si="7"/>
        <v>0.94502464946768683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64.883641571428569</v>
      </c>
      <c r="D28">
        <f t="shared" si="1"/>
        <v>64.039265428571426</v>
      </c>
      <c r="E28">
        <f t="shared" si="8"/>
        <v>94.45773319240547</v>
      </c>
      <c r="F28">
        <f t="shared" si="2"/>
        <v>925.28318109941097</v>
      </c>
      <c r="G28">
        <f t="shared" si="3"/>
        <v>8912.7355029987575</v>
      </c>
      <c r="L28">
        <f>Input!J29</f>
        <v>4.3996441428571345</v>
      </c>
      <c r="M28">
        <f t="shared" si="4"/>
        <v>4.2366944285714201</v>
      </c>
      <c r="N28">
        <f t="shared" si="5"/>
        <v>3.9319242055833721</v>
      </c>
      <c r="O28">
        <f t="shared" si="6"/>
        <v>0.21876193972337221</v>
      </c>
      <c r="P28">
        <f t="shared" si="7"/>
        <v>0.89553633454164527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69.698067000000009</v>
      </c>
      <c r="D29">
        <f t="shared" si="1"/>
        <v>68.853690857142865</v>
      </c>
      <c r="E29">
        <f t="shared" si="8"/>
        <v>98.415709514237477</v>
      </c>
      <c r="F29">
        <f t="shared" si="2"/>
        <v>873.91294708240991</v>
      </c>
      <c r="G29">
        <f t="shared" si="3"/>
        <v>8181.0774805282581</v>
      </c>
      <c r="L29">
        <f>Input!J30</f>
        <v>4.8144254285714396</v>
      </c>
      <c r="M29">
        <f t="shared" si="4"/>
        <v>4.6514757142857253</v>
      </c>
      <c r="N29">
        <f t="shared" si="5"/>
        <v>3.9579763218320041</v>
      </c>
      <c r="O29">
        <f t="shared" si="6"/>
        <v>0.73350507243477703</v>
      </c>
      <c r="P29">
        <f t="shared" si="7"/>
        <v>0.84690736278103529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75.179105142857139</v>
      </c>
      <c r="D30">
        <f t="shared" si="1"/>
        <v>74.334728999999996</v>
      </c>
      <c r="E30">
        <f t="shared" si="8"/>
        <v>102.39999750065391</v>
      </c>
      <c r="F30">
        <f t="shared" si="2"/>
        <v>787.65929601379685</v>
      </c>
      <c r="G30">
        <f t="shared" si="3"/>
        <v>7476.1998416252927</v>
      </c>
      <c r="L30">
        <f>Input!J31</f>
        <v>5.4810381428571304</v>
      </c>
      <c r="M30">
        <f t="shared" si="4"/>
        <v>5.3180884285714161</v>
      </c>
      <c r="N30">
        <f t="shared" si="5"/>
        <v>3.9842879864164389</v>
      </c>
      <c r="O30">
        <f t="shared" si="6"/>
        <v>2.2402610308052346</v>
      </c>
      <c r="P30">
        <f t="shared" si="7"/>
        <v>0.79917169542217859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81.030483714285722</v>
      </c>
      <c r="D31">
        <f t="shared" si="1"/>
        <v>80.186107571428579</v>
      </c>
      <c r="E31">
        <f t="shared" si="8"/>
        <v>106.41086015602538</v>
      </c>
      <c r="F31">
        <f t="shared" si="2"/>
        <v>687.73764812331649</v>
      </c>
      <c r="G31">
        <f t="shared" si="3"/>
        <v>6798.6882141073329</v>
      </c>
      <c r="L31">
        <f>Input!J32</f>
        <v>5.8513785714285831</v>
      </c>
      <c r="M31">
        <f t="shared" si="4"/>
        <v>5.6884288571428687</v>
      </c>
      <c r="N31">
        <f t="shared" si="5"/>
        <v>4.0108626553714721</v>
      </c>
      <c r="O31">
        <f t="shared" si="6"/>
        <v>3.3874988372595465</v>
      </c>
      <c r="P31">
        <f t="shared" si="7"/>
        <v>0.75236431189000252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89.42980442857143</v>
      </c>
      <c r="D32">
        <f t="shared" si="1"/>
        <v>88.585428285714286</v>
      </c>
      <c r="E32">
        <f t="shared" si="8"/>
        <v>110.44856399841974</v>
      </c>
      <c r="F32">
        <f t="shared" si="2"/>
        <v>477.99670319217677</v>
      </c>
      <c r="G32">
        <f t="shared" si="3"/>
        <v>6149.1403231832528</v>
      </c>
      <c r="L32">
        <f>Input!J33</f>
        <v>8.3993207142857074</v>
      </c>
      <c r="M32">
        <f t="shared" si="4"/>
        <v>8.236370999999993</v>
      </c>
      <c r="N32">
        <f t="shared" si="5"/>
        <v>4.0377038423943583</v>
      </c>
      <c r="O32">
        <f t="shared" si="6"/>
        <v>19.023701737167276</v>
      </c>
      <c r="P32">
        <f t="shared" si="7"/>
        <v>0.70652124083299905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98.792010285714284</v>
      </c>
      <c r="D33">
        <f t="shared" si="1"/>
        <v>97.94763414285714</v>
      </c>
      <c r="E33">
        <f t="shared" si="8"/>
        <v>114.51337911842182</v>
      </c>
      <c r="F33">
        <f t="shared" si="2"/>
        <v>274.42390659544657</v>
      </c>
      <c r="G33">
        <f t="shared" si="3"/>
        <v>5528.1662660084849</v>
      </c>
      <c r="L33">
        <f>Input!J34</f>
        <v>9.3622058571428539</v>
      </c>
      <c r="M33">
        <f t="shared" si="4"/>
        <v>9.1992561428571396</v>
      </c>
      <c r="N33">
        <f t="shared" si="5"/>
        <v>4.0648151200020743</v>
      </c>
      <c r="O33">
        <f t="shared" si="6"/>
        <v>28.062348621944931</v>
      </c>
      <c r="P33">
        <f t="shared" si="7"/>
        <v>0.66167959217195271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108.82082885714284</v>
      </c>
      <c r="D34">
        <f t="shared" si="1"/>
        <v>107.9764527142857</v>
      </c>
      <c r="E34">
        <f t="shared" si="8"/>
        <v>118.60557923913757</v>
      </c>
      <c r="F34">
        <f t="shared" si="2"/>
        <v>112.97833068130959</v>
      </c>
      <c r="G34">
        <f t="shared" si="3"/>
        <v>4936.3887932311309</v>
      </c>
      <c r="L34">
        <f>Input!J35</f>
        <v>10.028818571428559</v>
      </c>
      <c r="M34">
        <f t="shared" si="4"/>
        <v>9.8658688571428446</v>
      </c>
      <c r="N34">
        <f t="shared" si="5"/>
        <v>4.0922001207157495</v>
      </c>
      <c r="O34">
        <f t="shared" si="6"/>
        <v>35.243438629343757</v>
      </c>
      <c r="P34">
        <f t="shared" si="7"/>
        <v>0.61787759019834154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119.39775128571428</v>
      </c>
      <c r="D35">
        <f t="shared" si="1"/>
        <v>118.55337514285713</v>
      </c>
      <c r="E35">
        <f t="shared" si="8"/>
        <v>122.72544177741055</v>
      </c>
      <c r="F35">
        <f t="shared" si="2"/>
        <v>17.406140003153876</v>
      </c>
      <c r="G35">
        <f t="shared" si="3"/>
        <v>4374.4435977284184</v>
      </c>
      <c r="L35">
        <f>Input!J36</f>
        <v>10.576922428571436</v>
      </c>
      <c r="M35">
        <f t="shared" si="4"/>
        <v>10.413972714285721</v>
      </c>
      <c r="N35">
        <f t="shared" si="5"/>
        <v>4.1198625382729857</v>
      </c>
      <c r="O35">
        <f t="shared" si="6"/>
        <v>41.693622426901037</v>
      </c>
      <c r="P35">
        <f t="shared" si="7"/>
        <v>0.57515460775973404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129.69321500000001</v>
      </c>
      <c r="D36">
        <f t="shared" si="1"/>
        <v>128.84883885714288</v>
      </c>
      <c r="E36">
        <f t="shared" si="8"/>
        <v>126.87324790627937</v>
      </c>
      <c r="F36">
        <f t="shared" si="2"/>
        <v>3.9029596051337703</v>
      </c>
      <c r="G36">
        <f t="shared" si="3"/>
        <v>3842.9796107391971</v>
      </c>
      <c r="L36">
        <f>Input!J37</f>
        <v>10.295463714285731</v>
      </c>
      <c r="M36">
        <f t="shared" si="4"/>
        <v>10.132514000000016</v>
      </c>
      <c r="N36">
        <f t="shared" si="5"/>
        <v>4.1478061288688242</v>
      </c>
      <c r="O36">
        <f t="shared" si="6"/>
        <v>37.793693787534032</v>
      </c>
      <c r="P36">
        <f t="shared" si="7"/>
        <v>0.53355120157092828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139.82572885714288</v>
      </c>
      <c r="D37">
        <f t="shared" si="1"/>
        <v>138.98135271428575</v>
      </c>
      <c r="E37">
        <f t="shared" si="8"/>
        <v>131.04928261870552</v>
      </c>
      <c r="F37">
        <f t="shared" si="2"/>
        <v>62.917736001198151</v>
      </c>
      <c r="G37">
        <f t="shared" si="3"/>
        <v>3342.6593056047323</v>
      </c>
      <c r="L37">
        <f>Input!J38</f>
        <v>10.132513857142868</v>
      </c>
      <c r="M37">
        <f t="shared" si="4"/>
        <v>9.9695641428571538</v>
      </c>
      <c r="N37">
        <f t="shared" si="5"/>
        <v>4.1760347124261319</v>
      </c>
      <c r="O37">
        <f t="shared" si="6"/>
        <v>35.47964380144542</v>
      </c>
      <c r="P37">
        <f t="shared" si="7"/>
        <v>0.49310914869108574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149.78047928571431</v>
      </c>
      <c r="D38">
        <f t="shared" si="1"/>
        <v>148.93610314285718</v>
      </c>
      <c r="E38">
        <f t="shared" si="8"/>
        <v>135.25383479260171</v>
      </c>
      <c r="F38">
        <f t="shared" si="2"/>
        <v>187.20446720840252</v>
      </c>
      <c r="G38">
        <f t="shared" si="3"/>
        <v>2874.159009336835</v>
      </c>
      <c r="L38">
        <f>Input!J39</f>
        <v>9.9547504285714297</v>
      </c>
      <c r="M38">
        <f t="shared" si="4"/>
        <v>9.7918007142857153</v>
      </c>
      <c r="N38">
        <f t="shared" si="5"/>
        <v>4.2045521738962037</v>
      </c>
      <c r="O38">
        <f t="shared" si="6"/>
        <v>33.064779968070013</v>
      </c>
      <c r="P38">
        <f t="shared" si="7"/>
        <v>0.45387148420868212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158.26868171428572</v>
      </c>
      <c r="D39">
        <f t="shared" si="1"/>
        <v>157.42430557142859</v>
      </c>
      <c r="E39">
        <f t="shared" si="8"/>
        <v>139.48719725719212</v>
      </c>
      <c r="F39">
        <f t="shared" si="2"/>
        <v>321.73985467665102</v>
      </c>
      <c r="G39">
        <f t="shared" si="3"/>
        <v>2438.1692222393413</v>
      </c>
      <c r="L39">
        <f>Input!J40</f>
        <v>8.4882024285714124</v>
      </c>
      <c r="M39">
        <f t="shared" si="4"/>
        <v>8.325252714285698</v>
      </c>
      <c r="N39">
        <f t="shared" si="5"/>
        <v>4.2333624645904155</v>
      </c>
      <c r="O39">
        <f t="shared" si="6"/>
        <v>18.103663119089809</v>
      </c>
      <c r="P39">
        <f t="shared" si="7"/>
        <v>0.41588254017770321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166.03101685714287</v>
      </c>
      <c r="D40">
        <f t="shared" si="1"/>
        <v>165.18664071428574</v>
      </c>
      <c r="E40">
        <f t="shared" si="8"/>
        <v>143.74966686073589</v>
      </c>
      <c r="F40">
        <f t="shared" si="2"/>
        <v>459.54384799778029</v>
      </c>
      <c r="G40">
        <f t="shared" si="3"/>
        <v>2035.3949458163088</v>
      </c>
      <c r="L40">
        <f>Input!J41</f>
        <v>7.7623351428571539</v>
      </c>
      <c r="M40">
        <f t="shared" si="4"/>
        <v>7.5993854285714395</v>
      </c>
      <c r="N40">
        <f t="shared" si="5"/>
        <v>4.2624696035437575</v>
      </c>
      <c r="O40">
        <f t="shared" si="6"/>
        <v>12.24905879327345</v>
      </c>
      <c r="P40">
        <f t="shared" si="7"/>
        <v>0.37918798585025831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173.52670685714287</v>
      </c>
      <c r="D41">
        <f t="shared" si="1"/>
        <v>172.68233071428574</v>
      </c>
      <c r="E41">
        <f t="shared" si="8"/>
        <v>148.04154453964705</v>
      </c>
      <c r="F41">
        <f t="shared" si="2"/>
        <v>607.16834330426525</v>
      </c>
      <c r="G41">
        <f t="shared" si="3"/>
        <v>1666.5560192077094</v>
      </c>
      <c r="L41">
        <f>Input!J42</f>
        <v>7.4956899999999962</v>
      </c>
      <c r="M41">
        <f t="shared" si="4"/>
        <v>7.3327402857142818</v>
      </c>
      <c r="N41">
        <f t="shared" si="5"/>
        <v>4.2918776789111499</v>
      </c>
      <c r="O41">
        <f t="shared" si="6"/>
        <v>10.264413388760701</v>
      </c>
      <c r="P41">
        <f t="shared" si="7"/>
        <v>0.3438348692524888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181.31866928571429</v>
      </c>
      <c r="D42">
        <f t="shared" si="1"/>
        <v>180.47429314285716</v>
      </c>
      <c r="E42">
        <f t="shared" si="8"/>
        <v>152.36313538904446</v>
      </c>
      <c r="F42">
        <f t="shared" si="2"/>
        <v>790.23719025974412</v>
      </c>
      <c r="G42">
        <f t="shared" si="3"/>
        <v>1332.3874644012747</v>
      </c>
      <c r="L42">
        <f>Input!J43</f>
        <v>7.7919624285714235</v>
      </c>
      <c r="M42">
        <f t="shared" si="4"/>
        <v>7.6290127142857092</v>
      </c>
      <c r="N42">
        <f t="shared" si="5"/>
        <v>4.3215908493974071</v>
      </c>
      <c r="O42">
        <f t="shared" si="6"/>
        <v>12.043478897538757</v>
      </c>
      <c r="P42">
        <f t="shared" si="7"/>
        <v>0.30987166015258111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189.99944871428573</v>
      </c>
      <c r="D43">
        <f t="shared" si="1"/>
        <v>189.1550725714286</v>
      </c>
      <c r="E43">
        <f t="shared" si="8"/>
        <v>156.71474873476629</v>
      </c>
      <c r="F43">
        <f t="shared" si="2"/>
        <v>1052.3746106275212</v>
      </c>
      <c r="G43">
        <f t="shared" si="3"/>
        <v>1033.6398404771696</v>
      </c>
      <c r="L43">
        <f>Input!J44</f>
        <v>8.6807794285714408</v>
      </c>
      <c r="M43">
        <f t="shared" si="4"/>
        <v>8.5178297142857264</v>
      </c>
      <c r="N43">
        <f t="shared" si="5"/>
        <v>4.3516133457218205</v>
      </c>
      <c r="O43">
        <f t="shared" si="6"/>
        <v>18.741678972895524</v>
      </c>
      <c r="P43">
        <f t="shared" si="7"/>
        <v>0.27734829447151688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198.72466899999998</v>
      </c>
      <c r="D44">
        <f t="shared" si="1"/>
        <v>197.88029285714285</v>
      </c>
      <c r="E44">
        <f t="shared" si="8"/>
        <v>161.09669820688458</v>
      </c>
      <c r="F44">
        <f t="shared" si="2"/>
        <v>1353.0328353945085</v>
      </c>
      <c r="G44">
        <f t="shared" si="3"/>
        <v>771.07960715055947</v>
      </c>
      <c r="L44">
        <f>Input!J45</f>
        <v>8.7252202857142436</v>
      </c>
      <c r="M44">
        <f t="shared" si="4"/>
        <v>8.5622705714285292</v>
      </c>
      <c r="N44">
        <f t="shared" si="5"/>
        <v>4.3819494721182854</v>
      </c>
      <c r="O44">
        <f t="shared" si="6"/>
        <v>18.864001360234496</v>
      </c>
      <c r="P44">
        <f t="shared" si="7"/>
        <v>0.24631622018929608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208.08687485714285</v>
      </c>
      <c r="D45">
        <f t="shared" si="1"/>
        <v>207.24249871428572</v>
      </c>
      <c r="E45">
        <f t="shared" si="8"/>
        <v>165.50930181475655</v>
      </c>
      <c r="F45">
        <f t="shared" si="2"/>
        <v>1741.6597234548703</v>
      </c>
      <c r="G45">
        <f t="shared" si="3"/>
        <v>545.48949788576249</v>
      </c>
      <c r="L45">
        <f>Input!J46</f>
        <v>9.3622058571428681</v>
      </c>
      <c r="M45">
        <f t="shared" si="4"/>
        <v>9.1992561428571538</v>
      </c>
      <c r="N45">
        <f t="shared" si="5"/>
        <v>4.4126036078719819</v>
      </c>
      <c r="O45">
        <f t="shared" si="6"/>
        <v>24.498562425987416</v>
      </c>
      <c r="P45">
        <f t="shared" si="7"/>
        <v>0.2168284448013949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218.16013428571429</v>
      </c>
      <c r="D46">
        <f t="shared" si="1"/>
        <v>217.31575814285716</v>
      </c>
      <c r="E46">
        <f t="shared" si="8"/>
        <v>169.95288202365018</v>
      </c>
      <c r="F46">
        <f t="shared" si="2"/>
        <v>2243.2420342833475</v>
      </c>
      <c r="G46">
        <f t="shared" si="3"/>
        <v>357.66890286467373</v>
      </c>
      <c r="L46">
        <f>Input!J47</f>
        <v>10.073259428571447</v>
      </c>
      <c r="M46">
        <f t="shared" si="4"/>
        <v>9.9103097142857326</v>
      </c>
      <c r="N46">
        <f t="shared" si="5"/>
        <v>4.4435802088936187</v>
      </c>
      <c r="O46">
        <f t="shared" si="6"/>
        <v>31.69328811647236</v>
      </c>
      <c r="P46">
        <f t="shared" si="7"/>
        <v>0.18893958438243702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227.18162699999999</v>
      </c>
      <c r="D47">
        <f t="shared" si="1"/>
        <v>226.33725085714286</v>
      </c>
      <c r="E47">
        <f t="shared" si="8"/>
        <v>174.42776583298249</v>
      </c>
      <c r="F47">
        <f t="shared" si="2"/>
        <v>2694.5946354735302</v>
      </c>
      <c r="G47">
        <f t="shared" si="3"/>
        <v>208.43426210144054</v>
      </c>
      <c r="L47">
        <f>Input!J48</f>
        <v>9.0214927142856993</v>
      </c>
      <c r="M47">
        <f t="shared" si="4"/>
        <v>8.858542999999985</v>
      </c>
      <c r="N47">
        <f t="shared" si="5"/>
        <v>4.4748838093322991</v>
      </c>
      <c r="O47">
        <f t="shared" si="6"/>
        <v>20.671652534601556</v>
      </c>
      <c r="P47">
        <f t="shared" si="7"/>
        <v>0.16270591431632195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235.83277928571428</v>
      </c>
      <c r="D48">
        <f t="shared" si="1"/>
        <v>234.98840314285715</v>
      </c>
      <c r="E48">
        <f t="shared" si="8"/>
        <v>178.93428485621058</v>
      </c>
      <c r="F48">
        <f t="shared" si="2"/>
        <v>3142.0641768933656</v>
      </c>
      <c r="G48">
        <f t="shared" si="3"/>
        <v>98.619469004983415</v>
      </c>
      <c r="L48">
        <f>Input!J49</f>
        <v>8.6511522857142893</v>
      </c>
      <c r="M48">
        <f t="shared" si="4"/>
        <v>8.4882025714285749</v>
      </c>
      <c r="N48">
        <f t="shared" si="5"/>
        <v>4.5065190232280905</v>
      </c>
      <c r="O48">
        <f t="shared" si="6"/>
        <v>17.17798488050699</v>
      </c>
      <c r="P48">
        <f t="shared" si="7"/>
        <v>0.13818542175443552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244.70613571428572</v>
      </c>
      <c r="D49">
        <f t="shared" si="1"/>
        <v>243.86175957142859</v>
      </c>
      <c r="E49">
        <f t="shared" si="8"/>
        <v>183.472775402416</v>
      </c>
      <c r="F49">
        <f t="shared" si="2"/>
        <v>3646.8294089652532</v>
      </c>
      <c r="G49">
        <f t="shared" si="3"/>
        <v>29.076284700960244</v>
      </c>
      <c r="L49">
        <f>Input!J50</f>
        <v>8.8733564285714408</v>
      </c>
      <c r="M49">
        <f t="shared" si="4"/>
        <v>8.7104067142857264</v>
      </c>
      <c r="N49">
        <f t="shared" si="5"/>
        <v>4.5384905462054155</v>
      </c>
      <c r="O49">
        <f t="shared" si="6"/>
        <v>18.791062218100979</v>
      </c>
      <c r="P49">
        <f t="shared" si="7"/>
        <v>0.11543785986604804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252.86843857142861</v>
      </c>
      <c r="D50">
        <f t="shared" si="1"/>
        <v>252.02406242857148</v>
      </c>
      <c r="E50">
        <f t="shared" si="8"/>
        <v>188.04357855962442</v>
      </c>
      <c r="F50">
        <f t="shared" si="2"/>
        <v>4093.5023161045951</v>
      </c>
      <c r="G50">
        <f t="shared" si="3"/>
        <v>0.67476343511579184</v>
      </c>
      <c r="L50">
        <f>Input!J51</f>
        <v>8.1623028571428904</v>
      </c>
      <c r="M50">
        <f t="shared" si="4"/>
        <v>7.999353142857176</v>
      </c>
      <c r="N50">
        <f t="shared" si="5"/>
        <v>4.5708031572084256</v>
      </c>
      <c r="O50">
        <f t="shared" si="6"/>
        <v>12.89887009462935</v>
      </c>
      <c r="P50">
        <f t="shared" si="7"/>
        <v>9.4524803947587055E-2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261.14925042857146</v>
      </c>
      <c r="D51">
        <f t="shared" si="1"/>
        <v>260.30487428571433</v>
      </c>
      <c r="E51">
        <f t="shared" si="8"/>
        <v>192.64704027990396</v>
      </c>
      <c r="F51">
        <f t="shared" si="2"/>
        <v>4577.58250235779</v>
      </c>
      <c r="G51">
        <f t="shared" si="3"/>
        <v>14.30368939068013</v>
      </c>
      <c r="L51">
        <f>Input!J52</f>
        <v>8.2808118571428508</v>
      </c>
      <c r="M51">
        <f t="shared" si="4"/>
        <v>8.1178621428571365</v>
      </c>
      <c r="N51">
        <f t="shared" si="5"/>
        <v>4.6034617202795509</v>
      </c>
      <c r="O51">
        <f t="shared" si="6"/>
        <v>13.522904029088531</v>
      </c>
      <c r="P51">
        <f t="shared" si="7"/>
        <v>7.5509709460178334E-2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268.42273628571428</v>
      </c>
      <c r="D52">
        <f t="shared" si="1"/>
        <v>267.57836014285715</v>
      </c>
      <c r="E52">
        <f t="shared" si="8"/>
        <v>197.2835114662864</v>
      </c>
      <c r="F52">
        <f t="shared" si="2"/>
        <v>4941.3657504619805</v>
      </c>
      <c r="G52">
        <f t="shared" si="3"/>
        <v>70.871025263613532</v>
      </c>
      <c r="L52">
        <f>Input!J53</f>
        <v>7.2734858571428163</v>
      </c>
      <c r="M52">
        <f t="shared" si="4"/>
        <v>7.1105361428571019</v>
      </c>
      <c r="N52">
        <f t="shared" si="5"/>
        <v>4.6364711863824395</v>
      </c>
      <c r="O52">
        <f t="shared" si="6"/>
        <v>6.9538463738054581</v>
      </c>
      <c r="P52">
        <f t="shared" si="7"/>
        <v>5.8457972067679068E-2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274.64445528571429</v>
      </c>
      <c r="D53">
        <f t="shared" si="1"/>
        <v>273.80007914285716</v>
      </c>
      <c r="E53">
        <f t="shared" si="8"/>
        <v>201.95334806155699</v>
      </c>
      <c r="F53">
        <f t="shared" si="2"/>
        <v>5161.952767068663</v>
      </c>
      <c r="G53">
        <f t="shared" si="3"/>
        <v>171.30437295102243</v>
      </c>
      <c r="L53">
        <f>Input!J54</f>
        <v>6.2217190000000073</v>
      </c>
      <c r="M53">
        <f t="shared" si="4"/>
        <v>6.058769285714293</v>
      </c>
      <c r="N53">
        <f t="shared" si="5"/>
        <v>4.6698365952705858</v>
      </c>
      <c r="O53">
        <f t="shared" si="6"/>
        <v>2.4083389981087722</v>
      </c>
      <c r="P53">
        <f t="shared" si="7"/>
        <v>4.3436989750342533E-2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282.03645</v>
      </c>
      <c r="D54">
        <f t="shared" si="1"/>
        <v>281.19207385714287</v>
      </c>
      <c r="E54">
        <f t="shared" si="8"/>
        <v>206.65691113895991</v>
      </c>
      <c r="F54">
        <f t="shared" si="2"/>
        <v>5555.4904814260108</v>
      </c>
      <c r="G54">
        <f t="shared" si="3"/>
        <v>316.55144672003723</v>
      </c>
      <c r="L54">
        <f>Input!J55</f>
        <v>7.3919947142857154</v>
      </c>
      <c r="M54">
        <f t="shared" si="4"/>
        <v>7.2290450000000011</v>
      </c>
      <c r="N54">
        <f t="shared" si="5"/>
        <v>4.7035630774029284</v>
      </c>
      <c r="O54">
        <f t="shared" si="6"/>
        <v>7.2276646661922612</v>
      </c>
      <c r="P54">
        <f t="shared" si="7"/>
        <v>3.0516227072366627E-2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289.41363114285713</v>
      </c>
      <c r="D55">
        <f t="shared" si="1"/>
        <v>288.569255</v>
      </c>
      <c r="E55">
        <f t="shared" si="8"/>
        <v>211.39456699486772</v>
      </c>
      <c r="F55">
        <f t="shared" si="2"/>
        <v>5955.9324686895088</v>
      </c>
      <c r="G55">
        <f t="shared" si="3"/>
        <v>507.58055923685549</v>
      </c>
      <c r="L55">
        <f>Input!J56</f>
        <v>7.3771811428571255</v>
      </c>
      <c r="M55">
        <f t="shared" si="4"/>
        <v>7.2142314285714111</v>
      </c>
      <c r="N55">
        <f t="shared" si="5"/>
        <v>4.7376558559077946</v>
      </c>
      <c r="O55">
        <f t="shared" si="6"/>
        <v>6.9670937404449473</v>
      </c>
      <c r="P55">
        <f t="shared" si="7"/>
        <v>1.9767281684756506E-2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296.10938585714285</v>
      </c>
      <c r="D56">
        <f t="shared" si="1"/>
        <v>295.26500971428572</v>
      </c>
      <c r="E56">
        <f t="shared" si="8"/>
        <v>216.16668724346428</v>
      </c>
      <c r="F56">
        <f t="shared" si="2"/>
        <v>6256.5446176980568</v>
      </c>
      <c r="G56">
        <f t="shared" si="3"/>
        <v>745.38112084850786</v>
      </c>
      <c r="L56">
        <f>Input!J57</f>
        <v>6.6957547142857265</v>
      </c>
      <c r="M56">
        <f t="shared" si="4"/>
        <v>6.5328050000000122</v>
      </c>
      <c r="N56">
        <f t="shared" si="5"/>
        <v>4.772120248596571</v>
      </c>
      <c r="O56">
        <f t="shared" si="6"/>
        <v>3.7003695575872029</v>
      </c>
      <c r="P56">
        <f t="shared" si="7"/>
        <v>1.1263953148309212E-2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302.27185042857138</v>
      </c>
      <c r="D57">
        <f t="shared" si="1"/>
        <v>301.42747428571425</v>
      </c>
      <c r="E57">
        <f t="shared" si="8"/>
        <v>220.97364891349284</v>
      </c>
      <c r="F57">
        <f t="shared" si="2"/>
        <v>6472.8180170238984</v>
      </c>
      <c r="G57">
        <f t="shared" si="3"/>
        <v>1030.9641525232851</v>
      </c>
      <c r="L57">
        <f>Input!J58</f>
        <v>6.1624645714285293</v>
      </c>
      <c r="M57">
        <f t="shared" si="4"/>
        <v>5.999514857142815</v>
      </c>
      <c r="N57">
        <f t="shared" si="5"/>
        <v>4.80696167002856</v>
      </c>
      <c r="O57">
        <f t="shared" si="6"/>
        <v>1.8373881157037348</v>
      </c>
      <c r="P57">
        <f t="shared" si="7"/>
        <v>5.0823141650175162E-3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307.96027928571431</v>
      </c>
      <c r="D58">
        <f t="shared" si="1"/>
        <v>307.11590314285718</v>
      </c>
      <c r="E58">
        <f t="shared" si="8"/>
        <v>225.81583454712134</v>
      </c>
      <c r="F58">
        <f t="shared" si="2"/>
        <v>6609.7011536713526</v>
      </c>
      <c r="G58">
        <f t="shared" si="3"/>
        <v>1365.3628128695884</v>
      </c>
      <c r="L58">
        <f>Input!J59</f>
        <v>5.6884288571429238</v>
      </c>
      <c r="M58">
        <f t="shared" si="4"/>
        <v>5.5254791428572094</v>
      </c>
      <c r="N58">
        <f t="shared" si="5"/>
        <v>4.8421856336285014</v>
      </c>
      <c r="O58">
        <f t="shared" si="6"/>
        <v>0.7161275933440806</v>
      </c>
      <c r="P58">
        <f t="shared" si="7"/>
        <v>1.30078430986238E-3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313.51538557142851</v>
      </c>
      <c r="D59">
        <f t="shared" si="1"/>
        <v>312.67100942857138</v>
      </c>
      <c r="E59">
        <f t="shared" si="8"/>
        <v>230.69363230097963</v>
      </c>
      <c r="F59">
        <f t="shared" si="2"/>
        <v>6720.290360719403</v>
      </c>
      <c r="G59">
        <f t="shared" si="3"/>
        <v>1749.6329396673648</v>
      </c>
      <c r="L59">
        <f>Input!J60</f>
        <v>5.5551062857142028</v>
      </c>
      <c r="M59">
        <f t="shared" si="4"/>
        <v>5.3921565714284885</v>
      </c>
      <c r="N59">
        <f t="shared" si="5"/>
        <v>4.8777977538582897</v>
      </c>
      <c r="O59">
        <f t="shared" si="6"/>
        <v>0.45874684732481247</v>
      </c>
      <c r="P59">
        <f t="shared" si="7"/>
        <v>2.0635878505756829E-7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318.18167485714287</v>
      </c>
      <c r="D60">
        <f t="shared" si="1"/>
        <v>317.33729871428574</v>
      </c>
      <c r="E60">
        <f t="shared" si="8"/>
        <v>235.60743604942414</v>
      </c>
      <c r="F60">
        <f t="shared" si="2"/>
        <v>6679.7704512171376</v>
      </c>
      <c r="G60">
        <f t="shared" si="3"/>
        <v>2184.8536063612073</v>
      </c>
      <c r="L60">
        <f>Input!J61</f>
        <v>4.6662892857143561</v>
      </c>
      <c r="M60">
        <f t="shared" si="4"/>
        <v>4.5033395714286417</v>
      </c>
      <c r="N60">
        <f t="shared" si="5"/>
        <v>4.9138037484445114</v>
      </c>
      <c r="O60">
        <f t="shared" si="6"/>
        <v>6.1263409260597444E-2</v>
      </c>
      <c r="P60">
        <f t="shared" si="7"/>
        <v>1.2639253126262697E-3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322.19616499999995</v>
      </c>
      <c r="D61">
        <f t="shared" si="1"/>
        <v>321.35178885714282</v>
      </c>
      <c r="E61">
        <f t="shared" si="8"/>
        <v>240.55764549008754</v>
      </c>
      <c r="F61">
        <f t="shared" si="2"/>
        <v>6527.6936024162833</v>
      </c>
      <c r="G61">
        <f t="shared" si="3"/>
        <v>2672.1276939796812</v>
      </c>
      <c r="L61">
        <f>Input!J62</f>
        <v>4.0144901428570847</v>
      </c>
      <c r="M61">
        <f t="shared" si="4"/>
        <v>3.8515404285713704</v>
      </c>
      <c r="N61">
        <f t="shared" si="5"/>
        <v>4.950209440663393</v>
      </c>
      <c r="O61">
        <f t="shared" si="6"/>
        <v>0.87557060428713063</v>
      </c>
      <c r="P61">
        <f t="shared" si="7"/>
        <v>5.1778702210084036E-3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326.12177342857143</v>
      </c>
      <c r="D62">
        <f t="shared" si="1"/>
        <v>325.2773972857143</v>
      </c>
      <c r="E62">
        <f t="shared" si="8"/>
        <v>245.54466625177244</v>
      </c>
      <c r="F62">
        <f t="shared" si="2"/>
        <v>6357.3083981309155</v>
      </c>
      <c r="G62">
        <f t="shared" si="3"/>
        <v>3212.5824789615158</v>
      </c>
      <c r="L62">
        <f>Input!J63</f>
        <v>3.9256084285714792</v>
      </c>
      <c r="M62">
        <f t="shared" si="4"/>
        <v>3.7626587142857648</v>
      </c>
      <c r="N62">
        <f t="shared" si="5"/>
        <v>4.9870207616849118</v>
      </c>
      <c r="O62">
        <f t="shared" si="6"/>
        <v>1.1265961408853005</v>
      </c>
      <c r="P62">
        <f t="shared" si="7"/>
        <v>1.1830638914500584E-2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329.81036399999999</v>
      </c>
      <c r="D63">
        <f t="shared" si="1"/>
        <v>328.96598785714286</v>
      </c>
      <c r="E63">
        <f t="shared" si="8"/>
        <v>250.56891000475022</v>
      </c>
      <c r="F63">
        <f t="shared" si="2"/>
        <v>6146.1018157941126</v>
      </c>
      <c r="G63">
        <f t="shared" si="3"/>
        <v>3807.370237386026</v>
      </c>
      <c r="L63">
        <f>Input!J64</f>
        <v>3.6885905714285627</v>
      </c>
      <c r="M63">
        <f t="shared" si="4"/>
        <v>3.5256408571428484</v>
      </c>
      <c r="N63">
        <f t="shared" si="5"/>
        <v>5.0242437529777746</v>
      </c>
      <c r="O63">
        <f t="shared" si="6"/>
        <v>1.7839694213825319</v>
      </c>
      <c r="P63">
        <f t="shared" si="7"/>
        <v>2.1313585757978558E-2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333.48414099999997</v>
      </c>
      <c r="D64">
        <f t="shared" si="1"/>
        <v>332.63976485714284</v>
      </c>
      <c r="E64">
        <f t="shared" si="8"/>
        <v>255.63079457352734</v>
      </c>
      <c r="F64">
        <f t="shared" si="2"/>
        <v>5930.3815041427742</v>
      </c>
      <c r="G64">
        <f t="shared" si="3"/>
        <v>4457.6688661224007</v>
      </c>
      <c r="L64">
        <f>Input!J65</f>
        <v>3.6737769999999728</v>
      </c>
      <c r="M64">
        <f t="shared" si="4"/>
        <v>3.5108272857142584</v>
      </c>
      <c r="N64">
        <f t="shared" si="5"/>
        <v>5.0618845687771099</v>
      </c>
      <c r="O64">
        <f t="shared" si="6"/>
        <v>1.9268426224963746</v>
      </c>
      <c r="P64">
        <f t="shared" si="7"/>
        <v>3.372091254287287E-2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336.89127285714284</v>
      </c>
      <c r="D65">
        <f t="shared" si="1"/>
        <v>336.04689671428571</v>
      </c>
      <c r="E65">
        <f t="shared" si="8"/>
        <v>260.73074405214408</v>
      </c>
      <c r="F65">
        <f t="shared" si="2"/>
        <v>5672.5228518270242</v>
      </c>
      <c r="G65">
        <f t="shared" si="3"/>
        <v>5164.6825214305763</v>
      </c>
      <c r="L65">
        <f>Input!J66</f>
        <v>3.4071318571428719</v>
      </c>
      <c r="M65">
        <f t="shared" si="4"/>
        <v>3.2441821428571576</v>
      </c>
      <c r="N65">
        <f t="shared" si="5"/>
        <v>5.0999494786167379</v>
      </c>
      <c r="O65">
        <f t="shared" si="6"/>
        <v>2.8656314995724368</v>
      </c>
      <c r="P65">
        <f t="shared" si="7"/>
        <v>4.9149762640998608E-2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340.29840471428571</v>
      </c>
      <c r="D66">
        <f t="shared" si="1"/>
        <v>339.45402857142858</v>
      </c>
      <c r="E66">
        <f t="shared" si="8"/>
        <v>265.869188922072</v>
      </c>
      <c r="F66">
        <f t="shared" si="2"/>
        <v>5414.7286262215202</v>
      </c>
      <c r="G66">
        <f t="shared" si="3"/>
        <v>5929.6422755650538</v>
      </c>
      <c r="L66">
        <f>Input!J67</f>
        <v>3.4071318571428719</v>
      </c>
      <c r="M66">
        <f t="shared" si="4"/>
        <v>3.2441821428571576</v>
      </c>
      <c r="N66">
        <f t="shared" si="5"/>
        <v>5.1384448699279348</v>
      </c>
      <c r="O66">
        <f t="shared" si="6"/>
        <v>2.9974447482388915</v>
      </c>
      <c r="P66">
        <f t="shared" si="7"/>
        <v>6.7700318547880223E-2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343.83885914285713</v>
      </c>
      <c r="D67">
        <f t="shared" si="1"/>
        <v>342.994483</v>
      </c>
      <c r="E67">
        <f t="shared" si="8"/>
        <v>271.04656617277874</v>
      </c>
      <c r="F67">
        <f t="shared" si="2"/>
        <v>5176.5027357767485</v>
      </c>
      <c r="G67">
        <f t="shared" si="3"/>
        <v>6753.8067919524738</v>
      </c>
      <c r="L67">
        <f>Input!J68</f>
        <v>3.5404544285714223</v>
      </c>
      <c r="M67">
        <f t="shared" si="4"/>
        <v>3.377504714285708</v>
      </c>
      <c r="N67">
        <f t="shared" si="5"/>
        <v>5.1773772507067308</v>
      </c>
      <c r="O67">
        <f t="shared" si="6"/>
        <v>2.6795163256274228</v>
      </c>
      <c r="P67">
        <f t="shared" si="7"/>
        <v>8.9475902948978045E-2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347.69039942857142</v>
      </c>
      <c r="D68">
        <f t="shared" ref="D68:D83" si="10">C68-$C$3</f>
        <v>346.8460232857143</v>
      </c>
      <c r="E68">
        <f t="shared" si="8"/>
        <v>276.26331942503049</v>
      </c>
      <c r="F68">
        <f t="shared" ref="F68:F83" si="11">(D68-E68)^2</f>
        <v>4981.9180842849892</v>
      </c>
      <c r="G68">
        <f t="shared" ref="G68:G83" si="12">(E68-$H$4)^2</f>
        <v>7638.4630195339141</v>
      </c>
      <c r="L68">
        <f>Input!J69</f>
        <v>3.8515402857142931</v>
      </c>
      <c r="M68">
        <f t="shared" ref="M68:M83" si="13">L68-$L$3</f>
        <v>3.6885905714285787</v>
      </c>
      <c r="N68">
        <f t="shared" ref="N68:N83" si="14">2*($X$3/PI())*($Z$3/(4*((B68-$Y$3)^2)+$Z$3*$Z$3))</f>
        <v>5.2167532522517694</v>
      </c>
      <c r="O68">
        <f t="shared" ref="O68:O83" si="15">(L68-N68)^2</f>
        <v>1.8638064440020565</v>
      </c>
      <c r="P68">
        <f t="shared" ref="P68:P83" si="16">(N68-$Q$4)^2</f>
        <v>0.11458308344792037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351.33454914285716</v>
      </c>
      <c r="D69">
        <f t="shared" si="10"/>
        <v>350.49017300000003</v>
      </c>
      <c r="E69">
        <f t="shared" ref="E69:E83" si="17">N69+E68</f>
        <v>281.51989905700538</v>
      </c>
      <c r="F69">
        <f t="shared" si="11"/>
        <v>4756.8986877717271</v>
      </c>
      <c r="G69">
        <f t="shared" si="12"/>
        <v>8584.9269068839349</v>
      </c>
      <c r="L69">
        <f>Input!J70</f>
        <v>3.6441497142857315</v>
      </c>
      <c r="M69">
        <f t="shared" si="13"/>
        <v>3.4812000000000172</v>
      </c>
      <c r="N69">
        <f t="shared" si="14"/>
        <v>5.2565796319749092</v>
      </c>
      <c r="O69">
        <f t="shared" si="15"/>
        <v>2.5999302394591282</v>
      </c>
      <c r="P69">
        <f t="shared" si="16"/>
        <v>0.14313178110187386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355.05276700000002</v>
      </c>
      <c r="D70">
        <f t="shared" si="10"/>
        <v>354.20839085714289</v>
      </c>
      <c r="E70">
        <f t="shared" si="17"/>
        <v>286.8167623332921</v>
      </c>
      <c r="F70">
        <f t="shared" si="11"/>
        <v>4541.6315950966982</v>
      </c>
      <c r="G70">
        <f t="shared" si="12"/>
        <v>9594.5441367400454</v>
      </c>
      <c r="L70">
        <f>Input!J71</f>
        <v>3.7182178571428608</v>
      </c>
      <c r="M70">
        <f t="shared" si="13"/>
        <v>3.5552681428571464</v>
      </c>
      <c r="N70">
        <f t="shared" si="14"/>
        <v>5.2968632762867403</v>
      </c>
      <c r="O70">
        <f t="shared" si="15"/>
        <v>2.4921213593839551</v>
      </c>
      <c r="P70">
        <f t="shared" si="16"/>
        <v>0.17523538291541721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358.65247585714286</v>
      </c>
      <c r="D71">
        <f t="shared" si="10"/>
        <v>357.80809971428573</v>
      </c>
      <c r="E71">
        <f t="shared" si="17"/>
        <v>292.15437353685144</v>
      </c>
      <c r="F71">
        <f t="shared" si="11"/>
        <v>4310.4117609815212</v>
      </c>
      <c r="G71">
        <f t="shared" si="12"/>
        <v>10668.69088159905</v>
      </c>
      <c r="L71">
        <f>Input!J72</f>
        <v>3.5997088571428435</v>
      </c>
      <c r="M71">
        <f t="shared" si="13"/>
        <v>3.4367591428571291</v>
      </c>
      <c r="N71">
        <f t="shared" si="14"/>
        <v>5.3376112035593382</v>
      </c>
      <c r="O71">
        <f t="shared" si="15"/>
        <v>3.0203045656799579</v>
      </c>
      <c r="P71">
        <f t="shared" si="16"/>
        <v>0.21101085845089301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362.45957528571432</v>
      </c>
      <c r="D72">
        <f t="shared" si="10"/>
        <v>361.61519914285719</v>
      </c>
      <c r="E72">
        <f t="shared" si="17"/>
        <v>297.53320410402006</v>
      </c>
      <c r="F72">
        <f t="shared" si="11"/>
        <v>4106.5020881575474</v>
      </c>
      <c r="G72">
        <f t="shared" si="12"/>
        <v>11808.774581060243</v>
      </c>
      <c r="L72">
        <f>Input!J73</f>
        <v>3.8070994285714619</v>
      </c>
      <c r="M72">
        <f t="shared" si="13"/>
        <v>3.6441497142857475</v>
      </c>
      <c r="N72">
        <f t="shared" si="14"/>
        <v>5.3788305671686114</v>
      </c>
      <c r="O72">
        <f t="shared" si="15"/>
        <v>2.470338772035892</v>
      </c>
      <c r="P72">
        <f t="shared" si="16"/>
        <v>0.25057888072006851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366.32592928571432</v>
      </c>
      <c r="D73">
        <f t="shared" si="10"/>
        <v>365.48155314285719</v>
      </c>
      <c r="E73">
        <f t="shared" si="17"/>
        <v>302.95373276263871</v>
      </c>
      <c r="F73">
        <f t="shared" si="11"/>
        <v>3909.7283215008661</v>
      </c>
      <c r="G73">
        <f t="shared" si="12"/>
        <v>13016.234741619834</v>
      </c>
      <c r="L73">
        <f>Input!J74</f>
        <v>3.8663540000000012</v>
      </c>
      <c r="M73">
        <f t="shared" si="13"/>
        <v>3.7034042857142868</v>
      </c>
      <c r="N73">
        <f t="shared" si="14"/>
        <v>5.4205286586186743</v>
      </c>
      <c r="O73">
        <f t="shared" si="15"/>
        <v>2.4154588694924692</v>
      </c>
      <c r="P73">
        <f t="shared" si="16"/>
        <v>0.29406395152912401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370.19228328571432</v>
      </c>
      <c r="D74">
        <f t="shared" si="10"/>
        <v>369.3479071428572</v>
      </c>
      <c r="E74">
        <f t="shared" si="17"/>
        <v>308.41644567338955</v>
      </c>
      <c r="F74">
        <f t="shared" si="11"/>
        <v>3712.6429968052207</v>
      </c>
      <c r="G74">
        <f t="shared" si="12"/>
        <v>14292.543759646614</v>
      </c>
      <c r="L74">
        <f>Input!J75</f>
        <v>3.8663540000000012</v>
      </c>
      <c r="M74">
        <f t="shared" si="13"/>
        <v>3.7034042857142868</v>
      </c>
      <c r="N74">
        <f t="shared" si="14"/>
        <v>5.4627129107508212</v>
      </c>
      <c r="O74">
        <f t="shared" si="15"/>
        <v>2.5483617719335445</v>
      </c>
      <c r="P74">
        <f t="shared" si="16"/>
        <v>0.3415945314565923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373.74755142857146</v>
      </c>
      <c r="D75">
        <f t="shared" si="10"/>
        <v>372.90317528571433</v>
      </c>
      <c r="E75">
        <f t="shared" si="17"/>
        <v>313.92183657442922</v>
      </c>
      <c r="F75">
        <f t="shared" si="11"/>
        <v>3478.7983161753386</v>
      </c>
      <c r="G75">
        <f t="shared" si="12"/>
        <v>15639.207768295075</v>
      </c>
      <c r="L75">
        <f>Input!J76</f>
        <v>3.5552681428571304</v>
      </c>
      <c r="M75">
        <f t="shared" si="13"/>
        <v>3.3923184285714161</v>
      </c>
      <c r="N75">
        <f t="shared" si="14"/>
        <v>5.5053909010396804</v>
      </c>
      <c r="O75">
        <f t="shared" si="15"/>
        <v>3.8029787719815165</v>
      </c>
      <c r="P75">
        <f t="shared" si="16"/>
        <v>0.39330317465169512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377.18431057142851</v>
      </c>
      <c r="D76">
        <f t="shared" si="10"/>
        <v>376.33993442857138</v>
      </c>
      <c r="E76">
        <f t="shared" si="17"/>
        <v>319.47040692940851</v>
      </c>
      <c r="F76">
        <f t="shared" si="11"/>
        <v>3234.1431579780419</v>
      </c>
      <c r="G76">
        <f t="shared" si="12"/>
        <v>17057.767509140089</v>
      </c>
      <c r="L76">
        <f>Input!J77</f>
        <v>3.4367591428570563</v>
      </c>
      <c r="M76">
        <f t="shared" si="13"/>
        <v>3.2738094285713419</v>
      </c>
      <c r="N76">
        <f t="shared" si="14"/>
        <v>5.5485703549792973</v>
      </c>
      <c r="O76">
        <f t="shared" si="15"/>
        <v>4.4597465956452087</v>
      </c>
      <c r="P76">
        <f t="shared" si="16"/>
        <v>0.44932666864888637</v>
      </c>
    </row>
    <row r="77" spans="1:16" x14ac:dyDescent="0.25">
      <c r="A77">
        <f>Input!G78</f>
        <v>74</v>
      </c>
      <c r="B77">
        <f t="shared" si="9"/>
        <v>74</v>
      </c>
      <c r="C77" s="4">
        <f>Input!I78</f>
        <v>380.45811985714283</v>
      </c>
      <c r="D77">
        <f t="shared" si="10"/>
        <v>379.6137437142857</v>
      </c>
      <c r="E77">
        <f t="shared" si="17"/>
        <v>325.06266607897044</v>
      </c>
      <c r="F77">
        <f t="shared" si="11"/>
        <v>2975.8200711741933</v>
      </c>
      <c r="G77">
        <f t="shared" si="12"/>
        <v>18549.799229345546</v>
      </c>
      <c r="L77">
        <f>Input!J78</f>
        <v>3.2738092857143215</v>
      </c>
      <c r="M77">
        <f t="shared" si="13"/>
        <v>3.1108595714286071</v>
      </c>
      <c r="N77">
        <f t="shared" si="14"/>
        <v>5.5922591495619294</v>
      </c>
      <c r="O77">
        <f t="shared" si="15"/>
        <v>5.3752097711749913</v>
      </c>
      <c r="P77">
        <f t="shared" si="16"/>
        <v>0.50980617940302531</v>
      </c>
    </row>
    <row r="78" spans="1:16" x14ac:dyDescent="0.25">
      <c r="A78">
        <f>Input!G79</f>
        <v>75</v>
      </c>
      <c r="B78">
        <f t="shared" si="9"/>
        <v>75</v>
      </c>
      <c r="C78" s="4">
        <f>Input!I79</f>
        <v>383.64304742857138</v>
      </c>
      <c r="D78">
        <f t="shared" si="10"/>
        <v>382.79867128571425</v>
      </c>
      <c r="E78">
        <f t="shared" si="17"/>
        <v>330.69913139582292</v>
      </c>
      <c r="F78">
        <f t="shared" si="11"/>
        <v>2714.3620567383782</v>
      </c>
      <c r="G78">
        <f t="shared" si="12"/>
        <v>20116.915605209419</v>
      </c>
      <c r="L78">
        <f>Input!J79</f>
        <v>3.1849275714285454</v>
      </c>
      <c r="M78">
        <f t="shared" si="13"/>
        <v>3.0219778571428311</v>
      </c>
      <c r="N78">
        <f t="shared" si="14"/>
        <v>5.6364653168524956</v>
      </c>
      <c r="O78">
        <f t="shared" si="15"/>
        <v>6.0100373172383446</v>
      </c>
      <c r="P78">
        <f t="shared" si="16"/>
        <v>0.57488740175877617</v>
      </c>
    </row>
    <row r="79" spans="1:16" x14ac:dyDescent="0.25">
      <c r="A79">
        <f>Input!G80</f>
        <v>76</v>
      </c>
      <c r="B79">
        <f t="shared" si="9"/>
        <v>76</v>
      </c>
      <c r="C79" s="4">
        <f>Input!I80</f>
        <v>386.5317027142857</v>
      </c>
      <c r="D79">
        <f t="shared" si="10"/>
        <v>385.68732657142857</v>
      </c>
      <c r="E79">
        <f t="shared" si="17"/>
        <v>336.38032844348459</v>
      </c>
      <c r="F79">
        <f t="shared" si="11"/>
        <v>2431.1800643890715</v>
      </c>
      <c r="G79">
        <f t="shared" si="12"/>
        <v>21760.766692958616</v>
      </c>
      <c r="L79">
        <f>Input!J80</f>
        <v>2.8886552857143215</v>
      </c>
      <c r="M79">
        <f t="shared" si="13"/>
        <v>2.7257055714286071</v>
      </c>
      <c r="N79">
        <f t="shared" si="14"/>
        <v>5.681197047661656</v>
      </c>
      <c r="O79">
        <f t="shared" si="15"/>
        <v>7.7982894922199231</v>
      </c>
      <c r="P79">
        <f t="shared" si="16"/>
        <v>0.64472071557728561</v>
      </c>
    </row>
    <row r="80" spans="1:16" x14ac:dyDescent="0.25">
      <c r="A80">
        <f>Input!G81</f>
        <v>77</v>
      </c>
      <c r="B80">
        <f t="shared" si="9"/>
        <v>77</v>
      </c>
      <c r="C80" s="4">
        <f>Input!I81</f>
        <v>389.12408557142862</v>
      </c>
      <c r="D80">
        <f t="shared" si="10"/>
        <v>388.27970942857149</v>
      </c>
      <c r="E80">
        <f t="shared" si="17"/>
        <v>342.10679113880525</v>
      </c>
      <c r="F80">
        <f t="shared" si="11"/>
        <v>2131.9383833934303</v>
      </c>
      <c r="G80">
        <f t="shared" si="12"/>
        <v>23483.040907699233</v>
      </c>
      <c r="L80">
        <f>Input!J81</f>
        <v>2.5923828571429226</v>
      </c>
      <c r="M80">
        <f t="shared" si="13"/>
        <v>2.4294331428572082</v>
      </c>
      <c r="N80">
        <f t="shared" si="14"/>
        <v>5.7264626953206701</v>
      </c>
      <c r="O80">
        <f t="shared" si="15"/>
        <v>9.822456432072256</v>
      </c>
      <c r="P80">
        <f t="shared" si="16"/>
        <v>0.71946134775327486</v>
      </c>
    </row>
    <row r="81" spans="1:16" x14ac:dyDescent="0.25">
      <c r="A81">
        <f>Input!G82</f>
        <v>78</v>
      </c>
      <c r="B81">
        <f t="shared" si="9"/>
        <v>78</v>
      </c>
      <c r="C81" s="4">
        <f>Input!I82</f>
        <v>391.53870499999999</v>
      </c>
      <c r="D81">
        <f t="shared" si="10"/>
        <v>390.69432885714286</v>
      </c>
      <c r="E81">
        <f t="shared" si="17"/>
        <v>347.87906191836652</v>
      </c>
      <c r="F81">
        <f t="shared" si="11"/>
        <v>1833.147083038675</v>
      </c>
      <c r="G81">
        <f t="shared" si="12"/>
        <v>25285.466031461598</v>
      </c>
      <c r="L81">
        <f>Input!J82</f>
        <v>2.4146194285713705</v>
      </c>
      <c r="M81">
        <f t="shared" si="13"/>
        <v>2.2516697142856561</v>
      </c>
      <c r="N81">
        <f t="shared" si="14"/>
        <v>5.7722707795612456</v>
      </c>
      <c r="O81">
        <f t="shared" si="15"/>
        <v>11.273822594804134</v>
      </c>
      <c r="P81">
        <f t="shared" si="16"/>
        <v>0.79926954036611264</v>
      </c>
    </row>
    <row r="82" spans="1:16" x14ac:dyDescent="0.25">
      <c r="A82">
        <f>Input!G83</f>
        <v>79</v>
      </c>
      <c r="B82">
        <f t="shared" si="9"/>
        <v>79</v>
      </c>
      <c r="C82" s="4">
        <f>Input!I83</f>
        <v>393.82000199999999</v>
      </c>
      <c r="D82">
        <f t="shared" si="10"/>
        <v>392.97562585714286</v>
      </c>
      <c r="E82">
        <f t="shared" si="17"/>
        <v>353.69769190887024</v>
      </c>
      <c r="F82">
        <f t="shared" si="11"/>
        <v>1542.7560952448666</v>
      </c>
      <c r="G82">
        <f t="shared" si="12"/>
        <v>27169.810251314149</v>
      </c>
      <c r="L82">
        <f>Input!J83</f>
        <v>2.281296999999995</v>
      </c>
      <c r="M82">
        <f t="shared" si="13"/>
        <v>2.1183472857142807</v>
      </c>
      <c r="N82">
        <f t="shared" si="14"/>
        <v>5.81862999050374</v>
      </c>
      <c r="O82">
        <f t="shared" si="15"/>
        <v>12.512724685706168</v>
      </c>
      <c r="P82">
        <f t="shared" si="16"/>
        <v>0.88431072521949095</v>
      </c>
    </row>
    <row r="83" spans="1:16" x14ac:dyDescent="0.25">
      <c r="A83">
        <f>Input!G84</f>
        <v>80</v>
      </c>
      <c r="B83">
        <f t="shared" si="9"/>
        <v>80</v>
      </c>
      <c r="C83" s="4">
        <f>Input!I84</f>
        <v>395.81984014285717</v>
      </c>
      <c r="D83">
        <f t="shared" si="10"/>
        <v>394.97546400000004</v>
      </c>
      <c r="E83">
        <f t="shared" si="17"/>
        <v>359.5632411016274</v>
      </c>
      <c r="F83">
        <f t="shared" si="11"/>
        <v>1254.0255306040281</v>
      </c>
      <c r="G83">
        <f t="shared" si="12"/>
        <v>29137.883228557064</v>
      </c>
      <c r="L83">
        <f>Input!J84</f>
        <v>1.9998381428571861</v>
      </c>
      <c r="M83">
        <f t="shared" si="13"/>
        <v>1.8368884285714717</v>
      </c>
      <c r="N83">
        <f t="shared" si="14"/>
        <v>5.8655491927571672</v>
      </c>
      <c r="O83">
        <f t="shared" si="15"/>
        <v>14.943721921318815</v>
      </c>
      <c r="P83">
        <f t="shared" si="16"/>
        <v>0.97475570503582376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L26" sqref="L26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0.8443761428571428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54435.228603006966</v>
      </c>
      <c r="J3" s="2" t="s">
        <v>11</v>
      </c>
      <c r="K3" s="23">
        <f>SUM(H3:H167)</f>
        <v>328211.70237638202</v>
      </c>
      <c r="L3">
        <f>1-(K3/K5)</f>
        <v>0.65678032605791348</v>
      </c>
      <c r="N3">
        <f>Input!J4</f>
        <v>0.16294971428571425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17.47306865267711</v>
      </c>
      <c r="S3" s="1" t="s">
        <v>11</v>
      </c>
      <c r="T3" s="23">
        <f>SUM(Q3:Q167)</f>
        <v>658.01202269832595</v>
      </c>
      <c r="U3" s="5">
        <f>1-(T3/T5)</f>
        <v>5.6842052048407088E-2</v>
      </c>
      <c r="X3">
        <f>COUNT(B3:B500)</f>
        <v>81</v>
      </c>
      <c r="Z3">
        <v>282.14120819285853</v>
      </c>
      <c r="AA3">
        <v>3.5356246663479682E-2</v>
      </c>
      <c r="AB3">
        <v>2.0724552945108945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3.5356246663479682E-2</v>
      </c>
      <c r="D4">
        <f t="shared" ref="D4:D67" si="2">POWER(C4,$AB$3)</f>
        <v>9.8120781367783323E-4</v>
      </c>
      <c r="E4" s="4">
        <f>Input!I5</f>
        <v>1.0962075714285713</v>
      </c>
      <c r="F4">
        <f t="shared" ref="F4:F67" si="3">E4-$E$3</f>
        <v>0.25183142857142848</v>
      </c>
      <c r="G4">
        <f t="shared" ref="G4:G67" si="4">$Z$3*(1-EXP(-1*D4))</f>
        <v>0.2767033840779603</v>
      </c>
      <c r="H4">
        <f t="shared" ref="H4:H67" si="5">(F4-G4)^2</f>
        <v>6.1861417071889841E-4</v>
      </c>
      <c r="I4">
        <f t="shared" ref="I4:I67" si="6">(G4-$J$4)^2</f>
        <v>54306.187851134251</v>
      </c>
      <c r="J4">
        <f>AVERAGE(E3:E167)</f>
        <v>233.31358426591231</v>
      </c>
      <c r="K4" t="s">
        <v>5</v>
      </c>
      <c r="L4" t="s">
        <v>6</v>
      </c>
      <c r="N4">
        <f>Input!J5</f>
        <v>0.25183142857142848</v>
      </c>
      <c r="O4">
        <f t="shared" ref="O4:O67" si="7">N4-$N$3</f>
        <v>8.8881714285714231E-2</v>
      </c>
      <c r="P4">
        <f t="shared" ref="P4:P67" si="8">POWER(C4,$AB$3)*EXP(-D4)*$Z$3*$AA$3*$AB$3</f>
        <v>2.0265284856963849E-2</v>
      </c>
      <c r="Q4">
        <f t="shared" ref="Q4:Q67" si="9">(O4-P4)^2</f>
        <v>4.7082143875506804E-3</v>
      </c>
      <c r="R4">
        <f t="shared" ref="R4:R67" si="10">(P4-$S$4)^2</f>
        <v>17.304058311342907</v>
      </c>
      <c r="S4">
        <f>AVERAGE(N3:N167)</f>
        <v>4.1800799816124465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7.0712493326959364E-2</v>
      </c>
      <c r="D5">
        <f t="shared" si="2"/>
        <v>4.1269784992789202E-3</v>
      </c>
      <c r="E5" s="4">
        <f>Input!I6</f>
        <v>1.4813617142857143</v>
      </c>
      <c r="F5">
        <f t="shared" si="3"/>
        <v>0.63698557142857148</v>
      </c>
      <c r="G5">
        <f t="shared" si="4"/>
        <v>1.1619912941809711</v>
      </c>
      <c r="H5">
        <f t="shared" si="5"/>
        <v>0.27563100892276954</v>
      </c>
      <c r="I5">
        <f t="shared" si="6"/>
        <v>53894.36211931242</v>
      </c>
      <c r="K5">
        <f>SUM(I3:I167)</f>
        <v>956272.98577226419</v>
      </c>
      <c r="L5" s="5">
        <f>1-((1-L3)*(X3-1)/(X3-1-1))</f>
        <v>0.65243577322320356</v>
      </c>
      <c r="N5">
        <f>Input!J6</f>
        <v>0.385154142857143</v>
      </c>
      <c r="O5">
        <f t="shared" si="7"/>
        <v>0.22220442857142875</v>
      </c>
      <c r="P5">
        <f t="shared" si="8"/>
        <v>8.4968456712865431E-2</v>
      </c>
      <c r="Q5">
        <f t="shared" si="9"/>
        <v>1.8833711971964383E-2</v>
      </c>
      <c r="R5">
        <f t="shared" si="10"/>
        <v>16.769938401365369</v>
      </c>
      <c r="T5">
        <f>SUM(R3:R167)</f>
        <v>697.66895791679008</v>
      </c>
      <c r="U5" s="5">
        <f>1-((1-U3)*(X3-1)/(X3-1-1))</f>
        <v>4.4903343846488308E-2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0.10606873999043905</v>
      </c>
      <c r="D6">
        <f t="shared" si="2"/>
        <v>9.5625444836327806E-3</v>
      </c>
      <c r="E6" s="4">
        <f>Input!I7</f>
        <v>1.851702142857143</v>
      </c>
      <c r="F6">
        <f t="shared" si="3"/>
        <v>1.0073260000000002</v>
      </c>
      <c r="G6">
        <f t="shared" si="4"/>
        <v>2.6851290598134403</v>
      </c>
      <c r="H6">
        <f t="shared" si="5"/>
        <v>2.8150231075193424</v>
      </c>
      <c r="I6">
        <f t="shared" si="6"/>
        <v>53189.484350751547</v>
      </c>
      <c r="N6">
        <f>Input!J7</f>
        <v>0.37034042857142868</v>
      </c>
      <c r="O6">
        <f t="shared" si="7"/>
        <v>0.20739071428571443</v>
      </c>
      <c r="P6">
        <f t="shared" si="8"/>
        <v>0.19581157292053775</v>
      </c>
      <c r="Q6">
        <f t="shared" si="9"/>
        <v>1.340765147547457E-4</v>
      </c>
      <c r="R6">
        <f t="shared" si="10"/>
        <v>15.874394752500356</v>
      </c>
      <c r="X6" s="19" t="s">
        <v>17</v>
      </c>
      <c r="Y6" s="25">
        <f>SQRT((U5-L5)^2)</f>
        <v>0.60753242937671526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0.14142498665391873</v>
      </c>
      <c r="D7">
        <f t="shared" si="2"/>
        <v>1.7358149105713015E-2</v>
      </c>
      <c r="E7" s="4">
        <f>Input!I8</f>
        <v>2.2961105714285712</v>
      </c>
      <c r="F7">
        <f t="shared" si="3"/>
        <v>1.4517344285714284</v>
      </c>
      <c r="G7">
        <f t="shared" si="4"/>
        <v>4.8551887086619852</v>
      </c>
      <c r="H7">
        <f t="shared" si="5"/>
        <v>11.583501036666732</v>
      </c>
      <c r="I7">
        <f t="shared" si="6"/>
        <v>52193.238500593056</v>
      </c>
      <c r="N7">
        <f>Input!J8</f>
        <v>0.44440842857142826</v>
      </c>
      <c r="O7">
        <f t="shared" si="7"/>
        <v>0.28145871428571401</v>
      </c>
      <c r="P7">
        <f t="shared" si="8"/>
        <v>0.35268152834999084</v>
      </c>
      <c r="Q7">
        <f t="shared" si="9"/>
        <v>5.0726892432345497E-3</v>
      </c>
      <c r="R7">
        <f t="shared" si="10"/>
        <v>14.648978920035837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0.17678123331739842</v>
      </c>
      <c r="D8">
        <f t="shared" si="2"/>
        <v>2.7564180436621104E-2</v>
      </c>
      <c r="E8" s="4">
        <f>Input!I9</f>
        <v>2.9034688571428573</v>
      </c>
      <c r="F8">
        <f t="shared" si="3"/>
        <v>2.0590927142857147</v>
      </c>
      <c r="G8">
        <f t="shared" si="4"/>
        <v>7.6707860338186107</v>
      </c>
      <c r="H8">
        <f t="shared" si="5"/>
        <v>31.491101912490134</v>
      </c>
      <c r="I8">
        <f t="shared" si="6"/>
        <v>50914.672394009343</v>
      </c>
      <c r="N8">
        <f>Input!J9</f>
        <v>0.60735828571428607</v>
      </c>
      <c r="O8">
        <f t="shared" si="7"/>
        <v>0.44440857142857182</v>
      </c>
      <c r="P8">
        <f t="shared" si="8"/>
        <v>0.5543600951097859</v>
      </c>
      <c r="Q8">
        <f t="shared" si="9"/>
        <v>1.2089337559820581E-2</v>
      </c>
      <c r="R8">
        <f t="shared" si="10"/>
        <v>13.145844695380868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0.21213747998087809</v>
      </c>
      <c r="D9">
        <f t="shared" si="2"/>
        <v>4.0220241759416304E-2</v>
      </c>
      <c r="E9" s="4">
        <f>Input!I10</f>
        <v>3.5700815714285712</v>
      </c>
      <c r="F9">
        <f t="shared" si="3"/>
        <v>2.7257054285714286</v>
      </c>
      <c r="G9">
        <f t="shared" si="4"/>
        <v>11.122611197675107</v>
      </c>
      <c r="H9">
        <f t="shared" si="5"/>
        <v>70.50802649520665</v>
      </c>
      <c r="I9">
        <f t="shared" si="6"/>
        <v>49368.828513010114</v>
      </c>
      <c r="N9">
        <f>Input!J10</f>
        <v>0.66661271428571389</v>
      </c>
      <c r="O9">
        <f t="shared" si="7"/>
        <v>0.50366299999999964</v>
      </c>
      <c r="P9">
        <f t="shared" si="8"/>
        <v>0.79872098627984489</v>
      </c>
      <c r="Q9">
        <f t="shared" si="9"/>
        <v>8.7059215267517351E-2</v>
      </c>
      <c r="R9">
        <f t="shared" si="10"/>
        <v>11.433588655316703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0.24749372664435776</v>
      </c>
      <c r="D10">
        <f t="shared" si="2"/>
        <v>5.5359085266752317E-2</v>
      </c>
      <c r="E10" s="4">
        <f>Input!I11</f>
        <v>4.4588985714285716</v>
      </c>
      <c r="F10">
        <f t="shared" si="3"/>
        <v>3.614522428571429</v>
      </c>
      <c r="G10">
        <f t="shared" si="4"/>
        <v>15.194618812326725</v>
      </c>
      <c r="H10">
        <f t="shared" si="5"/>
        <v>134.09863225706252</v>
      </c>
      <c r="I10">
        <f t="shared" si="6"/>
        <v>47575.883090542462</v>
      </c>
      <c r="N10">
        <f>Input!J11</f>
        <v>0.88881700000000041</v>
      </c>
      <c r="O10">
        <f t="shared" si="7"/>
        <v>0.72586728571428616</v>
      </c>
      <c r="P10">
        <f t="shared" si="8"/>
        <v>1.0828407924849861</v>
      </c>
      <c r="Q10">
        <f t="shared" si="9"/>
        <v>0.12743008453617097</v>
      </c>
      <c r="R10">
        <f t="shared" si="10"/>
        <v>9.5928905946669278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0.28284997330783745</v>
      </c>
      <c r="D11">
        <f t="shared" si="2"/>
        <v>7.3008701263844844E-2</v>
      </c>
      <c r="E11" s="4">
        <f>Input!I12</f>
        <v>5.4365972857142859</v>
      </c>
      <c r="F11">
        <f t="shared" si="3"/>
        <v>4.5922211428571433</v>
      </c>
      <c r="G11">
        <f t="shared" si="4"/>
        <v>19.864789018549533</v>
      </c>
      <c r="H11">
        <f t="shared" si="5"/>
        <v>233.25132951763118</v>
      </c>
      <c r="I11">
        <f t="shared" si="6"/>
        <v>45560.388192550592</v>
      </c>
      <c r="N11">
        <f>Input!J12</f>
        <v>0.97769871428571431</v>
      </c>
      <c r="O11">
        <f t="shared" si="7"/>
        <v>0.81474900000000006</v>
      </c>
      <c r="P11">
        <f t="shared" si="8"/>
        <v>1.4030889189350872</v>
      </c>
      <c r="Q11">
        <f t="shared" si="9"/>
        <v>0.34614386021254495</v>
      </c>
      <c r="R11">
        <f t="shared" si="10"/>
        <v>7.711679362189928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0.31820621997131715</v>
      </c>
      <c r="D12">
        <f t="shared" si="2"/>
        <v>9.3193567893334883E-2</v>
      </c>
      <c r="E12" s="4">
        <f>Input!I13</f>
        <v>6.5179912857142863</v>
      </c>
      <c r="F12">
        <f t="shared" si="3"/>
        <v>5.6736151428571437</v>
      </c>
      <c r="G12">
        <f t="shared" si="4"/>
        <v>25.105731753193744</v>
      </c>
      <c r="H12">
        <f t="shared" si="5"/>
        <v>377.60715595771956</v>
      </c>
      <c r="I12">
        <f t="shared" si="6"/>
        <v>43350.509847957968</v>
      </c>
      <c r="N12">
        <f>Input!J13</f>
        <v>1.0813940000000004</v>
      </c>
      <c r="O12">
        <f t="shared" si="7"/>
        <v>0.91844428571428616</v>
      </c>
      <c r="P12">
        <f t="shared" si="8"/>
        <v>1.7552150517979901</v>
      </c>
      <c r="Q12">
        <f t="shared" si="9"/>
        <v>0.70018531497230874</v>
      </c>
      <c r="R12">
        <f t="shared" si="10"/>
        <v>5.8799699278440691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0.35356246663479685</v>
      </c>
      <c r="D13">
        <f t="shared" si="2"/>
        <v>0.11593546079274342</v>
      </c>
      <c r="E13" s="4">
        <f>Input!I14</f>
        <v>7.9845394285714297</v>
      </c>
      <c r="F13">
        <f t="shared" si="3"/>
        <v>7.1401632857142872</v>
      </c>
      <c r="G13">
        <f t="shared" si="4"/>
        <v>30.885237488004513</v>
      </c>
      <c r="H13">
        <f t="shared" si="5"/>
        <v>563.82854887226881</v>
      </c>
      <c r="I13">
        <f t="shared" si="6"/>
        <v>40977.235579236891</v>
      </c>
      <c r="N13">
        <f>Input!J14</f>
        <v>1.4665481428571434</v>
      </c>
      <c r="O13">
        <f t="shared" si="7"/>
        <v>1.303598428571429</v>
      </c>
      <c r="P13">
        <f t="shared" si="8"/>
        <v>2.1344402870025032</v>
      </c>
      <c r="Q13">
        <f t="shared" si="9"/>
        <v>0.69029819372120105</v>
      </c>
      <c r="R13">
        <f t="shared" si="10"/>
        <v>4.1846417601638626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0.38891871329827649</v>
      </c>
      <c r="D14">
        <f t="shared" si="2"/>
        <v>0.14125400880634209</v>
      </c>
      <c r="E14" s="4">
        <f>Input!I15</f>
        <v>9.880682428571431</v>
      </c>
      <c r="F14">
        <f t="shared" si="3"/>
        <v>9.0363062857142875</v>
      </c>
      <c r="G14">
        <f t="shared" si="4"/>
        <v>37.166818043921545</v>
      </c>
      <c r="H14">
        <f t="shared" si="5"/>
        <v>791.32569177863661</v>
      </c>
      <c r="I14">
        <f t="shared" si="6"/>
        <v>38473.553899344297</v>
      </c>
      <c r="N14">
        <f>Input!J15</f>
        <v>1.8961430000000012</v>
      </c>
      <c r="O14">
        <f t="shared" si="7"/>
        <v>1.7331932857142869</v>
      </c>
      <c r="P14">
        <f t="shared" si="8"/>
        <v>2.5355535861925036</v>
      </c>
      <c r="Q14">
        <f t="shared" si="9"/>
        <v>0.64378205178349424</v>
      </c>
      <c r="R14">
        <f t="shared" si="10"/>
        <v>2.7044670652329104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0.42427495996175618</v>
      </c>
      <c r="D15">
        <f t="shared" si="2"/>
        <v>0.16916709249872666</v>
      </c>
      <c r="E15" s="4">
        <f>Input!I16</f>
        <v>11.910147857142858</v>
      </c>
      <c r="F15">
        <f t="shared" si="3"/>
        <v>11.065771714285715</v>
      </c>
      <c r="G15">
        <f t="shared" si="4"/>
        <v>43.910255792885103</v>
      </c>
      <c r="H15">
        <f t="shared" si="5"/>
        <v>1078.7601343893687</v>
      </c>
      <c r="I15">
        <f t="shared" si="6"/>
        <v>35873.620836661445</v>
      </c>
      <c r="N15">
        <f>Input!J16</f>
        <v>2.0294654285714273</v>
      </c>
      <c r="O15">
        <f t="shared" si="7"/>
        <v>1.8665157142857129</v>
      </c>
      <c r="P15">
        <f t="shared" si="8"/>
        <v>2.9530132674726786</v>
      </c>
      <c r="Q15">
        <f t="shared" si="9"/>
        <v>1.1804769330812632</v>
      </c>
      <c r="R15">
        <f t="shared" si="10"/>
        <v>1.505692720949767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0.45963120662523588</v>
      </c>
      <c r="D16">
        <f t="shared" si="2"/>
        <v>0.19969113997919311</v>
      </c>
      <c r="E16" s="4">
        <f>Input!I17</f>
        <v>14.398835571428572</v>
      </c>
      <c r="F16">
        <f t="shared" si="3"/>
        <v>13.554459428571429</v>
      </c>
      <c r="G16">
        <f t="shared" si="4"/>
        <v>51.072167366254916</v>
      </c>
      <c r="H16">
        <f t="shared" si="5"/>
        <v>1407.5784088973187</v>
      </c>
      <c r="I16">
        <f t="shared" si="6"/>
        <v>33211.934033594735</v>
      </c>
      <c r="N16">
        <f>Input!J17</f>
        <v>2.4886877142857138</v>
      </c>
      <c r="O16">
        <f t="shared" si="7"/>
        <v>2.3257379999999994</v>
      </c>
      <c r="P16">
        <f t="shared" si="8"/>
        <v>3.3810522629884576</v>
      </c>
      <c r="Q16">
        <f t="shared" si="9"/>
        <v>1.1136881936668728</v>
      </c>
      <c r="R16">
        <f t="shared" si="10"/>
        <v>0.63844529512945636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0.49498745328871552</v>
      </c>
      <c r="D17">
        <f t="shared" si="2"/>
        <v>0.23284135271944451</v>
      </c>
      <c r="E17" s="4">
        <f>Input!I18</f>
        <v>17.183795571428568</v>
      </c>
      <c r="F17">
        <f t="shared" si="3"/>
        <v>16.339419428571425</v>
      </c>
      <c r="G17">
        <f t="shared" si="4"/>
        <v>58.606581536707431</v>
      </c>
      <c r="H17">
        <f t="shared" si="5"/>
        <v>1786.5129926754482</v>
      </c>
      <c r="I17">
        <f t="shared" si="6"/>
        <v>30522.536802622399</v>
      </c>
      <c r="N17">
        <f>Input!J18</f>
        <v>2.7849599999999963</v>
      </c>
      <c r="O17">
        <f t="shared" si="7"/>
        <v>2.622010285714282</v>
      </c>
      <c r="P17">
        <f t="shared" si="8"/>
        <v>3.8137853571427622</v>
      </c>
      <c r="Q17">
        <f t="shared" si="9"/>
        <v>1.4203278208783592</v>
      </c>
      <c r="R17">
        <f t="shared" si="10"/>
        <v>0.13417175191538705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0.53034369995219521</v>
      </c>
      <c r="D18">
        <f t="shared" si="2"/>
        <v>0.26863188195789695</v>
      </c>
      <c r="E18" s="4">
        <f>Input!I19</f>
        <v>20.368723142857142</v>
      </c>
      <c r="F18">
        <f t="shared" si="3"/>
        <v>19.524346999999999</v>
      </c>
      <c r="G18">
        <f t="shared" si="4"/>
        <v>66.465527313885971</v>
      </c>
      <c r="H18">
        <f t="shared" si="5"/>
        <v>2203.4744092607561</v>
      </c>
      <c r="I18">
        <f t="shared" si="6"/>
        <v>27838.274108666628</v>
      </c>
      <c r="N18">
        <f>Input!J19</f>
        <v>3.1849275714285739</v>
      </c>
      <c r="O18">
        <f t="shared" si="7"/>
        <v>3.0219778571428595</v>
      </c>
      <c r="P18">
        <f t="shared" si="8"/>
        <v>4.2453163524374284</v>
      </c>
      <c r="Q18">
        <f t="shared" si="9"/>
        <v>1.4965570740695802</v>
      </c>
      <c r="R18">
        <f t="shared" si="10"/>
        <v>4.2557840784145503E-3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16</v>
      </c>
      <c r="B19">
        <f t="shared" si="0"/>
        <v>16</v>
      </c>
      <c r="C19">
        <f t="shared" si="1"/>
        <v>0.56569994661567491</v>
      </c>
      <c r="D19">
        <f t="shared" si="2"/>
        <v>0.30707596920451663</v>
      </c>
      <c r="E19" s="4">
        <f>Input!I20</f>
        <v>23.923991142857147</v>
      </c>
      <c r="F19">
        <f t="shared" si="3"/>
        <v>23.079615000000004</v>
      </c>
      <c r="G19">
        <f t="shared" si="4"/>
        <v>74.599626212880437</v>
      </c>
      <c r="H19">
        <f t="shared" si="5"/>
        <v>2654.3115553753255</v>
      </c>
      <c r="I19">
        <f t="shared" si="6"/>
        <v>25190.120480859565</v>
      </c>
      <c r="N19">
        <f>Input!J20</f>
        <v>3.5552680000000052</v>
      </c>
      <c r="O19">
        <f t="shared" si="7"/>
        <v>3.3923182857142908</v>
      </c>
      <c r="P19">
        <f t="shared" si="8"/>
        <v>4.6698430039310814</v>
      </c>
      <c r="Q19">
        <f t="shared" si="9"/>
        <v>1.6320694056548901</v>
      </c>
      <c r="R19">
        <f t="shared" si="10"/>
        <v>0.23986781803068366</v>
      </c>
    </row>
    <row r="20" spans="1:37" x14ac:dyDescent="0.25">
      <c r="A20">
        <f>Input!G21</f>
        <v>17</v>
      </c>
      <c r="B20">
        <f t="shared" si="0"/>
        <v>17</v>
      </c>
      <c r="C20">
        <f t="shared" si="1"/>
        <v>0.6010561932791546</v>
      </c>
      <c r="D20">
        <f t="shared" si="2"/>
        <v>0.34818606002037988</v>
      </c>
      <c r="E20" s="4">
        <f>Input!I21</f>
        <v>28.027363000000005</v>
      </c>
      <c r="F20">
        <f t="shared" si="3"/>
        <v>27.182986857142861</v>
      </c>
      <c r="G20">
        <f t="shared" si="4"/>
        <v>82.958681506984121</v>
      </c>
      <c r="H20">
        <f t="shared" si="5"/>
        <v>3110.9281136723307</v>
      </c>
      <c r="I20">
        <f t="shared" si="6"/>
        <v>22606.596783646746</v>
      </c>
      <c r="N20">
        <f>Input!J21</f>
        <v>4.1033718571428572</v>
      </c>
      <c r="O20">
        <f t="shared" si="7"/>
        <v>3.9404221428571429</v>
      </c>
      <c r="P20">
        <f t="shared" si="8"/>
        <v>5.0817575733488072</v>
      </c>
      <c r="Q20">
        <f t="shared" si="9"/>
        <v>1.3026465648955927</v>
      </c>
      <c r="R20">
        <f t="shared" si="10"/>
        <v>0.81302247943948303</v>
      </c>
    </row>
    <row r="21" spans="1:37" x14ac:dyDescent="0.25">
      <c r="A21">
        <f>Input!G22</f>
        <v>18</v>
      </c>
      <c r="B21">
        <f t="shared" si="0"/>
        <v>18</v>
      </c>
      <c r="C21">
        <f t="shared" si="1"/>
        <v>0.6364124399426343</v>
      </c>
      <c r="D21">
        <f t="shared" si="2"/>
        <v>0.39197389748178713</v>
      </c>
      <c r="E21" s="4">
        <f>Input!I22</f>
        <v>32.175175714285722</v>
      </c>
      <c r="F21">
        <f t="shared" si="3"/>
        <v>31.330799571428578</v>
      </c>
      <c r="G21">
        <f t="shared" si="4"/>
        <v>91.492256746343102</v>
      </c>
      <c r="H21">
        <f t="shared" si="5"/>
        <v>3619.4009294090743</v>
      </c>
      <c r="I21">
        <f t="shared" si="6"/>
        <v>20113.288939412916</v>
      </c>
      <c r="N21">
        <f>Input!J22</f>
        <v>4.1478127142857169</v>
      </c>
      <c r="O21">
        <f t="shared" si="7"/>
        <v>3.9848630000000025</v>
      </c>
      <c r="P21">
        <f t="shared" si="8"/>
        <v>5.4757409544189057</v>
      </c>
      <c r="Q21">
        <f t="shared" si="9"/>
        <v>2.2227170749722935</v>
      </c>
      <c r="R21">
        <f t="shared" si="10"/>
        <v>1.6787373564537802</v>
      </c>
    </row>
    <row r="22" spans="1:37" x14ac:dyDescent="0.25">
      <c r="A22">
        <f>Input!G23</f>
        <v>19</v>
      </c>
      <c r="B22">
        <f t="shared" si="0"/>
        <v>19</v>
      </c>
      <c r="C22">
        <f t="shared" si="1"/>
        <v>0.671768686606114</v>
      </c>
      <c r="D22">
        <f t="shared" si="2"/>
        <v>0.43845059991945495</v>
      </c>
      <c r="E22" s="4">
        <f>Input!I23</f>
        <v>36.693328857142866</v>
      </c>
      <c r="F22">
        <f t="shared" si="3"/>
        <v>35.848952714285723</v>
      </c>
      <c r="G22">
        <f t="shared" si="4"/>
        <v>100.150235735555</v>
      </c>
      <c r="H22">
        <f t="shared" si="5"/>
        <v>4134.6549981813732</v>
      </c>
      <c r="I22">
        <f t="shared" si="6"/>
        <v>17732.477391817418</v>
      </c>
      <c r="N22">
        <f>Input!J23</f>
        <v>4.5181531428571446</v>
      </c>
      <c r="O22">
        <f t="shared" si="7"/>
        <v>4.3552034285714303</v>
      </c>
      <c r="P22">
        <f t="shared" si="8"/>
        <v>5.8468484947096293</v>
      </c>
      <c r="Q22">
        <f t="shared" si="9"/>
        <v>2.2250050033344322</v>
      </c>
      <c r="R22">
        <f t="shared" si="10"/>
        <v>2.7781172762521935</v>
      </c>
    </row>
    <row r="23" spans="1:37" x14ac:dyDescent="0.25">
      <c r="A23">
        <f>Input!G24</f>
        <v>20</v>
      </c>
      <c r="B23">
        <f t="shared" si="0"/>
        <v>20</v>
      </c>
      <c r="C23">
        <f t="shared" si="1"/>
        <v>0.70712493326959369</v>
      </c>
      <c r="D23">
        <f t="shared" si="2"/>
        <v>0.48762672629179027</v>
      </c>
      <c r="E23" s="4">
        <f>Input!I24</f>
        <v>41.122600285714284</v>
      </c>
      <c r="F23">
        <f t="shared" si="3"/>
        <v>40.278224142857141</v>
      </c>
      <c r="G23">
        <f t="shared" si="4"/>
        <v>108.88335640787757</v>
      </c>
      <c r="H23">
        <f t="shared" si="5"/>
        <v>4706.6641731009477</v>
      </c>
      <c r="I23">
        <f t="shared" si="6"/>
        <v>15482.881604802446</v>
      </c>
      <c r="N23">
        <f>Input!J24</f>
        <v>4.4292714285714183</v>
      </c>
      <c r="O23">
        <f t="shared" si="7"/>
        <v>4.2663217142857039</v>
      </c>
      <c r="P23">
        <f t="shared" si="8"/>
        <v>6.1905858721473708</v>
      </c>
      <c r="Q23">
        <f t="shared" si="9"/>
        <v>3.70279254923107</v>
      </c>
      <c r="R23">
        <f t="shared" si="10"/>
        <v>4.0421339358756283</v>
      </c>
    </row>
    <row r="24" spans="1:37" x14ac:dyDescent="0.25">
      <c r="A24">
        <f>Input!G25</f>
        <v>21</v>
      </c>
      <c r="B24">
        <f t="shared" si="0"/>
        <v>21</v>
      </c>
      <c r="C24">
        <f t="shared" si="1"/>
        <v>0.74248117993307328</v>
      </c>
      <c r="D24">
        <f t="shared" si="2"/>
        <v>0.53951233169689417</v>
      </c>
      <c r="E24" s="4">
        <f>Input!I25</f>
        <v>45.922212142857141</v>
      </c>
      <c r="F24">
        <f t="shared" si="3"/>
        <v>45.077835999999998</v>
      </c>
      <c r="G24">
        <f t="shared" si="4"/>
        <v>117.64371153797421</v>
      </c>
      <c r="H24">
        <f t="shared" si="5"/>
        <v>5265.8062925927652</v>
      </c>
      <c r="I24">
        <f t="shared" si="6"/>
        <v>13379.519456897398</v>
      </c>
      <c r="N24">
        <f>Input!J25</f>
        <v>4.7996118571428568</v>
      </c>
      <c r="O24">
        <f t="shared" si="7"/>
        <v>4.6366621428571424</v>
      </c>
      <c r="P24">
        <f t="shared" si="8"/>
        <v>6.5029736638430036</v>
      </c>
      <c r="Q24">
        <f t="shared" si="9"/>
        <v>3.4831186933645584</v>
      </c>
      <c r="R24">
        <f t="shared" si="10"/>
        <v>5.395835058946636</v>
      </c>
    </row>
    <row r="25" spans="1:37" x14ac:dyDescent="0.25">
      <c r="A25">
        <f>Input!G26</f>
        <v>22</v>
      </c>
      <c r="B25">
        <f t="shared" si="0"/>
        <v>22</v>
      </c>
      <c r="C25">
        <f t="shared" si="1"/>
        <v>0.77783742659655297</v>
      </c>
      <c r="D25">
        <f t="shared" si="2"/>
        <v>0.59411701492231905</v>
      </c>
      <c r="E25" s="4">
        <f>Input!I26</f>
        <v>50.707010428571429</v>
      </c>
      <c r="F25">
        <f t="shared" si="3"/>
        <v>49.862634285714286</v>
      </c>
      <c r="G25">
        <f t="shared" si="4"/>
        <v>126.38520994344212</v>
      </c>
      <c r="H25">
        <f t="shared" si="5"/>
        <v>5855.7045852926794</v>
      </c>
      <c r="I25">
        <f t="shared" si="6"/>
        <v>11433.677235246303</v>
      </c>
      <c r="N25">
        <f>Input!J26</f>
        <v>4.7847982857142881</v>
      </c>
      <c r="O25">
        <f t="shared" si="7"/>
        <v>4.6218485714285737</v>
      </c>
      <c r="P25">
        <f t="shared" si="8"/>
        <v>6.780599558564842</v>
      </c>
      <c r="Q25">
        <f t="shared" si="9"/>
        <v>4.6602058244618121</v>
      </c>
      <c r="R25">
        <f t="shared" si="10"/>
        <v>6.7627020701126659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0.81319367326003267</v>
      </c>
      <c r="D26">
        <f t="shared" si="2"/>
        <v>0.65144995949398521</v>
      </c>
      <c r="E26" s="4">
        <f>Input!I27</f>
        <v>55.669572000000002</v>
      </c>
      <c r="F26">
        <f t="shared" si="3"/>
        <v>54.825195857142859</v>
      </c>
      <c r="G26">
        <f t="shared" si="4"/>
        <v>135.06399269152712</v>
      </c>
      <c r="H26">
        <f t="shared" si="5"/>
        <v>6438.264517429594</v>
      </c>
      <c r="I26">
        <f t="shared" si="6"/>
        <v>9652.9822445335012</v>
      </c>
      <c r="N26">
        <f>Input!J27</f>
        <v>4.9625615714285729</v>
      </c>
      <c r="O26">
        <f t="shared" si="7"/>
        <v>4.7996118571428585</v>
      </c>
      <c r="P26">
        <f t="shared" si="8"/>
        <v>7.0206575000525522</v>
      </c>
      <c r="Q26">
        <f t="shared" si="9"/>
        <v>4.9330437478881342</v>
      </c>
      <c r="R26">
        <f t="shared" si="10"/>
        <v>8.0688806382673484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0.84854991992351236</v>
      </c>
      <c r="D27">
        <f t="shared" si="2"/>
        <v>0.71151996936400419</v>
      </c>
      <c r="E27" s="4">
        <f>Input!I28</f>
        <v>60.483997428571435</v>
      </c>
      <c r="F27">
        <f t="shared" si="3"/>
        <v>59.639621285714291</v>
      </c>
      <c r="G27">
        <f t="shared" si="4"/>
        <v>143.63879981041981</v>
      </c>
      <c r="H27">
        <f t="shared" si="5"/>
        <v>7055.8619928253484</v>
      </c>
      <c r="I27">
        <f t="shared" si="6"/>
        <v>8041.5669671390397</v>
      </c>
      <c r="N27">
        <f>Input!J28</f>
        <v>4.8144254285714325</v>
      </c>
      <c r="O27">
        <f t="shared" si="7"/>
        <v>4.6514757142857182</v>
      </c>
      <c r="P27">
        <f t="shared" si="8"/>
        <v>7.2209733944439458</v>
      </c>
      <c r="Q27">
        <f t="shared" si="9"/>
        <v>6.6023183283385132</v>
      </c>
      <c r="R27">
        <f t="shared" si="10"/>
        <v>9.2470327482020025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0.88390616658699206</v>
      </c>
      <c r="D28">
        <f t="shared" si="2"/>
        <v>0.7743355001370491</v>
      </c>
      <c r="E28" s="4">
        <f>Input!I29</f>
        <v>64.883641571428569</v>
      </c>
      <c r="F28">
        <f t="shared" si="3"/>
        <v>64.039265428571426</v>
      </c>
      <c r="G28">
        <f t="shared" si="4"/>
        <v>152.07128406651876</v>
      </c>
      <c r="H28">
        <f t="shared" si="5"/>
        <v>7749.6363054719059</v>
      </c>
      <c r="I28">
        <f t="shared" si="6"/>
        <v>6600.3113416883816</v>
      </c>
      <c r="N28">
        <f>Input!J29</f>
        <v>4.3996441428571345</v>
      </c>
      <c r="O28">
        <f t="shared" si="7"/>
        <v>4.2366944285714201</v>
      </c>
      <c r="P28">
        <f t="shared" si="8"/>
        <v>7.3800173598695471</v>
      </c>
      <c r="Q28">
        <f t="shared" si="9"/>
        <v>9.8804790504246505</v>
      </c>
      <c r="R28">
        <f t="shared" si="10"/>
        <v>10.239599224766927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0.91926241325047175</v>
      </c>
      <c r="D29">
        <f t="shared" si="2"/>
        <v>0.83990468655319617</v>
      </c>
      <c r="E29" s="4">
        <f>Input!I30</f>
        <v>69.698067000000009</v>
      </c>
      <c r="F29">
        <f t="shared" si="3"/>
        <v>68.853690857142865</v>
      </c>
      <c r="G29">
        <f t="shared" si="4"/>
        <v>160.32626947463083</v>
      </c>
      <c r="H29">
        <f t="shared" si="5"/>
        <v>8367.2326389325171</v>
      </c>
      <c r="I29">
        <f t="shared" si="6"/>
        <v>5327.1481204416159</v>
      </c>
      <c r="N29">
        <f>Input!J30</f>
        <v>4.8144254285714396</v>
      </c>
      <c r="O29">
        <f t="shared" si="7"/>
        <v>4.6514757142857253</v>
      </c>
      <c r="P29">
        <f t="shared" si="8"/>
        <v>7.4969028289194739</v>
      </c>
      <c r="Q29">
        <f t="shared" si="9"/>
        <v>8.0964554646929408</v>
      </c>
      <c r="R29">
        <f t="shared" si="10"/>
        <v>11.001313800417897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0.95461865991395145</v>
      </c>
      <c r="D30">
        <f t="shared" si="2"/>
        <v>0.90823536680586436</v>
      </c>
      <c r="E30" s="4">
        <f>Input!I31</f>
        <v>75.179105142857139</v>
      </c>
      <c r="F30">
        <f t="shared" si="3"/>
        <v>74.334728999999996</v>
      </c>
      <c r="G30">
        <f t="shared" si="4"/>
        <v>168.37195332412102</v>
      </c>
      <c r="H30">
        <f t="shared" si="5"/>
        <v>8842.9995585850593</v>
      </c>
      <c r="I30">
        <f t="shared" si="6"/>
        <v>4217.4154293798238</v>
      </c>
      <c r="N30">
        <f>Input!J31</f>
        <v>5.4810381428571304</v>
      </c>
      <c r="O30">
        <f t="shared" si="7"/>
        <v>5.3180884285714161</v>
      </c>
      <c r="P30">
        <f t="shared" si="8"/>
        <v>7.5713731253293455</v>
      </c>
      <c r="Q30">
        <f t="shared" si="9"/>
        <v>5.0772919246434736</v>
      </c>
      <c r="R30">
        <f t="shared" si="10"/>
        <v>11.500869186621248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0.98997490657743104</v>
      </c>
      <c r="D31">
        <f t="shared" si="2"/>
        <v>0.97933510416548364</v>
      </c>
      <c r="E31" s="4">
        <f>Input!I32</f>
        <v>81.030483714285722</v>
      </c>
      <c r="F31">
        <f t="shared" si="3"/>
        <v>80.186107571428579</v>
      </c>
      <c r="G31">
        <f t="shared" si="4"/>
        <v>176.18005159990278</v>
      </c>
      <c r="H31">
        <f t="shared" si="5"/>
        <v>9214.8372901418388</v>
      </c>
      <c r="I31">
        <f t="shared" si="6"/>
        <v>3264.2405548979777</v>
      </c>
      <c r="N31">
        <f>Input!J32</f>
        <v>5.8513785714285831</v>
      </c>
      <c r="O31">
        <f t="shared" si="7"/>
        <v>5.6884288571428687</v>
      </c>
      <c r="P31">
        <f t="shared" si="8"/>
        <v>7.6037764162239219</v>
      </c>
      <c r="Q31">
        <f t="shared" si="9"/>
        <v>3.6685562720777485</v>
      </c>
      <c r="R31">
        <f t="shared" si="10"/>
        <v>11.721697276371328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1.0253311532409108</v>
      </c>
      <c r="D32">
        <f t="shared" si="2"/>
        <v>1.0532112062948951</v>
      </c>
      <c r="E32" s="4">
        <f>Input!I33</f>
        <v>89.42980442857143</v>
      </c>
      <c r="F32">
        <f t="shared" si="3"/>
        <v>88.585428285714286</v>
      </c>
      <c r="G32">
        <f t="shared" si="4"/>
        <v>183.72588872512105</v>
      </c>
      <c r="H32">
        <f t="shared" si="5"/>
        <v>9051.7072126223247</v>
      </c>
      <c r="I32">
        <f t="shared" si="6"/>
        <v>2458.9395490462093</v>
      </c>
      <c r="N32">
        <f>Input!J33</f>
        <v>8.3993207142857074</v>
      </c>
      <c r="O32">
        <f t="shared" si="7"/>
        <v>8.236370999999993</v>
      </c>
      <c r="P32">
        <f t="shared" si="8"/>
        <v>7.5950301834146288</v>
      </c>
      <c r="Q32">
        <f t="shared" si="9"/>
        <v>0.41131804301838182</v>
      </c>
      <c r="R32">
        <f t="shared" si="10"/>
        <v>11.661884880788765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1.0606873999043904</v>
      </c>
      <c r="D33">
        <f t="shared" si="2"/>
        <v>1.1298707425755181</v>
      </c>
      <c r="E33" s="4">
        <f>Input!I34</f>
        <v>98.792010285714284</v>
      </c>
      <c r="F33">
        <f t="shared" si="3"/>
        <v>97.94763414285714</v>
      </c>
      <c r="G33">
        <f t="shared" si="4"/>
        <v>190.98843352795691</v>
      </c>
      <c r="H33">
        <f t="shared" si="5"/>
        <v>8656.5903502183828</v>
      </c>
      <c r="I33">
        <f t="shared" si="6"/>
        <v>1791.4183849906462</v>
      </c>
      <c r="N33">
        <f>Input!J34</f>
        <v>9.3622058571428539</v>
      </c>
      <c r="O33">
        <f t="shared" si="7"/>
        <v>9.1992561428571396</v>
      </c>
      <c r="P33">
        <f t="shared" si="8"/>
        <v>7.54657655601412</v>
      </c>
      <c r="Q33">
        <f t="shared" si="9"/>
        <v>2.7313498167676138</v>
      </c>
      <c r="R33">
        <f t="shared" si="10"/>
        <v>11.333299185458202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1.0960436465678702</v>
      </c>
      <c r="D34">
        <f t="shared" si="2"/>
        <v>1.209320559709874</v>
      </c>
      <c r="E34" s="4">
        <f>Input!I35</f>
        <v>108.82082885714284</v>
      </c>
      <c r="F34">
        <f t="shared" si="3"/>
        <v>107.9764527142857</v>
      </c>
      <c r="G34">
        <f t="shared" si="4"/>
        <v>197.95028421738587</v>
      </c>
      <c r="H34">
        <f t="shared" si="5"/>
        <v>8095.2903553482611</v>
      </c>
      <c r="I34">
        <f t="shared" si="6"/>
        <v>1250.5629903221102</v>
      </c>
      <c r="N34">
        <f>Input!J35</f>
        <v>10.028818571428559</v>
      </c>
      <c r="O34">
        <f t="shared" si="7"/>
        <v>9.8658688571428446</v>
      </c>
      <c r="P34">
        <f t="shared" si="8"/>
        <v>7.4603299981878495</v>
      </c>
      <c r="Q34">
        <f t="shared" si="9"/>
        <v>5.7866172019424997</v>
      </c>
      <c r="R34">
        <f t="shared" si="10"/>
        <v>10.760040171242931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1.1313998932313498</v>
      </c>
      <c r="D35">
        <f t="shared" si="2"/>
        <v>1.2915672958229996</v>
      </c>
      <c r="E35" s="4">
        <f>Input!I36</f>
        <v>119.39775128571428</v>
      </c>
      <c r="F35">
        <f t="shared" si="3"/>
        <v>118.55337514285713</v>
      </c>
      <c r="G35">
        <f t="shared" si="4"/>
        <v>204.59760592511213</v>
      </c>
      <c r="H35">
        <f t="shared" si="5"/>
        <v>7403.6096509099589</v>
      </c>
      <c r="I35">
        <f t="shared" si="6"/>
        <v>824.60741206930493</v>
      </c>
      <c r="N35">
        <f>Input!J36</f>
        <v>10.576922428571436</v>
      </c>
      <c r="O35">
        <f t="shared" si="7"/>
        <v>10.413972714285721</v>
      </c>
      <c r="P35">
        <f t="shared" si="8"/>
        <v>7.3386189481637141</v>
      </c>
      <c r="Q35">
        <f t="shared" si="9"/>
        <v>9.4578007868008154</v>
      </c>
      <c r="R35">
        <f t="shared" si="10"/>
        <v>9.9763684032227484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1.1667561398948294</v>
      </c>
      <c r="D36">
        <f t="shared" si="2"/>
        <v>1.3766173932504004</v>
      </c>
      <c r="E36" s="4">
        <f>Input!I37</f>
        <v>129.69321500000001</v>
      </c>
      <c r="F36">
        <f t="shared" si="3"/>
        <v>128.84883885714288</v>
      </c>
      <c r="G36">
        <f t="shared" si="4"/>
        <v>210.92002502062141</v>
      </c>
      <c r="H36">
        <f t="shared" si="5"/>
        <v>6735.6795982803496</v>
      </c>
      <c r="I36">
        <f t="shared" si="6"/>
        <v>501.47149567235363</v>
      </c>
      <c r="N36">
        <f>Input!J37</f>
        <v>10.295463714285731</v>
      </c>
      <c r="O36">
        <f t="shared" si="7"/>
        <v>10.132514000000016</v>
      </c>
      <c r="P36">
        <f t="shared" si="8"/>
        <v>7.1841230573673203</v>
      </c>
      <c r="Q36">
        <f t="shared" si="9"/>
        <v>8.6930091505985185</v>
      </c>
      <c r="R36">
        <f t="shared" si="10"/>
        <v>9.0242748009908027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1.2021123865583092</v>
      </c>
      <c r="D37">
        <f t="shared" si="2"/>
        <v>1.4644771101716423</v>
      </c>
      <c r="E37" s="4">
        <f>Input!I38</f>
        <v>139.82572885714288</v>
      </c>
      <c r="F37">
        <f t="shared" si="3"/>
        <v>138.98135271428575</v>
      </c>
      <c r="G37">
        <f t="shared" si="4"/>
        <v>216.91048492490728</v>
      </c>
      <c r="H37">
        <f t="shared" si="5"/>
        <v>6072.9496471005305</v>
      </c>
      <c r="I37">
        <f t="shared" si="6"/>
        <v>269.0616679908797</v>
      </c>
      <c r="N37">
        <f>Input!J38</f>
        <v>10.132513857142868</v>
      </c>
      <c r="O37">
        <f t="shared" si="7"/>
        <v>9.9695641428571538</v>
      </c>
      <c r="P37">
        <f t="shared" si="8"/>
        <v>6.9998076830970479</v>
      </c>
      <c r="Q37">
        <f t="shared" si="9"/>
        <v>8.8194534302868774</v>
      </c>
      <c r="R37">
        <f t="shared" si="10"/>
        <v>7.9508643105196333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1.2374686332217888</v>
      </c>
      <c r="D38">
        <f t="shared" si="2"/>
        <v>1.5551525312252275</v>
      </c>
      <c r="E38" s="4">
        <f>Input!I39</f>
        <v>149.78047928571431</v>
      </c>
      <c r="F38">
        <f t="shared" si="3"/>
        <v>148.93610314285718</v>
      </c>
      <c r="G38">
        <f t="shared" si="4"/>
        <v>222.5650685316856</v>
      </c>
      <c r="H38">
        <f t="shared" si="5"/>
        <v>5421.2245442292933</v>
      </c>
      <c r="I38">
        <f t="shared" si="6"/>
        <v>115.53059048891924</v>
      </c>
      <c r="N38">
        <f>Input!J39</f>
        <v>9.9547504285714297</v>
      </c>
      <c r="O38">
        <f t="shared" si="7"/>
        <v>9.7918007142857153</v>
      </c>
      <c r="P38">
        <f t="shared" si="8"/>
        <v>6.7888572473602586</v>
      </c>
      <c r="Q38">
        <f t="shared" si="9"/>
        <v>9.0176694655502807</v>
      </c>
      <c r="R38">
        <f t="shared" si="10"/>
        <v>6.805718822282631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1.2728248798852686</v>
      </c>
      <c r="D39">
        <f t="shared" si="2"/>
        <v>1.6486495772209944</v>
      </c>
      <c r="E39" s="4">
        <f>Input!I40</f>
        <v>158.26868171428572</v>
      </c>
      <c r="F39">
        <f t="shared" si="3"/>
        <v>157.42430557142859</v>
      </c>
      <c r="G39">
        <f t="shared" si="4"/>
        <v>227.88279259258292</v>
      </c>
      <c r="H39">
        <f t="shared" si="5"/>
        <v>4964.3983933101727</v>
      </c>
      <c r="I39">
        <f t="shared" si="6"/>
        <v>29.49349819910389</v>
      </c>
      <c r="N39">
        <f>Input!J40</f>
        <v>8.4882024285714124</v>
      </c>
      <c r="O39">
        <f t="shared" si="7"/>
        <v>8.325252714285698</v>
      </c>
      <c r="P39">
        <f t="shared" si="8"/>
        <v>6.5546089925273474</v>
      </c>
      <c r="Q39">
        <f t="shared" si="9"/>
        <v>3.1351791894022631</v>
      </c>
      <c r="R39">
        <f t="shared" si="10"/>
        <v>5.6383880236764972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1.3081811265487482</v>
      </c>
      <c r="D40">
        <f t="shared" si="2"/>
        <v>1.7449740140500734</v>
      </c>
      <c r="E40" s="4">
        <f>Input!I41</f>
        <v>166.03101685714287</v>
      </c>
      <c r="F40">
        <f t="shared" si="3"/>
        <v>165.18664071428574</v>
      </c>
      <c r="G40">
        <f t="shared" si="4"/>
        <v>232.86537953835514</v>
      </c>
      <c r="H40">
        <f t="shared" si="5"/>
        <v>4580.4116888165981</v>
      </c>
      <c r="I40">
        <f t="shared" si="6"/>
        <v>0.2008874778045959</v>
      </c>
      <c r="N40">
        <f>Input!J41</f>
        <v>7.7623351428571539</v>
      </c>
      <c r="O40">
        <f t="shared" si="7"/>
        <v>7.5993854285714395</v>
      </c>
      <c r="P40">
        <f t="shared" si="8"/>
        <v>6.3004885465667888</v>
      </c>
      <c r="Q40">
        <f t="shared" si="9"/>
        <v>1.6871331100814035</v>
      </c>
      <c r="R40">
        <f t="shared" si="10"/>
        <v>4.496132482331733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1.343537373212228</v>
      </c>
      <c r="D41">
        <f t="shared" si="2"/>
        <v>1.8441314608789419</v>
      </c>
      <c r="E41" s="4">
        <f>Input!I42</f>
        <v>173.52670685714287</v>
      </c>
      <c r="F41">
        <f t="shared" si="3"/>
        <v>172.68233071428574</v>
      </c>
      <c r="G41">
        <f t="shared" si="4"/>
        <v>237.51701219850924</v>
      </c>
      <c r="H41">
        <f t="shared" si="5"/>
        <v>4203.5359231607126</v>
      </c>
      <c r="I41">
        <f t="shared" si="6"/>
        <v>17.668806384536047</v>
      </c>
      <c r="N41">
        <f>Input!J42</f>
        <v>7.4956899999999962</v>
      </c>
      <c r="O41">
        <f t="shared" si="7"/>
        <v>7.3327402857142818</v>
      </c>
      <c r="P41">
        <f t="shared" si="8"/>
        <v>6.0299485628586131</v>
      </c>
      <c r="Q41">
        <f t="shared" si="9"/>
        <v>1.6972662731412413</v>
      </c>
      <c r="R41">
        <f t="shared" si="10"/>
        <v>3.4220137678817051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1.3788936198757076</v>
      </c>
      <c r="D42">
        <f t="shared" si="2"/>
        <v>1.9461273977026778</v>
      </c>
      <c r="E42" s="4">
        <f>Input!I43</f>
        <v>181.31866928571429</v>
      </c>
      <c r="F42">
        <f t="shared" si="3"/>
        <v>180.47429314285716</v>
      </c>
      <c r="G42">
        <f t="shared" si="4"/>
        <v>241.84407675648188</v>
      </c>
      <c r="H42">
        <f t="shared" si="5"/>
        <v>3766.2503407831209</v>
      </c>
      <c r="I42">
        <f t="shared" si="6"/>
        <v>72.769302131663849</v>
      </c>
      <c r="N42">
        <f>Input!J43</f>
        <v>7.7919624285714235</v>
      </c>
      <c r="O42">
        <f t="shared" si="7"/>
        <v>7.6290127142857092</v>
      </c>
      <c r="P42">
        <f t="shared" si="8"/>
        <v>5.7464115285460444</v>
      </c>
      <c r="Q42">
        <f t="shared" si="9"/>
        <v>3.5441872245483914</v>
      </c>
      <c r="R42">
        <f t="shared" si="10"/>
        <v>2.4533945149193976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1.4142498665391874</v>
      </c>
      <c r="D43">
        <f t="shared" si="2"/>
        <v>2.0509671723229261</v>
      </c>
      <c r="E43" s="4">
        <f>Input!I44</f>
        <v>189.99944871428573</v>
      </c>
      <c r="F43">
        <f t="shared" si="3"/>
        <v>189.1550725714286</v>
      </c>
      <c r="G43">
        <f t="shared" si="4"/>
        <v>245.85489904889366</v>
      </c>
      <c r="H43">
        <f t="shared" si="5"/>
        <v>3214.8703225746472</v>
      </c>
      <c r="I43">
        <f t="shared" si="6"/>
        <v>157.28457648582642</v>
      </c>
      <c r="N43">
        <f>Input!J44</f>
        <v>8.6807794285714408</v>
      </c>
      <c r="O43">
        <f t="shared" si="7"/>
        <v>8.5178297142857264</v>
      </c>
      <c r="P43">
        <f t="shared" si="8"/>
        <v>5.4532176479438199</v>
      </c>
      <c r="Q43">
        <f t="shared" si="9"/>
        <v>9.3918471171684104</v>
      </c>
      <c r="R43">
        <f t="shared" si="10"/>
        <v>1.6208795174316954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1.449606113202667</v>
      </c>
      <c r="D44">
        <f t="shared" si="2"/>
        <v>2.1586560068078602</v>
      </c>
      <c r="E44" s="4">
        <f>Input!I45</f>
        <v>198.72466899999998</v>
      </c>
      <c r="F44">
        <f t="shared" si="3"/>
        <v>197.88029285714285</v>
      </c>
      <c r="G44">
        <f t="shared" si="4"/>
        <v>249.55947899926608</v>
      </c>
      <c r="H44">
        <f t="shared" si="5"/>
        <v>2670.7382803122214</v>
      </c>
      <c r="I44">
        <f t="shared" si="6"/>
        <v>263.9290956872116</v>
      </c>
      <c r="N44">
        <f>Input!J45</f>
        <v>8.7252202857142436</v>
      </c>
      <c r="O44">
        <f t="shared" si="7"/>
        <v>8.5622705714285292</v>
      </c>
      <c r="P44">
        <f t="shared" si="8"/>
        <v>5.1535785105518483</v>
      </c>
      <c r="Q44">
        <f t="shared" si="9"/>
        <v>11.619181565883714</v>
      </c>
      <c r="R44">
        <f t="shared" si="10"/>
        <v>0.94769938584717939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1.4849623598661466</v>
      </c>
      <c r="D45">
        <f t="shared" si="2"/>
        <v>2.2691990034844753</v>
      </c>
      <c r="E45" s="4">
        <f>Input!I46</f>
        <v>208.08687485714285</v>
      </c>
      <c r="F45">
        <f t="shared" si="3"/>
        <v>207.24249871428572</v>
      </c>
      <c r="G45">
        <f t="shared" si="4"/>
        <v>252.96922758416233</v>
      </c>
      <c r="H45">
        <f t="shared" si="5"/>
        <v>2090.9337331392071</v>
      </c>
      <c r="I45">
        <f t="shared" si="6"/>
        <v>386.34431425426641</v>
      </c>
      <c r="N45">
        <f>Input!J46</f>
        <v>9.3622058571428681</v>
      </c>
      <c r="O45">
        <f t="shared" si="7"/>
        <v>9.1992561428571538</v>
      </c>
      <c r="P45">
        <f t="shared" si="8"/>
        <v>4.850537053360771</v>
      </c>
      <c r="Q45">
        <f t="shared" si="9"/>
        <v>18.911357719350249</v>
      </c>
      <c r="R45">
        <f t="shared" si="10"/>
        <v>0.44951268505733794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1.5203186065296264</v>
      </c>
      <c r="D46">
        <f t="shared" si="2"/>
        <v>2.3826011505075395</v>
      </c>
      <c r="E46" s="4">
        <f>Input!I47</f>
        <v>218.16013428571429</v>
      </c>
      <c r="F46">
        <f t="shared" si="3"/>
        <v>217.31575814285716</v>
      </c>
      <c r="G46">
        <f t="shared" si="4"/>
        <v>256.09671027888265</v>
      </c>
      <c r="H46">
        <f t="shared" si="5"/>
        <v>1503.9622485766999</v>
      </c>
      <c r="I46">
        <f t="shared" si="6"/>
        <v>519.07083092288588</v>
      </c>
      <c r="N46">
        <f>Input!J47</f>
        <v>10.073259428571447</v>
      </c>
      <c r="O46">
        <f t="shared" si="7"/>
        <v>9.9103097142857326</v>
      </c>
      <c r="P46">
        <f t="shared" si="8"/>
        <v>4.546934130566151</v>
      </c>
      <c r="Q46">
        <f t="shared" si="9"/>
        <v>28.765797652039364</v>
      </c>
      <c r="R46">
        <f t="shared" si="10"/>
        <v>0.1345819666045468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1.5556748531931059</v>
      </c>
      <c r="D47">
        <f t="shared" si="2"/>
        <v>2.4988673270443775</v>
      </c>
      <c r="E47" s="4">
        <f>Input!I48</f>
        <v>227.18162699999999</v>
      </c>
      <c r="F47">
        <f t="shared" si="3"/>
        <v>226.33725085714286</v>
      </c>
      <c r="G47">
        <f t="shared" si="4"/>
        <v>258.95540043668217</v>
      </c>
      <c r="H47">
        <f t="shared" si="5"/>
        <v>1063.9436819932002</v>
      </c>
      <c r="I47">
        <f t="shared" si="6"/>
        <v>657.5027365355545</v>
      </c>
      <c r="N47">
        <f>Input!J48</f>
        <v>9.0214927142856993</v>
      </c>
      <c r="O47">
        <f t="shared" si="7"/>
        <v>8.858542999999985</v>
      </c>
      <c r="P47">
        <f t="shared" si="8"/>
        <v>4.245381816081566</v>
      </c>
      <c r="Q47">
        <f t="shared" si="9"/>
        <v>21.28125610881159</v>
      </c>
      <c r="R47">
        <f t="shared" si="10"/>
        <v>4.2643295850322725E-3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1.5910310998565858</v>
      </c>
      <c r="D48">
        <f t="shared" si="2"/>
        <v>2.6180023081102526</v>
      </c>
      <c r="E48" s="4">
        <f>Input!I49</f>
        <v>235.83277928571428</v>
      </c>
      <c r="F48">
        <f t="shared" si="3"/>
        <v>234.98840314285715</v>
      </c>
      <c r="G48">
        <f t="shared" si="4"/>
        <v>261.55944553572641</v>
      </c>
      <c r="H48">
        <f t="shared" si="5"/>
        <v>706.02029384365528</v>
      </c>
      <c r="I48">
        <f t="shared" si="6"/>
        <v>797.82867887358418</v>
      </c>
      <c r="N48">
        <f>Input!J49</f>
        <v>8.6511522857142893</v>
      </c>
      <c r="O48">
        <f t="shared" si="7"/>
        <v>8.4882025714285749</v>
      </c>
      <c r="P48">
        <f t="shared" si="8"/>
        <v>3.9482433901356897</v>
      </c>
      <c r="Q48">
        <f t="shared" si="9"/>
        <v>20.611229367805564</v>
      </c>
      <c r="R48">
        <f t="shared" si="10"/>
        <v>5.3748205147560638E-2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1.6263873465200653</v>
      </c>
      <c r="D49">
        <f t="shared" si="2"/>
        <v>2.740010769085194</v>
      </c>
      <c r="E49" s="4">
        <f>Input!I50</f>
        <v>244.70613571428572</v>
      </c>
      <c r="F49">
        <f t="shared" si="3"/>
        <v>243.86175957142859</v>
      </c>
      <c r="G49">
        <f t="shared" si="4"/>
        <v>263.92344869664839</v>
      </c>
      <c r="H49">
        <f t="shared" si="5"/>
        <v>402.47137055696237</v>
      </c>
      <c r="I49">
        <f t="shared" si="6"/>
        <v>936.96380046804188</v>
      </c>
      <c r="N49">
        <f>Input!J50</f>
        <v>8.8733564285714408</v>
      </c>
      <c r="O49">
        <f t="shared" si="7"/>
        <v>8.7104067142857264</v>
      </c>
      <c r="P49">
        <f t="shared" si="8"/>
        <v>3.6576198046597015</v>
      </c>
      <c r="Q49">
        <f t="shared" si="9"/>
        <v>25.530655554088121</v>
      </c>
      <c r="R49">
        <f t="shared" si="10"/>
        <v>0.27296463650149366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1.6617435931835451</v>
      </c>
      <c r="D50">
        <f t="shared" si="2"/>
        <v>2.8648972899398464</v>
      </c>
      <c r="E50" s="4">
        <f>Input!I51</f>
        <v>252.86843857142861</v>
      </c>
      <c r="F50">
        <f t="shared" si="3"/>
        <v>252.02406242857148</v>
      </c>
      <c r="G50">
        <f t="shared" si="4"/>
        <v>266.06226734448092</v>
      </c>
      <c r="H50">
        <f t="shared" si="5"/>
        <v>197.07119726106376</v>
      </c>
      <c r="I50">
        <f t="shared" si="6"/>
        <v>1072.4762433805256</v>
      </c>
      <c r="N50">
        <f>Input!J51</f>
        <v>8.1623028571428904</v>
      </c>
      <c r="O50">
        <f t="shared" si="7"/>
        <v>7.999353142857176</v>
      </c>
      <c r="P50">
        <f t="shared" si="8"/>
        <v>3.3753422860937325</v>
      </c>
      <c r="Q50">
        <f t="shared" si="9"/>
        <v>21.381476403466195</v>
      </c>
      <c r="R50">
        <f t="shared" si="10"/>
        <v>0.64760275858877048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1.6970998398470247</v>
      </c>
      <c r="D51">
        <f t="shared" si="2"/>
        <v>2.9926663591949136</v>
      </c>
      <c r="E51" s="4">
        <f>Input!I52</f>
        <v>261.14925042857146</v>
      </c>
      <c r="F51">
        <f t="shared" si="3"/>
        <v>260.30487428571433</v>
      </c>
      <c r="G51">
        <f t="shared" si="4"/>
        <v>267.99083037433974</v>
      </c>
      <c r="H51">
        <f t="shared" si="5"/>
        <v>59.073920996277906</v>
      </c>
      <c r="I51">
        <f t="shared" si="6"/>
        <v>1202.511397664445</v>
      </c>
      <c r="N51">
        <f>Input!J52</f>
        <v>8.2808118571428508</v>
      </c>
      <c r="O51">
        <f t="shared" si="7"/>
        <v>8.1178621428571365</v>
      </c>
      <c r="P51">
        <f t="shared" si="8"/>
        <v>3.1029706206934011</v>
      </c>
      <c r="Q51">
        <f t="shared" si="9"/>
        <v>25.149136979069702</v>
      </c>
      <c r="R51">
        <f t="shared" si="10"/>
        <v>1.1601645753794345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1.7324560865105043</v>
      </c>
      <c r="D52">
        <f t="shared" si="2"/>
        <v>3.1233223776362888</v>
      </c>
      <c r="E52" s="4">
        <f>Input!I53</f>
        <v>268.42273628571428</v>
      </c>
      <c r="F52">
        <f t="shared" si="3"/>
        <v>267.57836014285715</v>
      </c>
      <c r="G52">
        <f t="shared" si="4"/>
        <v>269.7239746913113</v>
      </c>
      <c r="H52">
        <f t="shared" si="5"/>
        <v>4.6036617905380979</v>
      </c>
      <c r="I52">
        <f t="shared" si="6"/>
        <v>1325.7165309299862</v>
      </c>
      <c r="N52">
        <f>Input!J53</f>
        <v>7.2734858571428163</v>
      </c>
      <c r="O52">
        <f t="shared" si="7"/>
        <v>7.1105361428571019</v>
      </c>
      <c r="P52">
        <f t="shared" si="8"/>
        <v>2.8417965775015261</v>
      </c>
      <c r="Q52">
        <f t="shared" si="9"/>
        <v>18.22213747683211</v>
      </c>
      <c r="R52">
        <f t="shared" si="10"/>
        <v>1.791002469718713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1.7678123331739841</v>
      </c>
      <c r="D53">
        <f t="shared" si="2"/>
        <v>3.2568696618056565</v>
      </c>
      <c r="E53" s="4">
        <f>Input!I54</f>
        <v>274.64445528571429</v>
      </c>
      <c r="F53">
        <f t="shared" si="3"/>
        <v>273.80007914285716</v>
      </c>
      <c r="G53">
        <f t="shared" si="4"/>
        <v>271.27630154052792</v>
      </c>
      <c r="H53">
        <f t="shared" si="5"/>
        <v>6.3694533860186908</v>
      </c>
      <c r="I53">
        <f t="shared" si="6"/>
        <v>1441.1679028723986</v>
      </c>
      <c r="N53">
        <f>Input!J54</f>
        <v>6.2217190000000073</v>
      </c>
      <c r="O53">
        <f t="shared" si="7"/>
        <v>6.058769285714293</v>
      </c>
      <c r="P53">
        <f t="shared" si="8"/>
        <v>2.5928518580960822</v>
      </c>
      <c r="Q53">
        <f t="shared" si="9"/>
        <v>12.012583615067635</v>
      </c>
      <c r="R53">
        <f t="shared" si="10"/>
        <v>2.519293116081279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1.8031685798374637</v>
      </c>
      <c r="D54">
        <f t="shared" si="2"/>
        <v>3.3933124472844152</v>
      </c>
      <c r="E54" s="4">
        <f>Input!I55</f>
        <v>282.03645</v>
      </c>
      <c r="F54">
        <f t="shared" si="3"/>
        <v>281.19207385714287</v>
      </c>
      <c r="G54">
        <f t="shared" si="4"/>
        <v>272.66205263050193</v>
      </c>
      <c r="H54">
        <f t="shared" si="5"/>
        <v>72.761262126945013</v>
      </c>
      <c r="I54">
        <f t="shared" si="6"/>
        <v>1548.3019626391101</v>
      </c>
      <c r="N54">
        <f>Input!J55</f>
        <v>7.3919947142857154</v>
      </c>
      <c r="O54">
        <f t="shared" si="7"/>
        <v>7.2290450000000011</v>
      </c>
      <c r="P54">
        <f t="shared" si="8"/>
        <v>2.3569199194712875</v>
      </c>
      <c r="Q54">
        <f t="shared" si="9"/>
        <v>23.737602800316917</v>
      </c>
      <c r="R54">
        <f t="shared" si="10"/>
        <v>3.3239126121865548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1.8385248265009435</v>
      </c>
      <c r="D55">
        <f t="shared" si="2"/>
        <v>3.5326548917870193</v>
      </c>
      <c r="E55" s="4">
        <f>Input!I56</f>
        <v>289.41363114285713</v>
      </c>
      <c r="F55">
        <f t="shared" si="3"/>
        <v>288.569255</v>
      </c>
      <c r="G55">
        <f t="shared" si="4"/>
        <v>273.89500568665949</v>
      </c>
      <c r="H55">
        <f t="shared" si="5"/>
        <v>215.33359291007446</v>
      </c>
      <c r="I55">
        <f t="shared" si="6"/>
        <v>1646.8517645282777</v>
      </c>
      <c r="N55">
        <f>Input!J56</f>
        <v>7.3771811428571255</v>
      </c>
      <c r="O55">
        <f t="shared" si="7"/>
        <v>7.2142314285714111</v>
      </c>
      <c r="P55">
        <f t="shared" si="8"/>
        <v>2.1345509957040067</v>
      </c>
      <c r="Q55">
        <f t="shared" si="9"/>
        <v>25.803153300055975</v>
      </c>
      <c r="R55">
        <f t="shared" si="10"/>
        <v>4.1841888321916096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1.8738810731644231</v>
      </c>
      <c r="D56">
        <f t="shared" si="2"/>
        <v>3.6749010780782712</v>
      </c>
      <c r="E56" s="4">
        <f>Input!I57</f>
        <v>296.10938585714285</v>
      </c>
      <c r="F56">
        <f t="shared" si="3"/>
        <v>295.26500971428572</v>
      </c>
      <c r="G56">
        <f t="shared" si="4"/>
        <v>274.9883887560577</v>
      </c>
      <c r="H56">
        <f t="shared" si="5"/>
        <v>411.14135748365192</v>
      </c>
      <c r="I56">
        <f t="shared" si="6"/>
        <v>1736.7893292918425</v>
      </c>
      <c r="N56">
        <f>Input!J57</f>
        <v>6.6957547142857265</v>
      </c>
      <c r="O56">
        <f t="shared" si="7"/>
        <v>6.5328050000000122</v>
      </c>
      <c r="P56">
        <f t="shared" si="8"/>
        <v>1.9260796435801424</v>
      </c>
      <c r="Q56">
        <f t="shared" si="9"/>
        <v>21.221918509481775</v>
      </c>
      <c r="R56">
        <f t="shared" si="10"/>
        <v>5.08051752384974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1.9092373198279029</v>
      </c>
      <c r="D57">
        <f t="shared" si="2"/>
        <v>3.820055016727784</v>
      </c>
      <c r="E57" s="4">
        <f>Input!I58</f>
        <v>302.27185042857138</v>
      </c>
      <c r="F57">
        <f t="shared" si="3"/>
        <v>301.42747428571425</v>
      </c>
      <c r="G57">
        <f t="shared" si="4"/>
        <v>275.95481232015959</v>
      </c>
      <c r="H57">
        <f t="shared" si="5"/>
        <v>648.85650761141517</v>
      </c>
      <c r="I57">
        <f t="shared" si="6"/>
        <v>1818.2743299743252</v>
      </c>
      <c r="N57">
        <f>Input!J58</f>
        <v>6.1624645714285293</v>
      </c>
      <c r="O57">
        <f t="shared" si="7"/>
        <v>5.999514857142815</v>
      </c>
      <c r="P57">
        <f t="shared" si="8"/>
        <v>1.7316441548381665</v>
      </c>
      <c r="Q57">
        <f t="shared" si="9"/>
        <v>18.214720331590375</v>
      </c>
      <c r="R57">
        <f t="shared" si="10"/>
        <v>5.9948379978318522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1.9445935664913825</v>
      </c>
      <c r="D58">
        <f t="shared" si="2"/>
        <v>3.9681206487135419</v>
      </c>
      <c r="E58" s="4">
        <f>Input!I59</f>
        <v>307.96027928571431</v>
      </c>
      <c r="F58">
        <f t="shared" si="3"/>
        <v>307.11590314285718</v>
      </c>
      <c r="G58">
        <f t="shared" si="4"/>
        <v>276.80621806038096</v>
      </c>
      <c r="H58">
        <f t="shared" si="5"/>
        <v>918.67700979888161</v>
      </c>
      <c r="I58">
        <f t="shared" si="6"/>
        <v>1891.609194379756</v>
      </c>
      <c r="N58">
        <f>Input!J59</f>
        <v>5.6884288571429238</v>
      </c>
      <c r="O58">
        <f t="shared" si="7"/>
        <v>5.5254791428572094</v>
      </c>
      <c r="P58">
        <f t="shared" si="8"/>
        <v>1.5512072105460879</v>
      </c>
      <c r="Q58">
        <f t="shared" si="9"/>
        <v>15.794837391955976</v>
      </c>
      <c r="R58">
        <f t="shared" si="10"/>
        <v>6.9109720464541153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1.9799498131548621</v>
      </c>
      <c r="D59">
        <f t="shared" si="2"/>
        <v>4.1191018478854797</v>
      </c>
      <c r="E59" s="4">
        <f>Input!I60</f>
        <v>313.51538557142851</v>
      </c>
      <c r="F59">
        <f t="shared" si="3"/>
        <v>312.67100942857138</v>
      </c>
      <c r="G59">
        <f t="shared" si="4"/>
        <v>277.55384295962386</v>
      </c>
      <c r="H59">
        <f t="shared" si="5"/>
        <v>1233.2153808077717</v>
      </c>
      <c r="I59">
        <f t="shared" si="6"/>
        <v>1957.2004892865207</v>
      </c>
      <c r="N59">
        <f>Input!J60</f>
        <v>5.5551062857142028</v>
      </c>
      <c r="O59">
        <f t="shared" si="7"/>
        <v>5.3921565714284885</v>
      </c>
      <c r="P59">
        <f t="shared" si="8"/>
        <v>1.3845771985900424</v>
      </c>
      <c r="Q59">
        <f t="shared" si="9"/>
        <v>16.060692429600191</v>
      </c>
      <c r="R59">
        <f t="shared" si="10"/>
        <v>7.8148358098860067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2.0153060598183417</v>
      </c>
      <c r="D60">
        <f t="shared" si="2"/>
        <v>4.2730024232989736</v>
      </c>
      <c r="E60" s="4">
        <f>Input!I61</f>
        <v>318.18167485714287</v>
      </c>
      <c r="F60">
        <f t="shared" si="3"/>
        <v>317.33729871428574</v>
      </c>
      <c r="G60">
        <f t="shared" si="4"/>
        <v>278.20819730970373</v>
      </c>
      <c r="H60">
        <f t="shared" si="5"/>
        <v>1531.0865767300611</v>
      </c>
      <c r="I60">
        <f t="shared" si="6"/>
        <v>2015.5262803517671</v>
      </c>
      <c r="N60">
        <f>Input!J61</f>
        <v>4.6662892857143561</v>
      </c>
      <c r="O60">
        <f t="shared" si="7"/>
        <v>4.5033395714286417</v>
      </c>
      <c r="P60">
        <f t="shared" si="8"/>
        <v>1.2314296704725605</v>
      </c>
      <c r="Q60">
        <f t="shared" si="9"/>
        <v>10.705394399974434</v>
      </c>
      <c r="R60">
        <f t="shared" si="10"/>
        <v>8.6945386573853476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2.0506623064818217</v>
      </c>
      <c r="D61">
        <f t="shared" si="2"/>
        <v>4.4298261214273129</v>
      </c>
      <c r="E61" s="4">
        <f>Input!I62</f>
        <v>322.19616499999995</v>
      </c>
      <c r="F61">
        <f t="shared" si="3"/>
        <v>321.35178885714282</v>
      </c>
      <c r="G61">
        <f t="shared" si="4"/>
        <v>278.77905512602223</v>
      </c>
      <c r="H61">
        <f t="shared" si="5"/>
        <v>1812.4376573408931</v>
      </c>
      <c r="I61">
        <f t="shared" si="6"/>
        <v>2067.109040531504</v>
      </c>
      <c r="N61">
        <f>Input!J62</f>
        <v>4.0144901428570847</v>
      </c>
      <c r="O61">
        <f t="shared" si="7"/>
        <v>3.8515404285713704</v>
      </c>
      <c r="P61">
        <f t="shared" si="8"/>
        <v>1.091328475786542</v>
      </c>
      <c r="Q61">
        <f t="shared" si="9"/>
        <v>7.6187700242962357</v>
      </c>
      <c r="R61">
        <f t="shared" si="10"/>
        <v>9.5403858647417934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2.0860185531453013</v>
      </c>
      <c r="D62">
        <f t="shared" si="2"/>
        <v>4.5895766282614101</v>
      </c>
      <c r="E62" s="4">
        <f>Input!I63</f>
        <v>326.12177342857143</v>
      </c>
      <c r="F62">
        <f t="shared" si="3"/>
        <v>325.2773972857143</v>
      </c>
      <c r="G62">
        <f t="shared" si="4"/>
        <v>279.27545544285857</v>
      </c>
      <c r="H62">
        <f t="shared" si="5"/>
        <v>2116.1786533134809</v>
      </c>
      <c r="I62">
        <f t="shared" si="6"/>
        <v>2112.4936020862033</v>
      </c>
      <c r="N62">
        <f>Input!J63</f>
        <v>3.9256084285714792</v>
      </c>
      <c r="O62">
        <f t="shared" si="7"/>
        <v>3.7626587142857648</v>
      </c>
      <c r="P62">
        <f t="shared" si="8"/>
        <v>0.96374617916605443</v>
      </c>
      <c r="Q62">
        <f t="shared" si="9"/>
        <v>7.8339113792502442</v>
      </c>
      <c r="R62">
        <f t="shared" si="10"/>
        <v>10.344803128759267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2.1213747998087809</v>
      </c>
      <c r="D63">
        <f t="shared" si="2"/>
        <v>4.7522575713043516</v>
      </c>
      <c r="E63" s="4">
        <f>Input!I64</f>
        <v>329.81036399999999</v>
      </c>
      <c r="F63">
        <f t="shared" si="3"/>
        <v>328.96598785714286</v>
      </c>
      <c r="G63">
        <f t="shared" si="4"/>
        <v>279.70571297053942</v>
      </c>
      <c r="H63">
        <f t="shared" si="5"/>
        <v>2426.5746819037336</v>
      </c>
      <c r="I63">
        <f t="shared" si="6"/>
        <v>2152.229605746687</v>
      </c>
      <c r="N63">
        <f>Input!J64</f>
        <v>3.6885905714285627</v>
      </c>
      <c r="O63">
        <f t="shared" si="7"/>
        <v>3.5256408571428484</v>
      </c>
      <c r="P63">
        <f t="shared" si="8"/>
        <v>0.84808343274076692</v>
      </c>
      <c r="Q63">
        <f t="shared" si="9"/>
        <v>7.1693137609707094</v>
      </c>
      <c r="R63">
        <f t="shared" si="10"/>
        <v>11.102201001692785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2.1567310464722604</v>
      </c>
      <c r="D64">
        <f t="shared" si="2"/>
        <v>4.9178725214677153</v>
      </c>
      <c r="E64" s="4">
        <f>Input!I65</f>
        <v>333.48414099999997</v>
      </c>
      <c r="F64">
        <f t="shared" si="3"/>
        <v>332.63976485714284</v>
      </c>
      <c r="G64">
        <f t="shared" si="4"/>
        <v>280.07743663447667</v>
      </c>
      <c r="H64">
        <f t="shared" si="5"/>
        <v>2762.7983481872884</v>
      </c>
      <c r="I64">
        <f t="shared" si="6"/>
        <v>2186.8578883488822</v>
      </c>
      <c r="N64">
        <f>Input!J65</f>
        <v>3.6737769999999728</v>
      </c>
      <c r="O64">
        <f t="shared" si="7"/>
        <v>3.5108272857142584</v>
      </c>
      <c r="P64">
        <f t="shared" si="8"/>
        <v>0.74368704492494619</v>
      </c>
      <c r="Q64">
        <f t="shared" si="9"/>
        <v>7.657065112195534</v>
      </c>
      <c r="R64">
        <f t="shared" si="10"/>
        <v>11.808796415315744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2.1920872931357405</v>
      </c>
      <c r="D65">
        <f t="shared" si="2"/>
        <v>5.0864249948760394</v>
      </c>
      <c r="E65" s="4">
        <f>Input!I66</f>
        <v>336.89127285714284</v>
      </c>
      <c r="F65">
        <f t="shared" si="3"/>
        <v>336.04689671428571</v>
      </c>
      <c r="G65">
        <f t="shared" si="4"/>
        <v>280.39755458047546</v>
      </c>
      <c r="H65">
        <f t="shared" si="5"/>
        <v>3096.8492799258688</v>
      </c>
      <c r="I65">
        <f t="shared" si="6"/>
        <v>2216.9002605826636</v>
      </c>
      <c r="N65">
        <f>Input!J66</f>
        <v>3.4071318571428719</v>
      </c>
      <c r="O65">
        <f t="shared" si="7"/>
        <v>3.2441821428571576</v>
      </c>
      <c r="P65">
        <f t="shared" si="8"/>
        <v>0.64986655184768849</v>
      </c>
      <c r="Q65">
        <f t="shared" si="9"/>
        <v>6.7304733857548094</v>
      </c>
      <c r="R65">
        <f t="shared" si="10"/>
        <v>12.462406859691455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2.2274435397992201</v>
      </c>
      <c r="D66">
        <f t="shared" si="2"/>
        <v>5.257918454585325</v>
      </c>
      <c r="E66" s="4">
        <f>Input!I67</f>
        <v>340.29840471428571</v>
      </c>
      <c r="F66">
        <f t="shared" si="3"/>
        <v>339.45402857142858</v>
      </c>
      <c r="G66">
        <f t="shared" si="4"/>
        <v>280.67234431568755</v>
      </c>
      <c r="H66">
        <f t="shared" si="5"/>
        <v>3455.2864039416327</v>
      </c>
      <c r="I66">
        <f t="shared" si="6"/>
        <v>2242.8521534521874</v>
      </c>
      <c r="N66">
        <f>Input!J67</f>
        <v>3.4071318571428719</v>
      </c>
      <c r="O66">
        <f t="shared" si="7"/>
        <v>3.2441821428571576</v>
      </c>
      <c r="P66">
        <f t="shared" si="8"/>
        <v>0.5659091593023986</v>
      </c>
      <c r="Q66">
        <f t="shared" si="9"/>
        <v>7.173146174439311</v>
      </c>
      <c r="R66">
        <f t="shared" si="10"/>
        <v>13.062230732837289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2.2627997864626996</v>
      </c>
      <c r="D67">
        <f t="shared" si="2"/>
        <v>5.4323563122209926</v>
      </c>
      <c r="E67" s="4">
        <f>Input!I68</f>
        <v>343.83885914285713</v>
      </c>
      <c r="F67">
        <f t="shared" si="3"/>
        <v>342.994483</v>
      </c>
      <c r="G67">
        <f t="shared" si="4"/>
        <v>280.90746675518147</v>
      </c>
      <c r="H67">
        <f t="shared" si="5"/>
        <v>3854.7975861843597</v>
      </c>
      <c r="I67">
        <f t="shared" si="6"/>
        <v>2265.1776504023619</v>
      </c>
      <c r="N67">
        <f>Input!J68</f>
        <v>3.5404544285714223</v>
      </c>
      <c r="O67">
        <f t="shared" si="7"/>
        <v>3.377504714285708</v>
      </c>
      <c r="P67">
        <f t="shared" si="8"/>
        <v>0.49109297952412728</v>
      </c>
      <c r="Q67">
        <f t="shared" si="9"/>
        <v>8.3313727025693574</v>
      </c>
      <c r="R67">
        <f t="shared" si="10"/>
        <v>13.608625101576566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2.2981560331261792</v>
      </c>
      <c r="D68">
        <f t="shared" ref="D68:D83" si="13">POWER(C68,$AB$3)</f>
        <v>5.6097419295402311</v>
      </c>
      <c r="E68" s="4">
        <f>Input!I69</f>
        <v>347.69039942857142</v>
      </c>
      <c r="F68">
        <f t="shared" ref="F68:F83" si="14">E68-$E$3</f>
        <v>346.8460232857143</v>
      </c>
      <c r="G68">
        <f t="shared" ref="G68:G83" si="15">$Z$3*(1-EXP(-1*D68))</f>
        <v>281.10800305566863</v>
      </c>
      <c r="H68">
        <f t="shared" ref="H68:H83" si="16">(F68-G68)^2</f>
        <v>4321.4873037658926</v>
      </c>
      <c r="I68">
        <f t="shared" ref="I68:I83" si="17">(G68-$J$4)^2</f>
        <v>2284.3064674506122</v>
      </c>
      <c r="N68">
        <f>Input!J69</f>
        <v>3.8515402857142931</v>
      </c>
      <c r="O68">
        <f t="shared" ref="O68:O83" si="18">N68-$N$3</f>
        <v>3.6885905714285787</v>
      </c>
      <c r="P68">
        <f t="shared" ref="P68:P83" si="19">POWER(C68,$AB$3)*EXP(-D68)*$Z$3*$AA$3*$AB$3</f>
        <v>0.42469853749203162</v>
      </c>
      <c r="Q68">
        <f t="shared" ref="Q68:Q83" si="20">(O68-P68)^2</f>
        <v>10.65299120919445</v>
      </c>
      <c r="R68">
        <f t="shared" ref="R68:R83" si="21">(P68-$S$4)^2</f>
        <v>14.102889790843934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2.3335122797896588</v>
      </c>
      <c r="D69">
        <f t="shared" si="13"/>
        <v>5.7900786199233947</v>
      </c>
      <c r="E69" s="4">
        <f>Input!I70</f>
        <v>351.33454914285716</v>
      </c>
      <c r="F69">
        <f t="shared" si="14"/>
        <v>350.49017300000003</v>
      </c>
      <c r="G69">
        <f t="shared" si="15"/>
        <v>281.27849323622036</v>
      </c>
      <c r="H69">
        <f t="shared" si="16"/>
        <v>4790.256615723988</v>
      </c>
      <c r="I69">
        <f t="shared" si="17"/>
        <v>2300.6324925299373</v>
      </c>
      <c r="N69">
        <f>Input!J70</f>
        <v>3.6441497142857315</v>
      </c>
      <c r="O69">
        <f t="shared" si="18"/>
        <v>3.4812000000000172</v>
      </c>
      <c r="P69">
        <f t="shared" si="19"/>
        <v>0.36601856521840587</v>
      </c>
      <c r="Q69">
        <f t="shared" si="20"/>
        <v>9.7043553716080186</v>
      </c>
      <c r="R69">
        <f t="shared" si="21"/>
        <v>14.547064488025716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2.3688685264531388</v>
      </c>
      <c r="D70">
        <f t="shared" si="13"/>
        <v>5.9733696497986877</v>
      </c>
      <c r="E70" s="4">
        <f>Input!I71</f>
        <v>355.05276700000002</v>
      </c>
      <c r="F70">
        <f t="shared" si="14"/>
        <v>354.20839085714289</v>
      </c>
      <c r="G70">
        <f t="shared" si="15"/>
        <v>281.42297570702243</v>
      </c>
      <c r="H70">
        <f t="shared" si="16"/>
        <v>5297.7166585753848</v>
      </c>
      <c r="I70">
        <f t="shared" si="17"/>
        <v>2314.5135448339597</v>
      </c>
      <c r="N70">
        <f>Input!J71</f>
        <v>3.7182178571428608</v>
      </c>
      <c r="O70">
        <f t="shared" si="18"/>
        <v>3.5552681428571464</v>
      </c>
      <c r="P70">
        <f t="shared" si="19"/>
        <v>0.31436613933610574</v>
      </c>
      <c r="Q70">
        <f t="shared" si="20"/>
        <v>10.503445796426695</v>
      </c>
      <c r="R70">
        <f t="shared" si="21"/>
        <v>14.943743510366909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2.4042247731166184</v>
      </c>
      <c r="D71">
        <f t="shared" si="13"/>
        <v>6.1596182400040709</v>
      </c>
      <c r="E71" s="4">
        <f>Input!I72</f>
        <v>358.65247585714286</v>
      </c>
      <c r="F71">
        <f t="shared" si="14"/>
        <v>357.80809971428573</v>
      </c>
      <c r="G71">
        <f t="shared" si="15"/>
        <v>281.54502694805132</v>
      </c>
      <c r="H71">
        <f t="shared" si="16"/>
        <v>5816.0562677479656</v>
      </c>
      <c r="I71">
        <f t="shared" si="17"/>
        <v>2326.2720632004603</v>
      </c>
      <c r="N71">
        <f>Input!J72</f>
        <v>3.5997088571428435</v>
      </c>
      <c r="O71">
        <f t="shared" si="18"/>
        <v>3.4367591428571291</v>
      </c>
      <c r="P71">
        <f t="shared" si="19"/>
        <v>0.26908124720313531</v>
      </c>
      <c r="Q71">
        <f t="shared" si="20"/>
        <v>10.034183250614916</v>
      </c>
      <c r="R71">
        <f t="shared" si="21"/>
        <v>15.295911100551235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2.439581019780098</v>
      </c>
      <c r="D72">
        <f t="shared" si="13"/>
        <v>6.3488275670900762</v>
      </c>
      <c r="E72" s="4">
        <f>Input!I73</f>
        <v>362.45957528571432</v>
      </c>
      <c r="F72">
        <f t="shared" si="14"/>
        <v>361.61519914285719</v>
      </c>
      <c r="G72">
        <f t="shared" si="15"/>
        <v>281.64780069722673</v>
      </c>
      <c r="H72">
        <f t="shared" si="16"/>
        <v>6394.7848141622217</v>
      </c>
      <c r="I72">
        <f t="shared" si="17"/>
        <v>2336.1964780291446</v>
      </c>
      <c r="N72">
        <f>Input!J73</f>
        <v>3.8070994285714619</v>
      </c>
      <c r="O72">
        <f t="shared" si="18"/>
        <v>3.6441497142857475</v>
      </c>
      <c r="P72">
        <f t="shared" si="19"/>
        <v>0.22953588989962456</v>
      </c>
      <c r="Q72">
        <f t="shared" si="20"/>
        <v>11.659587569688824</v>
      </c>
      <c r="R72">
        <f t="shared" si="21"/>
        <v>15.606798620567087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2.4749372664435776</v>
      </c>
      <c r="D73">
        <f t="shared" si="13"/>
        <v>6.5410007645668822</v>
      </c>
      <c r="E73" s="4">
        <f>Input!I74</f>
        <v>366.32592928571432</v>
      </c>
      <c r="F73">
        <f t="shared" si="14"/>
        <v>365.48155314285719</v>
      </c>
      <c r="G73">
        <f t="shared" si="15"/>
        <v>281.73406611983501</v>
      </c>
      <c r="H73">
        <f t="shared" si="16"/>
        <v>7013.64158267127</v>
      </c>
      <c r="I73">
        <f t="shared" si="17"/>
        <v>2344.5430629660568</v>
      </c>
      <c r="N73">
        <f>Input!J74</f>
        <v>3.8663540000000012</v>
      </c>
      <c r="O73">
        <f t="shared" si="18"/>
        <v>3.7034042857142868</v>
      </c>
      <c r="P73">
        <f t="shared" si="19"/>
        <v>0.19513784727350064</v>
      </c>
      <c r="Q73">
        <f t="shared" si="20"/>
        <v>12.307933403089999</v>
      </c>
      <c r="R73">
        <f t="shared" si="21"/>
        <v>15.879763814029834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2.5102935131070576</v>
      </c>
      <c r="D74">
        <f t="shared" si="13"/>
        <v>6.7361409240988213</v>
      </c>
      <c r="E74" s="4">
        <f>Input!I75</f>
        <v>370.19228328571432</v>
      </c>
      <c r="F74">
        <f t="shared" si="14"/>
        <v>369.3479071428572</v>
      </c>
      <c r="G74">
        <f t="shared" si="15"/>
        <v>281.80624453606163</v>
      </c>
      <c r="H74">
        <f t="shared" si="16"/>
        <v>7663.5426919620295</v>
      </c>
      <c r="I74">
        <f t="shared" si="17"/>
        <v>2351.5381000761176</v>
      </c>
      <c r="N74">
        <f>Input!J75</f>
        <v>3.8663540000000012</v>
      </c>
      <c r="O74">
        <f t="shared" si="18"/>
        <v>3.7034042857142868</v>
      </c>
      <c r="P74">
        <f t="shared" si="19"/>
        <v>0.16533324111325381</v>
      </c>
      <c r="Q74">
        <f t="shared" si="20"/>
        <v>12.517946716644245</v>
      </c>
      <c r="R74">
        <f t="shared" si="21"/>
        <v>16.11819139034889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2.5456497597705372</v>
      </c>
      <c r="D75">
        <f t="shared" si="13"/>
        <v>6.9342510966492492</v>
      </c>
      <c r="E75" s="4">
        <f>Input!I76</f>
        <v>373.74755142857146</v>
      </c>
      <c r="F75">
        <f t="shared" si="14"/>
        <v>372.90317528571433</v>
      </c>
      <c r="G75">
        <f t="shared" si="15"/>
        <v>281.86644438002315</v>
      </c>
      <c r="H75">
        <f t="shared" si="16"/>
        <v>8287.6863739952259</v>
      </c>
      <c r="I75">
        <f t="shared" si="17"/>
        <v>2357.3802252604155</v>
      </c>
      <c r="N75">
        <f>Input!J76</f>
        <v>3.5552681428571304</v>
      </c>
      <c r="O75">
        <f t="shared" si="18"/>
        <v>3.3923184285714161</v>
      </c>
      <c r="P75">
        <f t="shared" si="19"/>
        <v>0.13960803820761347</v>
      </c>
      <c r="Q75">
        <f t="shared" si="20"/>
        <v>10.580124883580641</v>
      </c>
      <c r="R75">
        <f t="shared" si="21"/>
        <v>16.325413525441633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2.5810060064340168</v>
      </c>
      <c r="D76">
        <f t="shared" si="13"/>
        <v>7.135334293578528</v>
      </c>
      <c r="E76" s="4">
        <f>Input!I77</f>
        <v>377.18431057142851</v>
      </c>
      <c r="F76">
        <f t="shared" si="14"/>
        <v>376.33993442857138</v>
      </c>
      <c r="G76">
        <f t="shared" si="15"/>
        <v>281.91649415089535</v>
      </c>
      <c r="H76">
        <f t="shared" si="16"/>
        <v>8915.7860738718537</v>
      </c>
      <c r="I76">
        <f t="shared" si="17"/>
        <v>2362.2428492877816</v>
      </c>
      <c r="N76">
        <f>Input!J77</f>
        <v>3.4367591428570563</v>
      </c>
      <c r="O76">
        <f t="shared" si="18"/>
        <v>3.2738094285713419</v>
      </c>
      <c r="P76">
        <f t="shared" si="19"/>
        <v>0.1174886361754952</v>
      </c>
      <c r="Q76">
        <f t="shared" si="20"/>
        <v>9.9623609445103458</v>
      </c>
      <c r="R76">
        <f t="shared" si="21"/>
        <v>16.504648440019217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2.6163622530974964</v>
      </c>
      <c r="D77">
        <f t="shared" si="13"/>
        <v>7.3393934876975999</v>
      </c>
      <c r="E77" s="4">
        <f>Input!I78</f>
        <v>380.45811985714283</v>
      </c>
      <c r="F77">
        <f t="shared" si="14"/>
        <v>379.6137437142857</v>
      </c>
      <c r="G77">
        <f t="shared" si="15"/>
        <v>281.95797319411554</v>
      </c>
      <c r="H77">
        <f t="shared" si="16"/>
        <v>9536.6495158881371</v>
      </c>
      <c r="I77">
        <f t="shared" si="17"/>
        <v>2366.2765741983008</v>
      </c>
      <c r="N77">
        <f>Input!J78</f>
        <v>3.2738092857143215</v>
      </c>
      <c r="O77">
        <f t="shared" si="18"/>
        <v>3.1108595714286071</v>
      </c>
      <c r="P77">
        <f t="shared" si="19"/>
        <v>9.8541672229170693E-2</v>
      </c>
      <c r="Q77">
        <f t="shared" si="20"/>
        <v>9.0740591258373069</v>
      </c>
      <c r="R77">
        <f t="shared" si="21"/>
        <v>16.658954970963286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2.651718499760976</v>
      </c>
      <c r="D78">
        <f t="shared" si="13"/>
        <v>7.5464316142796042</v>
      </c>
      <c r="E78" s="4">
        <f>Input!I79</f>
        <v>383.64304742857138</v>
      </c>
      <c r="F78">
        <f t="shared" si="14"/>
        <v>382.79867128571425</v>
      </c>
      <c r="G78">
        <f t="shared" si="15"/>
        <v>281.99224021806299</v>
      </c>
      <c r="H78">
        <f t="shared" si="16"/>
        <v>10161.936544597125</v>
      </c>
      <c r="I78">
        <f t="shared" si="17"/>
        <v>2369.6115453078546</v>
      </c>
      <c r="N78">
        <f>Input!J79</f>
        <v>3.1849275714285454</v>
      </c>
      <c r="O78">
        <f t="shared" si="18"/>
        <v>3.0219778571428311</v>
      </c>
      <c r="P78">
        <f t="shared" si="19"/>
        <v>8.2373189184885759E-2</v>
      </c>
      <c r="Q78">
        <f t="shared" si="20"/>
        <v>8.6412756038801426</v>
      </c>
      <c r="R78">
        <f t="shared" si="21"/>
        <v>16.791200956706966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2.687074746424456</v>
      </c>
      <c r="D79">
        <f t="shared" si="13"/>
        <v>7.7564515720317067</v>
      </c>
      <c r="E79" s="4">
        <f>Input!I80</f>
        <v>386.5317027142857</v>
      </c>
      <c r="F79">
        <f t="shared" si="14"/>
        <v>385.68732657142857</v>
      </c>
      <c r="G79">
        <f t="shared" si="15"/>
        <v>282.02045950923156</v>
      </c>
      <c r="H79">
        <f t="shared" si="16"/>
        <v>10746.819326491228</v>
      </c>
      <c r="I79">
        <f t="shared" si="17"/>
        <v>2372.3596959682654</v>
      </c>
      <c r="N79">
        <f>Input!J80</f>
        <v>2.8886552857143215</v>
      </c>
      <c r="O79">
        <f t="shared" si="18"/>
        <v>2.7257055714286071</v>
      </c>
      <c r="P79">
        <f t="shared" si="19"/>
        <v>6.8627284751167583E-2</v>
      </c>
      <c r="Q79">
        <f t="shared" si="20"/>
        <v>7.0600650215327168</v>
      </c>
      <c r="R79">
        <f t="shared" si="21"/>
        <v>16.904043278527883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2.7224309930879356</v>
      </c>
      <c r="D80">
        <f t="shared" si="13"/>
        <v>7.9694562240291882</v>
      </c>
      <c r="E80" s="4">
        <f>Input!I81</f>
        <v>389.12408557142862</v>
      </c>
      <c r="F80">
        <f t="shared" si="14"/>
        <v>388.27970942857149</v>
      </c>
      <c r="G80">
        <f t="shared" si="15"/>
        <v>282.04362485708305</v>
      </c>
      <c r="H80">
        <f t="shared" si="16"/>
        <v>11286.105665080446</v>
      </c>
      <c r="I80">
        <f t="shared" si="17"/>
        <v>2374.6168560171473</v>
      </c>
      <c r="N80">
        <f>Input!J81</f>
        <v>2.5923828571429226</v>
      </c>
      <c r="O80">
        <f t="shared" si="18"/>
        <v>2.4294331428572082</v>
      </c>
      <c r="P80">
        <f t="shared" si="19"/>
        <v>5.6984360056477709E-2</v>
      </c>
      <c r="Q80">
        <f t="shared" si="20"/>
        <v>5.6285132270126672</v>
      </c>
      <c r="R80">
        <f t="shared" si="21"/>
        <v>16.999917504494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2.7577872397514152</v>
      </c>
      <c r="D81">
        <f t="shared" si="13"/>
        <v>8.1854483986138256</v>
      </c>
      <c r="E81" s="4">
        <f>Input!I82</f>
        <v>391.53870499999999</v>
      </c>
      <c r="F81">
        <f t="shared" si="14"/>
        <v>390.69432885714286</v>
      </c>
      <c r="G81">
        <f t="shared" si="15"/>
        <v>282.06258123906349</v>
      </c>
      <c r="H81">
        <f t="shared" si="16"/>
        <v>11800.856590558094</v>
      </c>
      <c r="I81">
        <f t="shared" si="17"/>
        <v>2376.4647058883029</v>
      </c>
      <c r="N81">
        <f>Input!J82</f>
        <v>2.4146194285713705</v>
      </c>
      <c r="O81">
        <f t="shared" si="18"/>
        <v>2.2516697142856561</v>
      </c>
      <c r="P81">
        <f t="shared" si="19"/>
        <v>4.715907211847236E-2</v>
      </c>
      <c r="Q81">
        <f t="shared" si="20"/>
        <v>4.8598671714283697</v>
      </c>
      <c r="R81">
        <f t="shared" si="21"/>
        <v>17.081035244132497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2.7931434864148947</v>
      </c>
      <c r="D82">
        <f t="shared" si="13"/>
        <v>8.4044308902582632</v>
      </c>
      <c r="E82" s="4">
        <f>Input!I83</f>
        <v>393.82000199999999</v>
      </c>
      <c r="F82">
        <f t="shared" si="14"/>
        <v>392.97562585714286</v>
      </c>
      <c r="G82">
        <f t="shared" si="15"/>
        <v>282.07804434735732</v>
      </c>
      <c r="H82">
        <f t="shared" si="16"/>
        <v>12298.273584719527</v>
      </c>
      <c r="I82">
        <f t="shared" si="17"/>
        <v>2377.9725670348439</v>
      </c>
      <c r="N82">
        <f>Input!J83</f>
        <v>2.281296999999995</v>
      </c>
      <c r="O82">
        <f t="shared" si="18"/>
        <v>2.1183472857142807</v>
      </c>
      <c r="P82">
        <f t="shared" si="19"/>
        <v>3.8898083033656917E-2</v>
      </c>
      <c r="Q82">
        <f t="shared" si="20"/>
        <v>4.3241089865290814</v>
      </c>
      <c r="R82">
        <f t="shared" si="21"/>
        <v>17.149387517116629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2.8284997330783748</v>
      </c>
      <c r="D83">
        <f t="shared" si="13"/>
        <v>8.6264064603981492</v>
      </c>
      <c r="E83" s="4">
        <f>Input!I84</f>
        <v>395.81984014285717</v>
      </c>
      <c r="F83">
        <f t="shared" si="14"/>
        <v>394.97546400000004</v>
      </c>
      <c r="G83">
        <f t="shared" si="15"/>
        <v>282.09061806263145</v>
      </c>
      <c r="H83">
        <f t="shared" si="16"/>
        <v>12742.988442303444</v>
      </c>
      <c r="I83">
        <f t="shared" si="17"/>
        <v>2379.1990260062812</v>
      </c>
      <c r="N83">
        <f>Input!J84</f>
        <v>1.9998381428571861</v>
      </c>
      <c r="O83">
        <f t="shared" si="18"/>
        <v>1.8368884285714717</v>
      </c>
      <c r="P83">
        <f t="shared" si="19"/>
        <v>3.1977686532384704E-2</v>
      </c>
      <c r="Q83">
        <f t="shared" si="20"/>
        <v>3.2577027867280881</v>
      </c>
      <c r="R83">
        <f t="shared" si="21"/>
        <v>17.206752650448472</v>
      </c>
    </row>
    <row r="84" spans="1:18" x14ac:dyDescent="0.25">
      <c r="A84">
        <f>Input!G85</f>
        <v>81</v>
      </c>
      <c r="E84" s="4">
        <f>Input!I85</f>
        <v>397.83449200000001</v>
      </c>
      <c r="N84">
        <f>Input!J85</f>
        <v>2.0146518571428373</v>
      </c>
    </row>
    <row r="85" spans="1:18" x14ac:dyDescent="0.25">
      <c r="A85">
        <f>Input!G86</f>
        <v>82</v>
      </c>
      <c r="E85" s="4">
        <f>Input!I86</f>
        <v>400.05653457142859</v>
      </c>
      <c r="N85">
        <f>Input!J86</f>
        <v>2.2220425714285739</v>
      </c>
    </row>
    <row r="86" spans="1:18" x14ac:dyDescent="0.25">
      <c r="A86">
        <f>Input!G87</f>
        <v>83</v>
      </c>
      <c r="E86" s="4">
        <f>Input!I87</f>
        <v>402.10081371428572</v>
      </c>
      <c r="N86">
        <f>Input!J87</f>
        <v>2.0442791428571354</v>
      </c>
    </row>
    <row r="87" spans="1:18" x14ac:dyDescent="0.25">
      <c r="A87">
        <f>Input!G88</f>
        <v>84</v>
      </c>
      <c r="E87" s="4">
        <f>Input!I88</f>
        <v>404.14509285714286</v>
      </c>
      <c r="N87">
        <f>Input!J88</f>
        <v>2.0442791428571354</v>
      </c>
    </row>
    <row r="88" spans="1:18" x14ac:dyDescent="0.25">
      <c r="A88">
        <f>Input!G89</f>
        <v>85</v>
      </c>
      <c r="E88" s="4">
        <f>Input!I89</f>
        <v>406.05604942857144</v>
      </c>
      <c r="N88">
        <f>Input!J89</f>
        <v>1.910956571428585</v>
      </c>
    </row>
    <row r="89" spans="1:18" x14ac:dyDescent="0.25">
      <c r="A89">
        <f>Input!G90</f>
        <v>86</v>
      </c>
      <c r="E89" s="4">
        <f>Input!I90</f>
        <v>407.87812428571431</v>
      </c>
      <c r="N89">
        <f>Input!J90</f>
        <v>1.8220748571428658</v>
      </c>
    </row>
    <row r="90" spans="1:18" x14ac:dyDescent="0.25">
      <c r="A90">
        <f>Input!G91</f>
        <v>87</v>
      </c>
      <c r="E90" s="4">
        <f>Input!I91</f>
        <v>409.83352171428572</v>
      </c>
      <c r="N90">
        <f>Input!J91</f>
        <v>1.9553974285714162</v>
      </c>
    </row>
    <row r="91" spans="1:18" x14ac:dyDescent="0.25">
      <c r="A91">
        <f>Input!G92</f>
        <v>88</v>
      </c>
      <c r="E91" s="4">
        <f>Input!I92</f>
        <v>411.640783</v>
      </c>
      <c r="N91">
        <f>Input!J92</f>
        <v>1.8072612857142758</v>
      </c>
    </row>
    <row r="92" spans="1:18" x14ac:dyDescent="0.25">
      <c r="A92">
        <f>Input!G93</f>
        <v>89</v>
      </c>
      <c r="E92" s="4">
        <f>Input!I93</f>
        <v>413.06289014285716</v>
      </c>
      <c r="N92">
        <f>Input!J93</f>
        <v>1.4221071428571577</v>
      </c>
    </row>
    <row r="93" spans="1:18" x14ac:dyDescent="0.25">
      <c r="A93">
        <f>Input!G94</f>
        <v>90</v>
      </c>
      <c r="E93" s="4">
        <f>Input!I94</f>
        <v>414.48499728571426</v>
      </c>
      <c r="N93">
        <f>Input!J94</f>
        <v>1.4221071428571008</v>
      </c>
    </row>
    <row r="94" spans="1:18" x14ac:dyDescent="0.25">
      <c r="A94">
        <f>Input!G95</f>
        <v>91</v>
      </c>
      <c r="E94" s="4">
        <f>Input!I95</f>
        <v>415.74415471428574</v>
      </c>
      <c r="N94">
        <f>Input!J95</f>
        <v>1.2591574285714842</v>
      </c>
    </row>
    <row r="95" spans="1:18" x14ac:dyDescent="0.25">
      <c r="A95">
        <f>Input!G96</f>
        <v>92</v>
      </c>
      <c r="E95" s="4">
        <f>Input!I96</f>
        <v>416.97368499999999</v>
      </c>
      <c r="N95">
        <f>Input!J96</f>
        <v>1.2295302857142474</v>
      </c>
    </row>
    <row r="96" spans="1:18" x14ac:dyDescent="0.25">
      <c r="A96">
        <f>Input!G97</f>
        <v>93</v>
      </c>
      <c r="E96" s="4">
        <f>Input!I97</f>
        <v>418.06989257142857</v>
      </c>
      <c r="N96">
        <f>Input!J97</f>
        <v>1.0962075714285788</v>
      </c>
    </row>
    <row r="97" spans="1:14" x14ac:dyDescent="0.25">
      <c r="A97">
        <f>Input!G98</f>
        <v>94</v>
      </c>
      <c r="E97" s="4">
        <f>Input!I98</f>
        <v>418.97352328571429</v>
      </c>
      <c r="N97">
        <f>Input!J98</f>
        <v>0.90363071428572539</v>
      </c>
    </row>
    <row r="98" spans="1:14" x14ac:dyDescent="0.25">
      <c r="A98">
        <f>Input!G99</f>
        <v>95</v>
      </c>
      <c r="E98" s="4">
        <f>Input!I99</f>
        <v>419.89196757142861</v>
      </c>
      <c r="N98">
        <f>Input!J99</f>
        <v>0.91844428571431536</v>
      </c>
    </row>
    <row r="99" spans="1:14" x14ac:dyDescent="0.25">
      <c r="A99">
        <f>Input!G100</f>
        <v>96</v>
      </c>
      <c r="E99" s="4">
        <f>Input!I100</f>
        <v>420.78078457142857</v>
      </c>
      <c r="N99">
        <f>Input!J100</f>
        <v>0.88881699999996044</v>
      </c>
    </row>
    <row r="100" spans="1:14" x14ac:dyDescent="0.25">
      <c r="A100">
        <f>Input!G101</f>
        <v>97</v>
      </c>
      <c r="E100" s="4">
        <f>Input!I101</f>
        <v>421.5362791428571</v>
      </c>
      <c r="N100">
        <f>Input!J101</f>
        <v>0.75549457142852816</v>
      </c>
    </row>
    <row r="101" spans="1:14" x14ac:dyDescent="0.25">
      <c r="A101">
        <f>Input!G102</f>
        <v>98</v>
      </c>
      <c r="E101" s="4">
        <f>Input!I102</f>
        <v>422.12882385714289</v>
      </c>
      <c r="N101">
        <f>Input!J102</f>
        <v>0.59254471428579336</v>
      </c>
    </row>
    <row r="102" spans="1:14" x14ac:dyDescent="0.25">
      <c r="A102">
        <f>Input!G103</f>
        <v>99</v>
      </c>
      <c r="E102" s="4">
        <f>Input!I103</f>
        <v>422.54360499999996</v>
      </c>
      <c r="N102">
        <f>Input!J103</f>
        <v>0.41478114285706624</v>
      </c>
    </row>
    <row r="103" spans="1:14" x14ac:dyDescent="0.25">
      <c r="A103">
        <f>Input!G104</f>
        <v>100</v>
      </c>
      <c r="E103" s="4">
        <f>Input!I104</f>
        <v>422.86950457142854</v>
      </c>
      <c r="N103">
        <f>Input!J104</f>
        <v>0.32589957142857884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zoomScale="86" zoomScaleNormal="86" workbookViewId="0">
      <selection activeCell="J25" sqref="J25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0.8443761428571428</v>
      </c>
      <c r="F3">
        <f>E3-$E$3</f>
        <v>0</v>
      </c>
      <c r="G3">
        <f>P3</f>
        <v>0</v>
      </c>
      <c r="H3">
        <f>(F3-G3)^2</f>
        <v>0</v>
      </c>
      <c r="I3">
        <f>(G3-$J$4)^2</f>
        <v>36316.563003159536</v>
      </c>
      <c r="J3" s="2" t="s">
        <v>11</v>
      </c>
      <c r="K3" s="23">
        <f>SUM(H3:H161)</f>
        <v>3153113.8977207807</v>
      </c>
      <c r="L3">
        <f>1-(K3/K5)</f>
        <v>-1.0481302940040123</v>
      </c>
      <c r="N3" s="4">
        <f>Input!J4</f>
        <v>0.16294971428571425</v>
      </c>
      <c r="O3">
        <f>N3-$N$3</f>
        <v>0</v>
      </c>
      <c r="P3" s="4">
        <v>0</v>
      </c>
      <c r="Q3">
        <f>(O3-P3)^2</f>
        <v>0</v>
      </c>
      <c r="R3">
        <f>(O3-$S$4)^2</f>
        <v>21.905960254912767</v>
      </c>
      <c r="S3" s="2" t="s">
        <v>11</v>
      </c>
      <c r="T3" s="23">
        <f>SUM(Q4:Q167)</f>
        <v>3755.4441906196021</v>
      </c>
      <c r="U3">
        <f>1-(T3/T5)</f>
        <v>-4.6894101085611455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1.0962075714285713</v>
      </c>
      <c r="F4">
        <f t="shared" ref="F4:F67" si="3">E4-$E$3</f>
        <v>0.25183142857142848</v>
      </c>
      <c r="G4">
        <f>P4</f>
        <v>2.1370326615924773</v>
      </c>
      <c r="H4">
        <f>(F4-G4)^2</f>
        <v>3.5539836889840828</v>
      </c>
      <c r="I4">
        <f t="shared" ref="I4:I67" si="4">(G4-$J$4)^2</f>
        <v>35506.625341401486</v>
      </c>
      <c r="J4">
        <f>AVERAGE(F3:F161)</f>
        <v>190.56905048606276</v>
      </c>
      <c r="K4" t="s">
        <v>5</v>
      </c>
      <c r="L4" t="s">
        <v>6</v>
      </c>
      <c r="N4" s="4">
        <f>Input!J5</f>
        <v>0.25183142857142848</v>
      </c>
      <c r="O4">
        <f>N4-$N$3</f>
        <v>8.8881714285714231E-2</v>
      </c>
      <c r="P4">
        <f>$Y$3*((1/$AA$3)*(1/SQRT(2*PI()))*EXP(-1*D4*D4/2))</f>
        <v>2.1370326615924773</v>
      </c>
      <c r="Q4">
        <f>(O4-P4)^2</f>
        <v>4.1949223029535903</v>
      </c>
      <c r="R4">
        <f t="shared" ref="R4:R67" si="5">(O4-$S$4)^2</f>
        <v>21.081859755362441</v>
      </c>
      <c r="S4">
        <f>AVERAGE(O3:O167)</f>
        <v>4.6803803536585322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1.4813617142857143</v>
      </c>
      <c r="F5">
        <f t="shared" si="3"/>
        <v>0.63698557142857148</v>
      </c>
      <c r="G5">
        <f>G4+P5</f>
        <v>7.4644130315874202</v>
      </c>
      <c r="H5">
        <f t="shared" ref="H5:H68" si="6">(F5-G5)^2</f>
        <v>46.613765723731113</v>
      </c>
      <c r="I5">
        <f t="shared" si="4"/>
        <v>33527.308257334858</v>
      </c>
      <c r="K5">
        <f>SUM(I3:I161)</f>
        <v>1539508.451660353</v>
      </c>
      <c r="L5">
        <f>1-((1-L3)*(W3-1)/(W3-1-1))</f>
        <v>-1.0740559939281136</v>
      </c>
      <c r="N5" s="4">
        <f>Input!J6</f>
        <v>0.385154142857143</v>
      </c>
      <c r="O5">
        <f t="shared" ref="O5:O68" si="7">N5-$N$3</f>
        <v>0.22220442857142875</v>
      </c>
      <c r="P5">
        <f t="shared" ref="P5:P68" si="8">$Y$3*((1/$AA$3)*(1/SQRT(2*PI()))*EXP(-1*D5*D5/2))</f>
        <v>5.3273803699949429</v>
      </c>
      <c r="Q5">
        <f t="shared" ref="Q5:Q68" si="9">(O5-P5)^2</f>
        <v>26.062821392889465</v>
      </c>
      <c r="R5">
        <f t="shared" si="5"/>
        <v>19.875332579026253</v>
      </c>
      <c r="T5">
        <f>SUM(R4:R167)</f>
        <v>660.07619752504638</v>
      </c>
      <c r="U5">
        <f>1-((1-U3)*(Y3-1)/(Y3-1-1))</f>
        <v>-4.6923150601052113</v>
      </c>
    </row>
    <row r="6" spans="1:27" ht="14.45" x14ac:dyDescent="0.3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1.851702142857143</v>
      </c>
      <c r="F6">
        <f t="shared" si="3"/>
        <v>1.0073260000000002</v>
      </c>
      <c r="G6">
        <f t="shared" ref="G6:G69" si="10">G5+P6</f>
        <v>38.418442554684681</v>
      </c>
      <c r="H6">
        <f t="shared" si="6"/>
        <v>1399.5916418682023</v>
      </c>
      <c r="I6">
        <f t="shared" si="4"/>
        <v>23149.807493887933</v>
      </c>
      <c r="N6" s="4">
        <f>Input!J7</f>
        <v>0.37034042857142868</v>
      </c>
      <c r="O6">
        <f t="shared" si="7"/>
        <v>0.20739071428571443</v>
      </c>
      <c r="P6">
        <f t="shared" si="8"/>
        <v>30.954029523097262</v>
      </c>
      <c r="Q6">
        <f t="shared" si="9"/>
        <v>945.35579803951634</v>
      </c>
      <c r="R6">
        <f t="shared" si="5"/>
        <v>20.007636313936572</v>
      </c>
    </row>
    <row r="7" spans="1:27" ht="14.45" x14ac:dyDescent="0.3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2.2961105714285712</v>
      </c>
      <c r="F7">
        <f t="shared" si="3"/>
        <v>1.4517344285714284</v>
      </c>
      <c r="G7">
        <f t="shared" si="10"/>
        <v>56.070544748267977</v>
      </c>
      <c r="H7">
        <f t="shared" si="6"/>
        <v>2983.2144407389906</v>
      </c>
      <c r="I7">
        <f t="shared" si="4"/>
        <v>18089.848045699622</v>
      </c>
      <c r="N7" s="4">
        <f>Input!J8</f>
        <v>0.44440842857142826</v>
      </c>
      <c r="O7">
        <f t="shared" si="7"/>
        <v>0.28145871428571401</v>
      </c>
      <c r="P7">
        <f t="shared" si="8"/>
        <v>17.652102193583296</v>
      </c>
      <c r="Q7">
        <f t="shared" si="9"/>
        <v>301.73925488486356</v>
      </c>
      <c r="R7">
        <f t="shared" si="5"/>
        <v>19.350511589342442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2.9034688571428573</v>
      </c>
      <c r="F8">
        <f t="shared" si="3"/>
        <v>2.0590927142857147</v>
      </c>
      <c r="G8">
        <f t="shared" si="10"/>
        <v>56.070544748267977</v>
      </c>
      <c r="H8">
        <f t="shared" si="6"/>
        <v>2917.2369508191669</v>
      </c>
      <c r="I8">
        <f t="shared" si="4"/>
        <v>18089.848045699622</v>
      </c>
      <c r="N8" s="4">
        <f>Input!J9</f>
        <v>0.60735828571428607</v>
      </c>
      <c r="O8">
        <f t="shared" si="7"/>
        <v>0.44440857142857182</v>
      </c>
      <c r="P8">
        <f t="shared" si="8"/>
        <v>2.7037687730027737E-17</v>
      </c>
      <c r="Q8">
        <f t="shared" si="9"/>
        <v>0.19749897835918401</v>
      </c>
      <c r="R8">
        <f t="shared" si="5"/>
        <v>17.943456939848463</v>
      </c>
      <c r="T8" s="19" t="s">
        <v>28</v>
      </c>
      <c r="U8" s="24">
        <f>SQRT((U5-L5)^2)</f>
        <v>3.6182590661770977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3.5700815714285712</v>
      </c>
      <c r="F9">
        <f t="shared" si="3"/>
        <v>2.7257054285714286</v>
      </c>
      <c r="G9">
        <f t="shared" si="10"/>
        <v>56.070544748267977</v>
      </c>
      <c r="H9">
        <f t="shared" si="6"/>
        <v>2845.6718820442429</v>
      </c>
      <c r="I9">
        <f t="shared" si="4"/>
        <v>18089.848045699622</v>
      </c>
      <c r="N9" s="4">
        <f>Input!J10</f>
        <v>0.66661271428571389</v>
      </c>
      <c r="O9">
        <f t="shared" si="7"/>
        <v>0.50366299999999964</v>
      </c>
      <c r="P9">
        <f t="shared" si="8"/>
        <v>1.8654066528481725E-192</v>
      </c>
      <c r="Q9">
        <f t="shared" si="9"/>
        <v>0.25367641756899961</v>
      </c>
      <c r="R9">
        <f t="shared" si="5"/>
        <v>17.444967852352338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4.4588985714285716</v>
      </c>
      <c r="F10">
        <f t="shared" si="3"/>
        <v>3.614522428571429</v>
      </c>
      <c r="G10">
        <f t="shared" si="10"/>
        <v>56.070544748267977</v>
      </c>
      <c r="H10">
        <f t="shared" si="6"/>
        <v>2751.6342776045026</v>
      </c>
      <c r="I10">
        <f t="shared" si="4"/>
        <v>18089.848045699622</v>
      </c>
      <c r="N10" s="4">
        <f>Input!J11</f>
        <v>0.88881700000000041</v>
      </c>
      <c r="O10">
        <f t="shared" si="7"/>
        <v>0.72586728571428616</v>
      </c>
      <c r="P10">
        <f t="shared" si="8"/>
        <v>0</v>
      </c>
      <c r="Q10">
        <f t="shared" si="9"/>
        <v>0.52688331647022513</v>
      </c>
      <c r="R10">
        <f t="shared" si="5"/>
        <v>15.638173604541814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5.4365972857142859</v>
      </c>
      <c r="F11">
        <f t="shared" si="3"/>
        <v>4.5922211428571433</v>
      </c>
      <c r="G11">
        <f t="shared" si="10"/>
        <v>56.070544748267977</v>
      </c>
      <c r="H11">
        <f t="shared" si="6"/>
        <v>2650.0178012233987</v>
      </c>
      <c r="I11">
        <f t="shared" si="4"/>
        <v>18089.848045699622</v>
      </c>
      <c r="N11" s="4">
        <f>Input!J12</f>
        <v>0.97769871428571431</v>
      </c>
      <c r="O11">
        <f t="shared" si="7"/>
        <v>0.81474900000000006</v>
      </c>
      <c r="P11">
        <f t="shared" si="8"/>
        <v>0</v>
      </c>
      <c r="Q11">
        <f t="shared" si="9"/>
        <v>0.66381593300100006</v>
      </c>
      <c r="R11">
        <f t="shared" si="5"/>
        <v>14.943105762387896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6.5179912857142863</v>
      </c>
      <c r="F12">
        <f t="shared" si="3"/>
        <v>5.6736151428571437</v>
      </c>
      <c r="G12">
        <f t="shared" si="10"/>
        <v>56.070544748267977</v>
      </c>
      <c r="H12">
        <f t="shared" si="6"/>
        <v>2539.8505136527347</v>
      </c>
      <c r="I12">
        <f t="shared" si="4"/>
        <v>18089.848045699622</v>
      </c>
      <c r="N12" s="4">
        <f>Input!J13</f>
        <v>1.0813940000000004</v>
      </c>
      <c r="O12">
        <f t="shared" si="7"/>
        <v>0.91844428571428616</v>
      </c>
      <c r="P12">
        <f t="shared" si="8"/>
        <v>0</v>
      </c>
      <c r="Q12">
        <f t="shared" si="9"/>
        <v>0.8435399059612253</v>
      </c>
      <c r="R12">
        <f t="shared" si="5"/>
        <v>14.152162979299815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7.9845394285714297</v>
      </c>
      <c r="F13">
        <f t="shared" si="3"/>
        <v>7.1401632857142872</v>
      </c>
      <c r="G13">
        <f t="shared" si="10"/>
        <v>56.070544748267977</v>
      </c>
      <c r="H13">
        <f t="shared" si="6"/>
        <v>2394.1822300710178</v>
      </c>
      <c r="I13">
        <f t="shared" si="4"/>
        <v>18089.848045699622</v>
      </c>
      <c r="N13" s="4">
        <f>Input!J14</f>
        <v>1.4665481428571434</v>
      </c>
      <c r="O13">
        <f t="shared" si="7"/>
        <v>1.303598428571429</v>
      </c>
      <c r="P13">
        <f t="shared" si="8"/>
        <v>0</v>
      </c>
      <c r="Q13">
        <f t="shared" si="9"/>
        <v>1.6993688629738992</v>
      </c>
      <c r="R13">
        <f t="shared" si="5"/>
        <v>11.402656169594962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9.880682428571431</v>
      </c>
      <c r="F14">
        <f t="shared" si="3"/>
        <v>9.0363062857142875</v>
      </c>
      <c r="G14">
        <f t="shared" si="10"/>
        <v>56.070544748267977</v>
      </c>
      <c r="H14">
        <f t="shared" si="6"/>
        <v>2212.2195877523645</v>
      </c>
      <c r="I14">
        <f t="shared" si="4"/>
        <v>18089.848045699622</v>
      </c>
      <c r="N14" s="4">
        <f>Input!J15</f>
        <v>1.8961430000000012</v>
      </c>
      <c r="O14">
        <f t="shared" si="7"/>
        <v>1.7331932857142869</v>
      </c>
      <c r="P14">
        <f t="shared" si="8"/>
        <v>0</v>
      </c>
      <c r="Q14">
        <f t="shared" si="9"/>
        <v>3.0039589656450856</v>
      </c>
      <c r="R14">
        <f t="shared" si="5"/>
        <v>8.6859116134577974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11.910147857142858</v>
      </c>
      <c r="F15">
        <f t="shared" si="3"/>
        <v>11.065771714285715</v>
      </c>
      <c r="G15">
        <f t="shared" si="10"/>
        <v>56.070544748267977</v>
      </c>
      <c r="H15">
        <f t="shared" si="6"/>
        <v>2025.4295958402568</v>
      </c>
      <c r="I15">
        <f t="shared" si="4"/>
        <v>18089.848045699622</v>
      </c>
      <c r="N15" s="4">
        <f>Input!J16</f>
        <v>2.0294654285714273</v>
      </c>
      <c r="O15">
        <f t="shared" si="7"/>
        <v>1.8665157142857129</v>
      </c>
      <c r="P15">
        <f t="shared" si="8"/>
        <v>0</v>
      </c>
      <c r="Q15">
        <f t="shared" si="9"/>
        <v>3.4838809116755054</v>
      </c>
      <c r="R15">
        <f t="shared" si="5"/>
        <v>7.9178342087127263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14.398835571428572</v>
      </c>
      <c r="F16">
        <f t="shared" si="3"/>
        <v>13.554459428571429</v>
      </c>
      <c r="G16">
        <f t="shared" si="10"/>
        <v>56.070544748267977</v>
      </c>
      <c r="H16">
        <f t="shared" si="6"/>
        <v>1807.6175109117166</v>
      </c>
      <c r="I16">
        <f t="shared" si="4"/>
        <v>18089.848045699622</v>
      </c>
      <c r="N16" s="4">
        <f>Input!J17</f>
        <v>2.4886877142857138</v>
      </c>
      <c r="O16">
        <f t="shared" si="7"/>
        <v>2.3257379999999994</v>
      </c>
      <c r="P16">
        <f t="shared" si="8"/>
        <v>0</v>
      </c>
      <c r="Q16">
        <f t="shared" si="9"/>
        <v>5.4090572446439973</v>
      </c>
      <c r="R16">
        <f t="shared" si="5"/>
        <v>5.5443406136425955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17.183795571428568</v>
      </c>
      <c r="F17">
        <f t="shared" si="3"/>
        <v>16.339419428571425</v>
      </c>
      <c r="G17">
        <f t="shared" si="10"/>
        <v>56.070544748267977</v>
      </c>
      <c r="H17">
        <f t="shared" si="6"/>
        <v>1578.5623191694324</v>
      </c>
      <c r="I17">
        <f t="shared" si="4"/>
        <v>18089.848045699622</v>
      </c>
      <c r="N17" s="4">
        <f>Input!J18</f>
        <v>2.7849599999999963</v>
      </c>
      <c r="O17">
        <f t="shared" si="7"/>
        <v>2.622010285714282</v>
      </c>
      <c r="P17">
        <f t="shared" si="8"/>
        <v>0</v>
      </c>
      <c r="Q17">
        <f t="shared" si="9"/>
        <v>6.8749379383914908</v>
      </c>
      <c r="R17">
        <f t="shared" si="5"/>
        <v>4.2368873366088176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20.368723142857142</v>
      </c>
      <c r="F18">
        <f t="shared" si="3"/>
        <v>19.524346999999999</v>
      </c>
      <c r="G18">
        <f t="shared" si="10"/>
        <v>56.070544748267977</v>
      </c>
      <c r="H18">
        <f t="shared" si="6"/>
        <v>1335.6245698555074</v>
      </c>
      <c r="I18">
        <f t="shared" si="4"/>
        <v>18089.848045699622</v>
      </c>
      <c r="N18" s="4">
        <f>Input!J19</f>
        <v>3.1849275714285739</v>
      </c>
      <c r="O18">
        <f t="shared" si="7"/>
        <v>3.0219778571428595</v>
      </c>
      <c r="P18">
        <f t="shared" si="8"/>
        <v>0</v>
      </c>
      <c r="Q18">
        <f t="shared" si="9"/>
        <v>9.1323501690617483</v>
      </c>
      <c r="R18">
        <f t="shared" si="5"/>
        <v>2.7502988404494157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23.923991142857147</v>
      </c>
      <c r="F19">
        <f t="shared" si="3"/>
        <v>23.079615000000004</v>
      </c>
      <c r="G19">
        <f t="shared" si="10"/>
        <v>56.070544748267977</v>
      </c>
      <c r="H19">
        <f t="shared" si="6"/>
        <v>1088.4014456551527</v>
      </c>
      <c r="I19">
        <f t="shared" si="4"/>
        <v>18089.848045699622</v>
      </c>
      <c r="N19" s="4">
        <f>Input!J20</f>
        <v>3.5552680000000052</v>
      </c>
      <c r="O19">
        <f t="shared" si="7"/>
        <v>3.3923182857142908</v>
      </c>
      <c r="P19">
        <f t="shared" si="8"/>
        <v>0</v>
      </c>
      <c r="Q19">
        <f t="shared" si="9"/>
        <v>11.507823351591545</v>
      </c>
      <c r="R19">
        <f t="shared" si="5"/>
        <v>1.6591038908767954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28.027363000000005</v>
      </c>
      <c r="F20">
        <f t="shared" si="3"/>
        <v>27.182986857142861</v>
      </c>
      <c r="G20">
        <f t="shared" si="10"/>
        <v>56.070544748267977</v>
      </c>
      <c r="H20">
        <f t="shared" si="6"/>
        <v>834.49100091310493</v>
      </c>
      <c r="I20">
        <f t="shared" si="4"/>
        <v>18089.848045699622</v>
      </c>
      <c r="N20" s="4">
        <f>Input!J21</f>
        <v>4.1033718571428572</v>
      </c>
      <c r="O20">
        <f t="shared" si="7"/>
        <v>3.9404221428571429</v>
      </c>
      <c r="P20">
        <f t="shared" si="8"/>
        <v>0</v>
      </c>
      <c r="Q20">
        <f t="shared" si="9"/>
        <v>15.526926663918879</v>
      </c>
      <c r="R20">
        <f t="shared" si="5"/>
        <v>0.54753815373239334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32.175175714285722</v>
      </c>
      <c r="F21">
        <f t="shared" si="3"/>
        <v>31.330799571428578</v>
      </c>
      <c r="G21">
        <f t="shared" si="10"/>
        <v>56.070544748267977</v>
      </c>
      <c r="H21">
        <f t="shared" si="6"/>
        <v>612.05499141494829</v>
      </c>
      <c r="I21">
        <f t="shared" si="4"/>
        <v>18089.848045699622</v>
      </c>
      <c r="N21" s="4">
        <f>Input!J22</f>
        <v>4.1478127142857169</v>
      </c>
      <c r="O21">
        <f t="shared" si="7"/>
        <v>3.9848630000000025</v>
      </c>
      <c r="P21">
        <f t="shared" si="8"/>
        <v>0</v>
      </c>
      <c r="Q21">
        <f t="shared" si="9"/>
        <v>15.87913312876902</v>
      </c>
      <c r="R21">
        <f t="shared" si="5"/>
        <v>0.48374438924016433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36.693328857142866</v>
      </c>
      <c r="F22">
        <f t="shared" si="3"/>
        <v>35.848952714285723</v>
      </c>
      <c r="G22">
        <f t="shared" si="10"/>
        <v>56.070544748267977</v>
      </c>
      <c r="H22">
        <f t="shared" si="6"/>
        <v>408.9127843888146</v>
      </c>
      <c r="I22">
        <f t="shared" si="4"/>
        <v>18089.848045699622</v>
      </c>
      <c r="N22" s="4">
        <f>Input!J23</f>
        <v>4.5181531428571446</v>
      </c>
      <c r="O22">
        <f t="shared" si="7"/>
        <v>4.3552034285714303</v>
      </c>
      <c r="P22">
        <f t="shared" si="8"/>
        <v>0</v>
      </c>
      <c r="Q22">
        <f t="shared" si="9"/>
        <v>18.967796904240341</v>
      </c>
      <c r="R22">
        <f t="shared" si="5"/>
        <v>0.10574003260910271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41.122600285714284</v>
      </c>
      <c r="F23">
        <f t="shared" si="3"/>
        <v>40.278224142857141</v>
      </c>
      <c r="G23">
        <f t="shared" si="10"/>
        <v>56.070544748267977</v>
      </c>
      <c r="H23">
        <f t="shared" si="6"/>
        <v>249.39739010408368</v>
      </c>
      <c r="I23">
        <f t="shared" si="4"/>
        <v>18089.848045699622</v>
      </c>
      <c r="N23" s="4">
        <f>Input!J24</f>
        <v>4.4292714285714183</v>
      </c>
      <c r="O23">
        <f t="shared" si="7"/>
        <v>4.2663217142857039</v>
      </c>
      <c r="P23">
        <f t="shared" si="8"/>
        <v>0</v>
      </c>
      <c r="Q23">
        <f t="shared" si="9"/>
        <v>18.201500969785709</v>
      </c>
      <c r="R23">
        <f t="shared" si="5"/>
        <v>0.17144455683927787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45.922212142857141</v>
      </c>
      <c r="F24">
        <f t="shared" si="3"/>
        <v>45.077835999999998</v>
      </c>
      <c r="G24">
        <f t="shared" si="10"/>
        <v>56.070544748267977</v>
      </c>
      <c r="H24">
        <f t="shared" si="6"/>
        <v>120.83964562424737</v>
      </c>
      <c r="I24">
        <f t="shared" si="4"/>
        <v>18089.848045699622</v>
      </c>
      <c r="N24" s="4">
        <f>Input!J25</f>
        <v>4.7996118571428568</v>
      </c>
      <c r="O24">
        <f t="shared" si="7"/>
        <v>4.6366621428571424</v>
      </c>
      <c r="P24">
        <f t="shared" si="8"/>
        <v>0</v>
      </c>
      <c r="Q24">
        <f t="shared" si="9"/>
        <v>21.498635827004588</v>
      </c>
      <c r="R24">
        <f t="shared" si="5"/>
        <v>1.9112819556747578E-3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50.707010428571429</v>
      </c>
      <c r="F25">
        <f t="shared" si="3"/>
        <v>49.862634285714286</v>
      </c>
      <c r="G25">
        <f t="shared" si="10"/>
        <v>56.070544748267977</v>
      </c>
      <c r="H25">
        <f t="shared" si="6"/>
        <v>38.538152311083586</v>
      </c>
      <c r="I25">
        <f t="shared" si="4"/>
        <v>18089.848045699622</v>
      </c>
      <c r="N25" s="4">
        <f>Input!J26</f>
        <v>4.7847982857142881</v>
      </c>
      <c r="O25">
        <f t="shared" si="7"/>
        <v>4.6218485714285737</v>
      </c>
      <c r="P25">
        <f t="shared" si="8"/>
        <v>0</v>
      </c>
      <c r="Q25">
        <f t="shared" si="9"/>
        <v>21.361484217216347</v>
      </c>
      <c r="R25">
        <f t="shared" si="5"/>
        <v>3.4259695310152826E-3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55.669572000000002</v>
      </c>
      <c r="F26">
        <f t="shared" si="3"/>
        <v>54.825195857142859</v>
      </c>
      <c r="G26">
        <f t="shared" si="10"/>
        <v>56.070544748267977</v>
      </c>
      <c r="H26">
        <f t="shared" si="6"/>
        <v>1.5508938606265623</v>
      </c>
      <c r="I26">
        <f t="shared" si="4"/>
        <v>18089.848045699622</v>
      </c>
      <c r="N26" s="4">
        <f>Input!J27</f>
        <v>4.9625615714285729</v>
      </c>
      <c r="O26">
        <f t="shared" si="7"/>
        <v>4.7996118571428585</v>
      </c>
      <c r="P26">
        <f t="shared" si="8"/>
        <v>0</v>
      </c>
      <c r="Q26">
        <f t="shared" si="9"/>
        <v>23.036273979226319</v>
      </c>
      <c r="R26">
        <f t="shared" si="5"/>
        <v>1.4216151423132919E-2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60.483997428571435</v>
      </c>
      <c r="F27">
        <f t="shared" si="3"/>
        <v>59.639621285714291</v>
      </c>
      <c r="G27">
        <f t="shared" si="10"/>
        <v>56.070544748267977</v>
      </c>
      <c r="H27">
        <f t="shared" si="6"/>
        <v>12.73830733014977</v>
      </c>
      <c r="I27">
        <f t="shared" si="4"/>
        <v>18089.848045699622</v>
      </c>
      <c r="N27" s="4">
        <f>Input!J28</f>
        <v>4.8144254285714325</v>
      </c>
      <c r="O27">
        <f t="shared" si="7"/>
        <v>4.6514757142857182</v>
      </c>
      <c r="P27">
        <f t="shared" si="8"/>
        <v>0</v>
      </c>
      <c r="Q27">
        <f t="shared" si="9"/>
        <v>21.636226320589831</v>
      </c>
      <c r="R27">
        <f t="shared" si="5"/>
        <v>8.3547817727243324E-4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64.883641571428569</v>
      </c>
      <c r="F28">
        <f t="shared" si="3"/>
        <v>64.039265428571426</v>
      </c>
      <c r="G28">
        <f t="shared" si="10"/>
        <v>56.070544748267977</v>
      </c>
      <c r="H28">
        <f t="shared" si="6"/>
        <v>63.500509280695852</v>
      </c>
      <c r="I28">
        <f t="shared" si="4"/>
        <v>18089.848045699622</v>
      </c>
      <c r="N28" s="4">
        <f>Input!J29</f>
        <v>4.3996441428571345</v>
      </c>
      <c r="O28">
        <f t="shared" si="7"/>
        <v>4.2366944285714201</v>
      </c>
      <c r="P28">
        <f t="shared" si="8"/>
        <v>0</v>
      </c>
      <c r="Q28">
        <f t="shared" si="9"/>
        <v>17.94957968108811</v>
      </c>
      <c r="R28">
        <f t="shared" si="5"/>
        <v>0.19685720012040647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69.698067000000009</v>
      </c>
      <c r="F29">
        <f t="shared" si="3"/>
        <v>68.853690857142865</v>
      </c>
      <c r="G29">
        <f t="shared" si="10"/>
        <v>56.070544748267977</v>
      </c>
      <c r="H29">
        <f t="shared" si="6"/>
        <v>163.4088244408432</v>
      </c>
      <c r="I29">
        <f t="shared" si="4"/>
        <v>18089.848045699622</v>
      </c>
      <c r="N29" s="4">
        <f>Input!J30</f>
        <v>4.8144254285714396</v>
      </c>
      <c r="O29">
        <f t="shared" si="7"/>
        <v>4.6514757142857253</v>
      </c>
      <c r="P29">
        <f t="shared" si="8"/>
        <v>0</v>
      </c>
      <c r="Q29">
        <f t="shared" si="9"/>
        <v>21.636226320589898</v>
      </c>
      <c r="R29">
        <f t="shared" si="5"/>
        <v>8.3547817727202243E-4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75.179105142857139</v>
      </c>
      <c r="F30">
        <f t="shared" si="3"/>
        <v>74.334728999999996</v>
      </c>
      <c r="G30">
        <f t="shared" si="10"/>
        <v>56.070544748267977</v>
      </c>
      <c r="H30">
        <f t="shared" si="6"/>
        <v>333.58042638121589</v>
      </c>
      <c r="I30">
        <f t="shared" si="4"/>
        <v>18089.848045699622</v>
      </c>
      <c r="N30" s="4">
        <f>Input!J31</f>
        <v>5.4810381428571304</v>
      </c>
      <c r="O30">
        <f t="shared" si="7"/>
        <v>5.3180884285714161</v>
      </c>
      <c r="P30">
        <f t="shared" si="8"/>
        <v>0</v>
      </c>
      <c r="Q30">
        <f t="shared" si="9"/>
        <v>28.282064534105192</v>
      </c>
      <c r="R30">
        <f t="shared" si="5"/>
        <v>0.40667158880909626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81.030483714285722</v>
      </c>
      <c r="F31">
        <f t="shared" si="3"/>
        <v>80.186107571428579</v>
      </c>
      <c r="G31">
        <f t="shared" si="10"/>
        <v>56.070544748267977</v>
      </c>
      <c r="H31">
        <f t="shared" si="6"/>
        <v>581.56037027780576</v>
      </c>
      <c r="I31">
        <f t="shared" si="4"/>
        <v>18089.848045699622</v>
      </c>
      <c r="N31" s="4">
        <f>Input!J32</f>
        <v>5.8513785714285831</v>
      </c>
      <c r="O31">
        <f t="shared" si="7"/>
        <v>5.6884288571428687</v>
      </c>
      <c r="P31">
        <f t="shared" si="8"/>
        <v>0</v>
      </c>
      <c r="Q31">
        <f t="shared" si="9"/>
        <v>32.358222862775726</v>
      </c>
      <c r="R31">
        <f t="shared" si="5"/>
        <v>1.0161617853770104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89.42980442857143</v>
      </c>
      <c r="F32">
        <f t="shared" si="3"/>
        <v>88.585428285714286</v>
      </c>
      <c r="G32">
        <f t="shared" si="10"/>
        <v>56.070544748267977</v>
      </c>
      <c r="H32">
        <f t="shared" si="6"/>
        <v>1057.217651453697</v>
      </c>
      <c r="I32">
        <f t="shared" si="4"/>
        <v>18089.848045699622</v>
      </c>
      <c r="N32" s="4">
        <f>Input!J33</f>
        <v>8.3993207142857074</v>
      </c>
      <c r="O32">
        <f t="shared" si="7"/>
        <v>8.236370999999993</v>
      </c>
      <c r="P32">
        <f t="shared" si="8"/>
        <v>0</v>
      </c>
      <c r="Q32">
        <f t="shared" si="9"/>
        <v>67.837807249640889</v>
      </c>
      <c r="R32">
        <f t="shared" si="5"/>
        <v>12.64506947686796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98.792010285714284</v>
      </c>
      <c r="F33">
        <f t="shared" si="3"/>
        <v>97.94763414285714</v>
      </c>
      <c r="G33">
        <f t="shared" si="10"/>
        <v>56.070544748267977</v>
      </c>
      <c r="H33">
        <f t="shared" si="6"/>
        <v>1753.6906161624122</v>
      </c>
      <c r="I33">
        <f t="shared" si="4"/>
        <v>18089.848045699622</v>
      </c>
      <c r="N33" s="4">
        <f>Input!J34</f>
        <v>9.3622058571428539</v>
      </c>
      <c r="O33">
        <f t="shared" si="7"/>
        <v>9.1992561428571396</v>
      </c>
      <c r="P33">
        <f t="shared" si="8"/>
        <v>0</v>
      </c>
      <c r="Q33">
        <f t="shared" si="9"/>
        <v>84.62631358189482</v>
      </c>
      <c r="R33">
        <f t="shared" si="5"/>
        <v>20.420238398205335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108.82082885714284</v>
      </c>
      <c r="F34">
        <f t="shared" si="3"/>
        <v>107.9764527142857</v>
      </c>
      <c r="G34">
        <f t="shared" si="10"/>
        <v>56.070544748267977</v>
      </c>
      <c r="H34">
        <f t="shared" si="6"/>
        <v>2694.2232817767022</v>
      </c>
      <c r="I34">
        <f t="shared" si="4"/>
        <v>18089.848045699622</v>
      </c>
      <c r="N34" s="4">
        <f>Input!J35</f>
        <v>10.028818571428559</v>
      </c>
      <c r="O34">
        <f t="shared" si="7"/>
        <v>9.8658688571428446</v>
      </c>
      <c r="P34">
        <f t="shared" si="8"/>
        <v>0</v>
      </c>
      <c r="Q34">
        <f t="shared" si="9"/>
        <v>97.335368306341053</v>
      </c>
      <c r="R34">
        <f t="shared" si="5"/>
        <v>26.889291019767974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119.39775128571428</v>
      </c>
      <c r="F35">
        <f t="shared" si="3"/>
        <v>118.55337514285713</v>
      </c>
      <c r="G35">
        <f t="shared" si="10"/>
        <v>56.070544748267977</v>
      </c>
      <c r="H35">
        <f t="shared" si="6"/>
        <v>3904.1040941189945</v>
      </c>
      <c r="I35">
        <f t="shared" si="4"/>
        <v>18089.848045699622</v>
      </c>
      <c r="N35" s="4">
        <f>Input!J36</f>
        <v>10.576922428571436</v>
      </c>
      <c r="O35">
        <f t="shared" si="7"/>
        <v>10.413972714285721</v>
      </c>
      <c r="P35">
        <f t="shared" si="8"/>
        <v>0</v>
      </c>
      <c r="Q35">
        <f t="shared" si="9"/>
        <v>108.45082769388752</v>
      </c>
      <c r="R35">
        <f t="shared" si="5"/>
        <v>32.874081357842464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129.69321500000001</v>
      </c>
      <c r="F36">
        <f t="shared" si="3"/>
        <v>128.84883885714288</v>
      </c>
      <c r="G36">
        <f t="shared" si="10"/>
        <v>56.070544748267977</v>
      </c>
      <c r="H36">
        <f t="shared" si="6"/>
        <v>5296.6800933978957</v>
      </c>
      <c r="I36">
        <f t="shared" si="4"/>
        <v>18089.848045699622</v>
      </c>
      <c r="N36" s="4">
        <f>Input!J37</f>
        <v>10.295463714285731</v>
      </c>
      <c r="O36">
        <f t="shared" si="7"/>
        <v>10.132514000000016</v>
      </c>
      <c r="P36">
        <f t="shared" si="8"/>
        <v>0</v>
      </c>
      <c r="Q36">
        <f t="shared" si="9"/>
        <v>102.66783996019633</v>
      </c>
      <c r="R36">
        <f t="shared" si="5"/>
        <v>29.725761297568887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139.82572885714288</v>
      </c>
      <c r="F37">
        <f t="shared" si="3"/>
        <v>138.98135271428575</v>
      </c>
      <c r="G37">
        <f t="shared" si="10"/>
        <v>56.070544748267977</v>
      </c>
      <c r="H37">
        <f t="shared" si="6"/>
        <v>6874.2020775778756</v>
      </c>
      <c r="I37">
        <f t="shared" si="4"/>
        <v>18089.848045699622</v>
      </c>
      <c r="N37" s="4">
        <f>Input!J38</f>
        <v>10.132513857142868</v>
      </c>
      <c r="O37">
        <f t="shared" si="7"/>
        <v>9.9695641428571538</v>
      </c>
      <c r="P37">
        <f t="shared" si="8"/>
        <v>0</v>
      </c>
      <c r="Q37">
        <f t="shared" si="9"/>
        <v>99.3922091985431</v>
      </c>
      <c r="R37">
        <f t="shared" si="5"/>
        <v>27.975465155921487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149.78047928571431</v>
      </c>
      <c r="F38">
        <f t="shared" si="3"/>
        <v>148.93610314285718</v>
      </c>
      <c r="G38">
        <f t="shared" si="10"/>
        <v>56.070544748267977</v>
      </c>
      <c r="H38">
        <f t="shared" si="6"/>
        <v>8624.0119359388573</v>
      </c>
      <c r="I38">
        <f t="shared" si="4"/>
        <v>18089.848045699622</v>
      </c>
      <c r="N38" s="4">
        <f>Input!J39</f>
        <v>9.9547504285714297</v>
      </c>
      <c r="O38">
        <f t="shared" si="7"/>
        <v>9.7918007142857153</v>
      </c>
      <c r="P38">
        <f t="shared" si="8"/>
        <v>0</v>
      </c>
      <c r="Q38">
        <f t="shared" si="9"/>
        <v>95.879361228286243</v>
      </c>
      <c r="R38">
        <f t="shared" si="5"/>
        <v>26.126618103034122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158.26868171428572</v>
      </c>
      <c r="F39">
        <f t="shared" si="3"/>
        <v>157.42430557142859</v>
      </c>
      <c r="G39">
        <f t="shared" si="10"/>
        <v>56.070544748267977</v>
      </c>
      <c r="H39">
        <f t="shared" si="6"/>
        <v>10272.584832998447</v>
      </c>
      <c r="I39">
        <f t="shared" si="4"/>
        <v>18089.848045699622</v>
      </c>
      <c r="N39" s="4">
        <f>Input!J40</f>
        <v>8.4882024285714124</v>
      </c>
      <c r="O39">
        <f t="shared" si="7"/>
        <v>8.325252714285698</v>
      </c>
      <c r="P39">
        <f t="shared" si="8"/>
        <v>0</v>
      </c>
      <c r="Q39">
        <f t="shared" si="9"/>
        <v>69.309832756721377</v>
      </c>
      <c r="R39">
        <f t="shared" si="5"/>
        <v>13.285094525263847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166.03101685714287</v>
      </c>
      <c r="F40">
        <f t="shared" si="3"/>
        <v>165.18664071428574</v>
      </c>
      <c r="G40">
        <f t="shared" si="10"/>
        <v>56.070544748267977</v>
      </c>
      <c r="H40">
        <f t="shared" si="6"/>
        <v>11906.322398865199</v>
      </c>
      <c r="I40">
        <f t="shared" si="4"/>
        <v>18089.848045699622</v>
      </c>
      <c r="N40" s="4">
        <f>Input!J41</f>
        <v>7.7623351428571539</v>
      </c>
      <c r="O40">
        <f t="shared" si="7"/>
        <v>7.5993854285714395</v>
      </c>
      <c r="P40">
        <f t="shared" si="8"/>
        <v>0</v>
      </c>
      <c r="Q40">
        <f t="shared" si="9"/>
        <v>57.750658891983925</v>
      </c>
      <c r="R40">
        <f t="shared" si="5"/>
        <v>8.5205906273673069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173.52670685714287</v>
      </c>
      <c r="F41">
        <f t="shared" si="3"/>
        <v>172.68233071428574</v>
      </c>
      <c r="G41">
        <f t="shared" si="10"/>
        <v>56.070544748267977</v>
      </c>
      <c r="H41">
        <f t="shared" si="6"/>
        <v>13598.308626184336</v>
      </c>
      <c r="I41">
        <f t="shared" si="4"/>
        <v>18089.848045699622</v>
      </c>
      <c r="N41" s="4">
        <f>Input!J42</f>
        <v>7.4956899999999962</v>
      </c>
      <c r="O41">
        <f t="shared" si="7"/>
        <v>7.3327402857142818</v>
      </c>
      <c r="P41">
        <f t="shared" si="8"/>
        <v>0</v>
      </c>
      <c r="Q41">
        <f t="shared" si="9"/>
        <v>53.769080097737167</v>
      </c>
      <c r="R41">
        <f t="shared" si="5"/>
        <v>7.0350132091747808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181.31866928571429</v>
      </c>
      <c r="F42">
        <f t="shared" si="3"/>
        <v>180.47429314285716</v>
      </c>
      <c r="G42">
        <f t="shared" si="10"/>
        <v>56.070544748267977</v>
      </c>
      <c r="H42">
        <f t="shared" si="6"/>
        <v>15476.292614624252</v>
      </c>
      <c r="I42">
        <f t="shared" si="4"/>
        <v>18089.848045699622</v>
      </c>
      <c r="N42" s="4">
        <f>Input!J43</f>
        <v>7.7919624285714235</v>
      </c>
      <c r="O42">
        <f t="shared" si="7"/>
        <v>7.6290127142857092</v>
      </c>
      <c r="P42">
        <f t="shared" si="8"/>
        <v>0</v>
      </c>
      <c r="Q42">
        <f t="shared" si="9"/>
        <v>58.201834994733005</v>
      </c>
      <c r="R42">
        <f t="shared" si="5"/>
        <v>8.6944327981377985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189.99944871428573</v>
      </c>
      <c r="F43">
        <f t="shared" si="3"/>
        <v>189.1550725714286</v>
      </c>
      <c r="G43">
        <f t="shared" si="10"/>
        <v>56.070544748267977</v>
      </c>
      <c r="H43">
        <f t="shared" si="6"/>
        <v>17711.49154591361</v>
      </c>
      <c r="I43">
        <f t="shared" si="4"/>
        <v>18089.848045699622</v>
      </c>
      <c r="N43" s="4">
        <f>Input!J44</f>
        <v>8.6807794285714408</v>
      </c>
      <c r="O43">
        <f t="shared" si="7"/>
        <v>8.5178297142857264</v>
      </c>
      <c r="P43">
        <f t="shared" si="8"/>
        <v>0</v>
      </c>
      <c r="Q43">
        <f t="shared" si="9"/>
        <v>72.553423041568863</v>
      </c>
      <c r="R43">
        <f t="shared" si="5"/>
        <v>14.726017595378062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198.72466899999998</v>
      </c>
      <c r="F44">
        <f t="shared" si="3"/>
        <v>197.88029285714285</v>
      </c>
      <c r="G44">
        <f t="shared" si="10"/>
        <v>56.070544748267977</v>
      </c>
      <c r="H44">
        <f t="shared" si="6"/>
        <v>20110.004658702543</v>
      </c>
      <c r="I44">
        <f t="shared" si="4"/>
        <v>18089.848045699622</v>
      </c>
      <c r="N44" s="4">
        <f>Input!J45</f>
        <v>8.7252202857142436</v>
      </c>
      <c r="O44">
        <f t="shared" si="7"/>
        <v>8.5622705714285292</v>
      </c>
      <c r="P44">
        <f t="shared" si="8"/>
        <v>0</v>
      </c>
      <c r="Q44">
        <f t="shared" si="9"/>
        <v>73.31247733835103</v>
      </c>
      <c r="R44">
        <f t="shared" si="5"/>
        <v>15.069071662818395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208.08687485714285</v>
      </c>
      <c r="F45">
        <f t="shared" si="3"/>
        <v>207.24249871428572</v>
      </c>
      <c r="G45">
        <f t="shared" si="10"/>
        <v>56.070544748267977</v>
      </c>
      <c r="H45">
        <f t="shared" si="6"/>
        <v>22852.959665903782</v>
      </c>
      <c r="I45">
        <f t="shared" si="4"/>
        <v>18089.848045699622</v>
      </c>
      <c r="N45" s="4">
        <f>Input!J46</f>
        <v>9.3622058571428681</v>
      </c>
      <c r="O45">
        <f t="shared" si="7"/>
        <v>9.1992561428571538</v>
      </c>
      <c r="P45">
        <f t="shared" si="8"/>
        <v>0</v>
      </c>
      <c r="Q45">
        <f t="shared" si="9"/>
        <v>84.626313581895076</v>
      </c>
      <c r="R45">
        <f t="shared" si="5"/>
        <v>20.420238398205466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218.16013428571429</v>
      </c>
      <c r="F46">
        <f t="shared" si="3"/>
        <v>217.31575814285716</v>
      </c>
      <c r="G46">
        <f t="shared" si="10"/>
        <v>56.070544748267977</v>
      </c>
      <c r="H46">
        <f t="shared" si="6"/>
        <v>26000.01884266661</v>
      </c>
      <c r="I46">
        <f t="shared" si="4"/>
        <v>18089.848045699622</v>
      </c>
      <c r="N46" s="4">
        <f>Input!J47</f>
        <v>10.073259428571447</v>
      </c>
      <c r="O46">
        <f t="shared" si="7"/>
        <v>9.9103097142857326</v>
      </c>
      <c r="P46">
        <f t="shared" si="8"/>
        <v>0</v>
      </c>
      <c r="Q46">
        <f t="shared" si="9"/>
        <v>98.214238633066159</v>
      </c>
      <c r="R46">
        <f t="shared" si="5"/>
        <v>27.352161117150438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227.18162699999999</v>
      </c>
      <c r="F47">
        <f t="shared" si="3"/>
        <v>226.33725085714286</v>
      </c>
      <c r="G47">
        <f t="shared" si="10"/>
        <v>56.070544748267977</v>
      </c>
      <c r="H47">
        <f t="shared" si="6"/>
        <v>28990.751209165966</v>
      </c>
      <c r="I47">
        <f t="shared" si="4"/>
        <v>18089.848045699622</v>
      </c>
      <c r="N47" s="4">
        <f>Input!J48</f>
        <v>9.0214927142856993</v>
      </c>
      <c r="O47">
        <f t="shared" si="7"/>
        <v>8.858542999999985</v>
      </c>
      <c r="P47">
        <f t="shared" si="8"/>
        <v>0</v>
      </c>
      <c r="Q47">
        <f t="shared" si="9"/>
        <v>78.473784082848738</v>
      </c>
      <c r="R47">
        <f t="shared" si="5"/>
        <v>17.457043099283013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235.83277928571428</v>
      </c>
      <c r="F48">
        <f t="shared" si="3"/>
        <v>234.98840314285715</v>
      </c>
      <c r="G48">
        <f t="shared" si="10"/>
        <v>56.070544748267977</v>
      </c>
      <c r="H48">
        <f t="shared" si="6"/>
        <v>32011.60005250627</v>
      </c>
      <c r="I48">
        <f t="shared" si="4"/>
        <v>18089.848045699622</v>
      </c>
      <c r="N48" s="4">
        <f>Input!J49</f>
        <v>8.6511522857142893</v>
      </c>
      <c r="O48">
        <f t="shared" si="7"/>
        <v>8.4882025714285749</v>
      </c>
      <c r="P48">
        <f t="shared" si="8"/>
        <v>0</v>
      </c>
      <c r="Q48">
        <f t="shared" si="9"/>
        <v>72.049582893606669</v>
      </c>
      <c r="R48">
        <f t="shared" si="5"/>
        <v>14.499510042143166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244.70613571428572</v>
      </c>
      <c r="F49">
        <f t="shared" si="3"/>
        <v>243.86175957142859</v>
      </c>
      <c r="G49">
        <f t="shared" si="10"/>
        <v>56.070544748267977</v>
      </c>
      <c r="H49">
        <f t="shared" si="6"/>
        <v>35265.540364758454</v>
      </c>
      <c r="I49">
        <f t="shared" si="4"/>
        <v>18089.848045699622</v>
      </c>
      <c r="N49" s="4">
        <f>Input!J50</f>
        <v>8.8733564285714408</v>
      </c>
      <c r="O49">
        <f t="shared" si="7"/>
        <v>8.7104067142857264</v>
      </c>
      <c r="P49">
        <f t="shared" si="8"/>
        <v>0</v>
      </c>
      <c r="Q49">
        <f t="shared" si="9"/>
        <v>75.871185128273865</v>
      </c>
      <c r="R49">
        <f t="shared" si="5"/>
        <v>16.241112467350067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252.86843857142861</v>
      </c>
      <c r="F50">
        <f t="shared" si="3"/>
        <v>252.02406242857148</v>
      </c>
      <c r="G50">
        <f t="shared" si="10"/>
        <v>56.070544748267977</v>
      </c>
      <c r="H50">
        <f t="shared" si="6"/>
        <v>38397.781091285011</v>
      </c>
      <c r="I50">
        <f t="shared" si="4"/>
        <v>18089.848045699622</v>
      </c>
      <c r="N50" s="4">
        <f>Input!J51</f>
        <v>8.1623028571428904</v>
      </c>
      <c r="O50">
        <f t="shared" si="7"/>
        <v>7.999353142857176</v>
      </c>
      <c r="P50">
        <f t="shared" si="8"/>
        <v>0</v>
      </c>
      <c r="Q50">
        <f t="shared" si="9"/>
        <v>63.989650704138981</v>
      </c>
      <c r="R50">
        <f t="shared" si="5"/>
        <v>11.015580375441026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261.14925042857146</v>
      </c>
      <c r="F51">
        <f t="shared" si="3"/>
        <v>260.30487428571433</v>
      </c>
      <c r="G51">
        <f t="shared" si="10"/>
        <v>56.070544748267977</v>
      </c>
      <c r="H51">
        <f t="shared" si="6"/>
        <v>41711.661361610226</v>
      </c>
      <c r="I51">
        <f t="shared" si="4"/>
        <v>18089.848045699622</v>
      </c>
      <c r="N51" s="4">
        <f>Input!J52</f>
        <v>8.2808118571428508</v>
      </c>
      <c r="O51">
        <f t="shared" si="7"/>
        <v>8.1178621428571365</v>
      </c>
      <c r="P51">
        <f t="shared" si="8"/>
        <v>0</v>
      </c>
      <c r="Q51">
        <f t="shared" si="9"/>
        <v>65.899685770433067</v>
      </c>
      <c r="R51">
        <f t="shared" si="5"/>
        <v>11.816281051072037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268.42273628571428</v>
      </c>
      <c r="F52">
        <f t="shared" si="3"/>
        <v>267.57836014285715</v>
      </c>
      <c r="G52">
        <f t="shared" si="10"/>
        <v>56.070544748267977</v>
      </c>
      <c r="H52">
        <f t="shared" si="6"/>
        <v>44735.555972991606</v>
      </c>
      <c r="I52">
        <f t="shared" si="4"/>
        <v>18089.848045699622</v>
      </c>
      <c r="N52" s="4">
        <f>Input!J53</f>
        <v>7.2734858571428163</v>
      </c>
      <c r="O52">
        <f t="shared" si="7"/>
        <v>7.1105361428571019</v>
      </c>
      <c r="P52">
        <f t="shared" si="8"/>
        <v>0</v>
      </c>
      <c r="Q52">
        <f t="shared" si="9"/>
        <v>50.559724238877152</v>
      </c>
      <c r="R52">
        <f t="shared" si="5"/>
        <v>5.9056571597753234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274.64445528571429</v>
      </c>
      <c r="F53">
        <f t="shared" si="3"/>
        <v>273.80007914285716</v>
      </c>
      <c r="G53">
        <f t="shared" si="10"/>
        <v>56.070544748267977</v>
      </c>
      <c r="H53">
        <f t="shared" si="6"/>
        <v>47406.150147684588</v>
      </c>
      <c r="I53">
        <f t="shared" si="4"/>
        <v>18089.848045699622</v>
      </c>
      <c r="N53" s="4">
        <f>Input!J54</f>
        <v>6.2217190000000073</v>
      </c>
      <c r="O53">
        <f t="shared" si="7"/>
        <v>6.058769285714293</v>
      </c>
      <c r="P53">
        <f t="shared" si="8"/>
        <v>0</v>
      </c>
      <c r="Q53">
        <f t="shared" si="9"/>
        <v>36.708685257514887</v>
      </c>
      <c r="R53">
        <f t="shared" si="5"/>
        <v>1.8999560480138207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282.03645</v>
      </c>
      <c r="F54">
        <f t="shared" si="3"/>
        <v>281.19207385714287</v>
      </c>
      <c r="G54">
        <f t="shared" si="10"/>
        <v>56.070544748267977</v>
      </c>
      <c r="H54">
        <f t="shared" si="6"/>
        <v>50679.702868318003</v>
      </c>
      <c r="I54">
        <f t="shared" si="4"/>
        <v>18089.848045699622</v>
      </c>
      <c r="N54" s="4">
        <f>Input!J55</f>
        <v>7.3919947142857154</v>
      </c>
      <c r="O54">
        <f t="shared" si="7"/>
        <v>7.2290450000000011</v>
      </c>
      <c r="P54">
        <f t="shared" si="8"/>
        <v>0</v>
      </c>
      <c r="Q54">
        <f t="shared" si="9"/>
        <v>52.259091612025017</v>
      </c>
      <c r="R54">
        <f t="shared" si="5"/>
        <v>6.4956914795108842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289.41363114285713</v>
      </c>
      <c r="F55">
        <f t="shared" si="3"/>
        <v>288.569255</v>
      </c>
      <c r="G55">
        <f t="shared" si="10"/>
        <v>56.070544748267977</v>
      </c>
      <c r="H55">
        <f t="shared" si="6"/>
        <v>54055.650268718833</v>
      </c>
      <c r="I55">
        <f t="shared" si="4"/>
        <v>18089.848045699622</v>
      </c>
      <c r="N55" s="4">
        <f>Input!J56</f>
        <v>7.3771811428571255</v>
      </c>
      <c r="O55">
        <f t="shared" si="7"/>
        <v>7.2142314285714111</v>
      </c>
      <c r="P55">
        <f t="shared" si="8"/>
        <v>0</v>
      </c>
      <c r="Q55">
        <f t="shared" si="9"/>
        <v>52.045135104987502</v>
      </c>
      <c r="R55">
        <f t="shared" si="5"/>
        <v>6.4204012698371518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296.10938585714285</v>
      </c>
      <c r="F56">
        <f t="shared" si="3"/>
        <v>295.26500971428572</v>
      </c>
      <c r="G56">
        <f t="shared" si="10"/>
        <v>56.070544748267977</v>
      </c>
      <c r="H56">
        <f t="shared" si="6"/>
        <v>57213.992070379485</v>
      </c>
      <c r="I56">
        <f t="shared" si="4"/>
        <v>18089.848045699622</v>
      </c>
      <c r="N56" s="4">
        <f>Input!J57</f>
        <v>6.6957547142857265</v>
      </c>
      <c r="O56">
        <f t="shared" si="7"/>
        <v>6.5328050000000122</v>
      </c>
      <c r="P56">
        <f t="shared" si="8"/>
        <v>0</v>
      </c>
      <c r="Q56">
        <f t="shared" si="9"/>
        <v>42.677541168025158</v>
      </c>
      <c r="R56">
        <f t="shared" si="5"/>
        <v>3.431477070373357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302.27185042857138</v>
      </c>
      <c r="F57">
        <f t="shared" si="3"/>
        <v>301.42747428571425</v>
      </c>
      <c r="G57">
        <f t="shared" si="10"/>
        <v>56.070544748267977</v>
      </c>
      <c r="H57">
        <f t="shared" si="6"/>
        <v>60200.022872043373</v>
      </c>
      <c r="I57">
        <f t="shared" si="4"/>
        <v>18089.848045699622</v>
      </c>
      <c r="N57" s="4">
        <f>Input!J58</f>
        <v>6.1624645714285293</v>
      </c>
      <c r="O57">
        <f t="shared" si="7"/>
        <v>5.999514857142815</v>
      </c>
      <c r="P57">
        <f t="shared" si="8"/>
        <v>0</v>
      </c>
      <c r="Q57">
        <f t="shared" si="9"/>
        <v>35.994178521077373</v>
      </c>
      <c r="R57">
        <f t="shared" si="5"/>
        <v>1.7401158382827251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307.96027928571431</v>
      </c>
      <c r="F58">
        <f t="shared" si="3"/>
        <v>307.11590314285718</v>
      </c>
      <c r="G58">
        <f t="shared" si="10"/>
        <v>56.070544748267977</v>
      </c>
      <c r="H58">
        <f t="shared" si="6"/>
        <v>63023.77197146773</v>
      </c>
      <c r="I58">
        <f t="shared" si="4"/>
        <v>18089.848045699622</v>
      </c>
      <c r="N58" s="4">
        <f>Input!J59</f>
        <v>5.6884288571429238</v>
      </c>
      <c r="O58">
        <f t="shared" si="7"/>
        <v>5.5254791428572094</v>
      </c>
      <c r="P58">
        <f t="shared" si="8"/>
        <v>0</v>
      </c>
      <c r="Q58">
        <f t="shared" si="9"/>
        <v>30.530919758150041</v>
      </c>
      <c r="R58">
        <f t="shared" si="5"/>
        <v>0.71419196350507019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313.51538557142851</v>
      </c>
      <c r="F59">
        <f t="shared" si="3"/>
        <v>312.67100942857138</v>
      </c>
      <c r="G59">
        <f t="shared" si="10"/>
        <v>56.070544748267977</v>
      </c>
      <c r="H59">
        <f t="shared" si="6"/>
        <v>65843.798474147625</v>
      </c>
      <c r="I59">
        <f t="shared" si="4"/>
        <v>18089.848045699622</v>
      </c>
      <c r="N59" s="4">
        <f>Input!J60</f>
        <v>5.5551062857142028</v>
      </c>
      <c r="O59">
        <f t="shared" si="7"/>
        <v>5.3921565714284885</v>
      </c>
      <c r="P59">
        <f t="shared" si="8"/>
        <v>0</v>
      </c>
      <c r="Q59">
        <f t="shared" si="9"/>
        <v>29.075352490799432</v>
      </c>
      <c r="R59">
        <f t="shared" si="5"/>
        <v>0.50662538418290415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318.18167485714287</v>
      </c>
      <c r="F60">
        <f t="shared" si="3"/>
        <v>317.33729871428574</v>
      </c>
      <c r="G60">
        <f t="shared" si="10"/>
        <v>56.070544748267977</v>
      </c>
      <c r="H60">
        <f t="shared" si="6"/>
        <v>68260.316727939644</v>
      </c>
      <c r="I60">
        <f t="shared" si="4"/>
        <v>18089.848045699622</v>
      </c>
      <c r="N60" s="4">
        <f>Input!J61</f>
        <v>4.6662892857143561</v>
      </c>
      <c r="O60">
        <f t="shared" si="7"/>
        <v>4.5033395714286417</v>
      </c>
      <c r="P60">
        <f t="shared" si="8"/>
        <v>0</v>
      </c>
      <c r="Q60">
        <f t="shared" si="9"/>
        <v>20.280067295595103</v>
      </c>
      <c r="R60">
        <f t="shared" si="5"/>
        <v>3.1343438572571512E-2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322.19616499999995</v>
      </c>
      <c r="F61">
        <f t="shared" si="3"/>
        <v>321.35178885714282</v>
      </c>
      <c r="G61">
        <f t="shared" si="10"/>
        <v>56.070544748267977</v>
      </c>
      <c r="H61">
        <f t="shared" si="6"/>
        <v>70374.138475952437</v>
      </c>
      <c r="I61">
        <f t="shared" si="4"/>
        <v>18089.848045699622</v>
      </c>
      <c r="N61" s="4">
        <f>Input!J62</f>
        <v>4.0144901428570847</v>
      </c>
      <c r="O61">
        <f t="shared" si="7"/>
        <v>3.8515404285713704</v>
      </c>
      <c r="P61">
        <f t="shared" si="8"/>
        <v>0</v>
      </c>
      <c r="Q61">
        <f t="shared" si="9"/>
        <v>14.834363672919736</v>
      </c>
      <c r="R61">
        <f t="shared" si="5"/>
        <v>0.68697562141849211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326.12177342857143</v>
      </c>
      <c r="F62">
        <f t="shared" si="3"/>
        <v>325.2773972857143</v>
      </c>
      <c r="G62">
        <f t="shared" si="10"/>
        <v>56.070544748267977</v>
      </c>
      <c r="H62">
        <f t="shared" si="6"/>
        <v>72472.329453118364</v>
      </c>
      <c r="I62">
        <f t="shared" si="4"/>
        <v>18089.848045699622</v>
      </c>
      <c r="N62" s="4">
        <f>Input!J63</f>
        <v>3.9256084285714792</v>
      </c>
      <c r="O62">
        <f t="shared" si="7"/>
        <v>3.7626587142857648</v>
      </c>
      <c r="P62">
        <f t="shared" si="8"/>
        <v>0</v>
      </c>
      <c r="Q62">
        <f t="shared" si="9"/>
        <v>14.157600600190605</v>
      </c>
      <c r="R62">
        <f t="shared" si="5"/>
        <v>0.84221300737303972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329.81036399999999</v>
      </c>
      <c r="F63">
        <f t="shared" si="3"/>
        <v>328.96598785714286</v>
      </c>
      <c r="G63">
        <f t="shared" si="10"/>
        <v>56.070544748267977</v>
      </c>
      <c r="H63">
        <f t="shared" si="6"/>
        <v>74471.922869589165</v>
      </c>
      <c r="I63">
        <f t="shared" si="4"/>
        <v>18089.848045699622</v>
      </c>
      <c r="N63" s="4">
        <f>Input!J64</f>
        <v>3.6885905714285627</v>
      </c>
      <c r="O63">
        <f t="shared" si="7"/>
        <v>3.5256408571428484</v>
      </c>
      <c r="P63">
        <f t="shared" si="8"/>
        <v>0</v>
      </c>
      <c r="Q63">
        <f t="shared" si="9"/>
        <v>12.430143453554958</v>
      </c>
      <c r="R63">
        <f t="shared" si="5"/>
        <v>1.3334233048132951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333.48414099999997</v>
      </c>
      <c r="F64">
        <f t="shared" si="3"/>
        <v>332.63976485714284</v>
      </c>
      <c r="G64">
        <f t="shared" si="10"/>
        <v>56.070544748267977</v>
      </c>
      <c r="H64">
        <f t="shared" si="6"/>
        <v>76490.533511631264</v>
      </c>
      <c r="I64">
        <f t="shared" si="4"/>
        <v>18089.848045699622</v>
      </c>
      <c r="N64" s="4">
        <f>Input!J65</f>
        <v>3.6737769999999728</v>
      </c>
      <c r="O64">
        <f t="shared" si="7"/>
        <v>3.5108272857142584</v>
      </c>
      <c r="P64">
        <f t="shared" si="8"/>
        <v>0</v>
      </c>
      <c r="Q64">
        <f t="shared" si="9"/>
        <v>12.325908230115747</v>
      </c>
      <c r="R64">
        <f t="shared" si="5"/>
        <v>1.3678543787378632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336.89127285714284</v>
      </c>
      <c r="F65">
        <f t="shared" si="3"/>
        <v>336.04689671428571</v>
      </c>
      <c r="G65">
        <f t="shared" si="10"/>
        <v>56.070544748267977</v>
      </c>
      <c r="H65">
        <f t="shared" si="6"/>
        <v>78386.757660199437</v>
      </c>
      <c r="I65">
        <f t="shared" si="4"/>
        <v>18089.848045699622</v>
      </c>
      <c r="N65" s="4">
        <f>Input!J66</f>
        <v>3.4071318571428719</v>
      </c>
      <c r="O65">
        <f t="shared" si="7"/>
        <v>3.2441821428571576</v>
      </c>
      <c r="P65">
        <f t="shared" si="8"/>
        <v>0</v>
      </c>
      <c r="Q65">
        <f t="shared" si="9"/>
        <v>10.524717776033258</v>
      </c>
      <c r="R65">
        <f t="shared" si="5"/>
        <v>2.0626653007090696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340.29840471428571</v>
      </c>
      <c r="F66">
        <f t="shared" si="3"/>
        <v>339.45402857142858</v>
      </c>
      <c r="G66">
        <f t="shared" si="10"/>
        <v>56.070544748267977</v>
      </c>
      <c r="H66">
        <f t="shared" si="6"/>
        <v>80306.198903751516</v>
      </c>
      <c r="I66">
        <f t="shared" si="4"/>
        <v>18089.848045699622</v>
      </c>
      <c r="N66" s="4">
        <f>Input!J67</f>
        <v>3.4071318571428719</v>
      </c>
      <c r="O66">
        <f t="shared" si="7"/>
        <v>3.2441821428571576</v>
      </c>
      <c r="P66">
        <f t="shared" si="8"/>
        <v>0</v>
      </c>
      <c r="Q66">
        <f t="shared" si="9"/>
        <v>10.524717776033258</v>
      </c>
      <c r="R66">
        <f t="shared" si="5"/>
        <v>2.0626653007090696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343.83885914285713</v>
      </c>
      <c r="F67">
        <f t="shared" si="3"/>
        <v>342.994483</v>
      </c>
      <c r="G67">
        <f t="shared" si="10"/>
        <v>56.070544748267977</v>
      </c>
      <c r="H67">
        <f t="shared" si="6"/>
        <v>82325.34634188372</v>
      </c>
      <c r="I67">
        <f t="shared" si="4"/>
        <v>18089.848045699622</v>
      </c>
      <c r="N67" s="4">
        <f>Input!J68</f>
        <v>3.5404544285714223</v>
      </c>
      <c r="O67">
        <f t="shared" si="7"/>
        <v>3.377504714285708</v>
      </c>
      <c r="P67">
        <f t="shared" si="8"/>
        <v>0</v>
      </c>
      <c r="Q67">
        <f t="shared" si="9"/>
        <v>11.407538095022183</v>
      </c>
      <c r="R67">
        <f t="shared" si="5"/>
        <v>1.6974849316711456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347.69039942857142</v>
      </c>
      <c r="F68">
        <f t="shared" ref="F68:F84" si="14">E68-$E$3</f>
        <v>346.8460232857143</v>
      </c>
      <c r="G68">
        <f t="shared" si="10"/>
        <v>56.070544748267977</v>
      </c>
      <c r="H68">
        <f t="shared" si="6"/>
        <v>84550.378918680901</v>
      </c>
      <c r="I68">
        <f t="shared" ref="I68:I84" si="15">(G68-$J$4)^2</f>
        <v>18089.848045699622</v>
      </c>
      <c r="N68" s="4">
        <f>Input!J69</f>
        <v>3.8515402857142931</v>
      </c>
      <c r="O68">
        <f t="shared" si="7"/>
        <v>3.6885905714285787</v>
      </c>
      <c r="P68">
        <f t="shared" si="8"/>
        <v>0</v>
      </c>
      <c r="Q68">
        <f t="shared" si="9"/>
        <v>13.605700403631809</v>
      </c>
      <c r="R68">
        <f t="shared" ref="R68:R84" si="16">(O68-$S$4)^2</f>
        <v>0.9836469721357386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351.33454914285716</v>
      </c>
      <c r="F69">
        <f t="shared" si="14"/>
        <v>350.49017300000003</v>
      </c>
      <c r="G69">
        <f t="shared" si="10"/>
        <v>56.070544748267977</v>
      </c>
      <c r="H69">
        <f t="shared" ref="H69:H84" si="17">(F69-G69)^2</f>
        <v>86682.917499888092</v>
      </c>
      <c r="I69">
        <f t="shared" si="15"/>
        <v>18089.848045699622</v>
      </c>
      <c r="N69" s="4">
        <f>Input!J70</f>
        <v>3.6441497142857315</v>
      </c>
      <c r="O69">
        <f t="shared" ref="O69:O84" si="18">N69-$N$3</f>
        <v>3.4812000000000172</v>
      </c>
      <c r="P69">
        <f t="shared" ref="P69:P84" si="19">$Y$3*((1/$AA$3)*(1/SQRT(2*PI()))*EXP(-1*D69*D69/2))</f>
        <v>0</v>
      </c>
      <c r="Q69">
        <f t="shared" ref="Q69:Q84" si="20">(O69-P69)^2</f>
        <v>12.11875344000012</v>
      </c>
      <c r="R69">
        <f t="shared" si="16"/>
        <v>1.4380335206005612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355.05276700000002</v>
      </c>
      <c r="F70">
        <f t="shared" si="14"/>
        <v>354.20839085714289</v>
      </c>
      <c r="G70">
        <f t="shared" ref="G70:G84" si="21">G69+P70</f>
        <v>56.070544748267977</v>
      </c>
      <c r="H70">
        <f t="shared" si="17"/>
        <v>88886.175282439173</v>
      </c>
      <c r="I70">
        <f t="shared" si="15"/>
        <v>18089.848045699622</v>
      </c>
      <c r="N70" s="4">
        <f>Input!J71</f>
        <v>3.7182178571428608</v>
      </c>
      <c r="O70">
        <f t="shared" si="18"/>
        <v>3.5552681428571464</v>
      </c>
      <c r="P70">
        <f t="shared" si="19"/>
        <v>0</v>
      </c>
      <c r="Q70">
        <f t="shared" si="20"/>
        <v>12.639931567614903</v>
      </c>
      <c r="R70">
        <f t="shared" si="16"/>
        <v>1.2658774868943821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358.65247585714286</v>
      </c>
      <c r="F71">
        <f t="shared" si="14"/>
        <v>357.80809971428573</v>
      </c>
      <c r="G71">
        <f t="shared" si="21"/>
        <v>56.070544748267977</v>
      </c>
      <c r="H71">
        <f t="shared" si="17"/>
        <v>91045.552076870576</v>
      </c>
      <c r="I71">
        <f t="shared" si="15"/>
        <v>18089.848045699622</v>
      </c>
      <c r="N71" s="4">
        <f>Input!J72</f>
        <v>3.5997088571428435</v>
      </c>
      <c r="O71">
        <f t="shared" si="18"/>
        <v>3.4367591428571291</v>
      </c>
      <c r="P71">
        <f t="shared" si="19"/>
        <v>0</v>
      </c>
      <c r="Q71">
        <f t="shared" si="20"/>
        <v>11.811313406012069</v>
      </c>
      <c r="R71">
        <f t="shared" si="16"/>
        <v>1.5465937159551479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362.45957528571432</v>
      </c>
      <c r="F72">
        <f t="shared" si="14"/>
        <v>361.61519914285719</v>
      </c>
      <c r="G72">
        <f t="shared" si="21"/>
        <v>56.070544748267977</v>
      </c>
      <c r="H72">
        <f t="shared" si="17"/>
        <v>93357.535829108965</v>
      </c>
      <c r="I72">
        <f t="shared" si="15"/>
        <v>18089.848045699622</v>
      </c>
      <c r="N72" s="4">
        <f>Input!J73</f>
        <v>3.8070994285714619</v>
      </c>
      <c r="O72">
        <f t="shared" si="18"/>
        <v>3.6441497142857475</v>
      </c>
      <c r="P72">
        <f t="shared" si="19"/>
        <v>0</v>
      </c>
      <c r="Q72">
        <f t="shared" si="20"/>
        <v>13.279827140128896</v>
      </c>
      <c r="R72">
        <f t="shared" si="16"/>
        <v>1.0737739379749303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366.32592928571432</v>
      </c>
      <c r="F73">
        <f t="shared" si="14"/>
        <v>365.48155314285719</v>
      </c>
      <c r="G73">
        <f t="shared" si="21"/>
        <v>56.070544748267977</v>
      </c>
      <c r="H73">
        <f t="shared" si="17"/>
        <v>95735.172115756548</v>
      </c>
      <c r="I73">
        <f t="shared" si="15"/>
        <v>18089.848045699622</v>
      </c>
      <c r="N73" s="4">
        <f>Input!J74</f>
        <v>3.8663540000000012</v>
      </c>
      <c r="O73">
        <f t="shared" si="18"/>
        <v>3.7034042857142868</v>
      </c>
      <c r="P73">
        <f t="shared" si="19"/>
        <v>0</v>
      </c>
      <c r="Q73">
        <f t="shared" si="20"/>
        <v>13.715203303446946</v>
      </c>
      <c r="R73">
        <f t="shared" si="16"/>
        <v>0.95448223733579884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370.19228328571432</v>
      </c>
      <c r="F74">
        <f t="shared" si="14"/>
        <v>369.3479071428572</v>
      </c>
      <c r="G74">
        <f t="shared" si="21"/>
        <v>56.070544748267977</v>
      </c>
      <c r="H74">
        <f t="shared" si="17"/>
        <v>98142.705788910767</v>
      </c>
      <c r="I74">
        <f t="shared" si="15"/>
        <v>18089.848045699622</v>
      </c>
      <c r="N74" s="4">
        <f>Input!J75</f>
        <v>3.8663540000000012</v>
      </c>
      <c r="O74">
        <f t="shared" si="18"/>
        <v>3.7034042857142868</v>
      </c>
      <c r="P74">
        <f t="shared" si="19"/>
        <v>0</v>
      </c>
      <c r="Q74">
        <f t="shared" si="20"/>
        <v>13.715203303446946</v>
      </c>
      <c r="R74">
        <f t="shared" si="16"/>
        <v>0.95448223733579884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373.74755142857146</v>
      </c>
      <c r="F75">
        <f t="shared" si="14"/>
        <v>372.90317528571433</v>
      </c>
      <c r="G75">
        <f t="shared" si="21"/>
        <v>56.070544748267977</v>
      </c>
      <c r="H75">
        <f t="shared" si="17"/>
        <v>100382.91577327797</v>
      </c>
      <c r="I75">
        <f t="shared" si="15"/>
        <v>18089.848045699622</v>
      </c>
      <c r="N75" s="4">
        <f>Input!J76</f>
        <v>3.5552681428571304</v>
      </c>
      <c r="O75">
        <f t="shared" si="18"/>
        <v>3.3923184285714161</v>
      </c>
      <c r="P75">
        <f t="shared" si="19"/>
        <v>0</v>
      </c>
      <c r="Q75">
        <f t="shared" si="20"/>
        <v>11.507824320825241</v>
      </c>
      <c r="R75">
        <f t="shared" si="16"/>
        <v>1.6591035228591275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377.18431057142851</v>
      </c>
      <c r="F76">
        <f t="shared" si="14"/>
        <v>376.33993442857138</v>
      </c>
      <c r="G76">
        <f t="shared" si="21"/>
        <v>56.070544748267977</v>
      </c>
      <c r="H76">
        <f t="shared" si="17"/>
        <v>102572.48196619403</v>
      </c>
      <c r="I76">
        <f t="shared" si="15"/>
        <v>18089.848045699622</v>
      </c>
      <c r="N76" s="4">
        <f>Input!J77</f>
        <v>3.4367591428570563</v>
      </c>
      <c r="O76">
        <f t="shared" si="18"/>
        <v>3.2738094285713419</v>
      </c>
      <c r="P76">
        <f t="shared" si="19"/>
        <v>0</v>
      </c>
      <c r="Q76">
        <f t="shared" si="20"/>
        <v>10.717828174602616</v>
      </c>
      <c r="R76">
        <f t="shared" si="16"/>
        <v>1.9784417673006343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380.45811985714283</v>
      </c>
      <c r="F77">
        <f t="shared" si="14"/>
        <v>379.6137437142857</v>
      </c>
      <c r="G77">
        <f t="shared" si="21"/>
        <v>56.070544748267977</v>
      </c>
      <c r="H77">
        <f t="shared" si="17"/>
        <v>104680.20159716412</v>
      </c>
      <c r="I77">
        <f t="shared" si="15"/>
        <v>18089.848045699622</v>
      </c>
      <c r="N77" s="4">
        <f>Input!J78</f>
        <v>3.2738092857143215</v>
      </c>
      <c r="O77">
        <f t="shared" si="18"/>
        <v>3.1108595714286071</v>
      </c>
      <c r="P77">
        <f t="shared" si="19"/>
        <v>0</v>
      </c>
      <c r="Q77">
        <f t="shared" si="20"/>
        <v>9.677447273148978</v>
      </c>
      <c r="R77">
        <f t="shared" si="16"/>
        <v>2.463395485851636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383.64304742857138</v>
      </c>
      <c r="F78">
        <f t="shared" si="14"/>
        <v>382.79867128571425</v>
      </c>
      <c r="G78">
        <f t="shared" si="21"/>
        <v>56.070544748267977</v>
      </c>
      <c r="H78">
        <f t="shared" si="17"/>
        <v>106751.26867066949</v>
      </c>
      <c r="I78">
        <f t="shared" si="15"/>
        <v>18089.848045699622</v>
      </c>
      <c r="N78" s="4">
        <f>Input!J79</f>
        <v>3.1849275714285454</v>
      </c>
      <c r="O78">
        <f t="shared" si="18"/>
        <v>3.0219778571428311</v>
      </c>
      <c r="P78">
        <f t="shared" si="19"/>
        <v>0</v>
      </c>
      <c r="Q78">
        <f t="shared" si="20"/>
        <v>9.1323501690615778</v>
      </c>
      <c r="R78">
        <f t="shared" si="16"/>
        <v>2.7502988404495103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386.5317027142857</v>
      </c>
      <c r="F79">
        <f t="shared" si="14"/>
        <v>385.68732657142857</v>
      </c>
      <c r="G79">
        <f t="shared" si="21"/>
        <v>56.070544748267977</v>
      </c>
      <c r="H79">
        <f t="shared" si="17"/>
        <v>108647.22285945705</v>
      </c>
      <c r="I79">
        <f t="shared" si="15"/>
        <v>18089.848045699622</v>
      </c>
      <c r="N79" s="4">
        <f>Input!J80</f>
        <v>2.8886552857143215</v>
      </c>
      <c r="O79">
        <f t="shared" si="18"/>
        <v>2.7257055714286071</v>
      </c>
      <c r="P79">
        <f t="shared" si="19"/>
        <v>0</v>
      </c>
      <c r="Q79">
        <f t="shared" si="20"/>
        <v>7.4294708621169496</v>
      </c>
      <c r="R79">
        <f t="shared" si="16"/>
        <v>3.8207535042856051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389.12408557142862</v>
      </c>
      <c r="F80">
        <f t="shared" si="14"/>
        <v>388.27970942857149</v>
      </c>
      <c r="G80">
        <f t="shared" si="21"/>
        <v>56.070544748267977</v>
      </c>
      <c r="H80">
        <f t="shared" si="17"/>
        <v>110362.92909758502</v>
      </c>
      <c r="I80">
        <f t="shared" si="15"/>
        <v>18089.848045699622</v>
      </c>
      <c r="N80" s="4">
        <f>Input!J81</f>
        <v>2.5923828571429226</v>
      </c>
      <c r="O80">
        <f t="shared" si="18"/>
        <v>2.4294331428572082</v>
      </c>
      <c r="P80">
        <f t="shared" si="19"/>
        <v>0</v>
      </c>
      <c r="Q80">
        <f t="shared" si="20"/>
        <v>5.9021453956130525</v>
      </c>
      <c r="R80">
        <f t="shared" si="16"/>
        <v>5.0667633458142598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391.53870499999999</v>
      </c>
      <c r="F81">
        <f t="shared" si="14"/>
        <v>390.69432885714286</v>
      </c>
      <c r="G81">
        <f t="shared" si="21"/>
        <v>56.070544748267977</v>
      </c>
      <c r="H81">
        <f t="shared" si="17"/>
        <v>111973.07689134291</v>
      </c>
      <c r="I81">
        <f t="shared" si="15"/>
        <v>18089.848045699622</v>
      </c>
      <c r="N81" s="4">
        <f>Input!J82</f>
        <v>2.4146194285713705</v>
      </c>
      <c r="O81">
        <f t="shared" si="18"/>
        <v>2.2516697142856561</v>
      </c>
      <c r="P81">
        <f t="shared" si="19"/>
        <v>0</v>
      </c>
      <c r="Q81">
        <f t="shared" si="20"/>
        <v>5.0700165022312484</v>
      </c>
      <c r="R81">
        <f t="shared" si="16"/>
        <v>5.8986353698030047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393.82000199999999</v>
      </c>
      <c r="F82">
        <f t="shared" si="14"/>
        <v>392.97562585714286</v>
      </c>
      <c r="G82">
        <f t="shared" si="21"/>
        <v>56.070544748267977</v>
      </c>
      <c r="H82">
        <f t="shared" si="17"/>
        <v>113505.03367697755</v>
      </c>
      <c r="I82">
        <f t="shared" si="15"/>
        <v>18089.848045699622</v>
      </c>
      <c r="N82" s="4">
        <f>Input!J83</f>
        <v>2.281296999999995</v>
      </c>
      <c r="O82">
        <f t="shared" si="18"/>
        <v>2.1183472857142807</v>
      </c>
      <c r="P82">
        <f t="shared" si="19"/>
        <v>0</v>
      </c>
      <c r="Q82">
        <f t="shared" si="20"/>
        <v>4.4873952228930598</v>
      </c>
      <c r="R82">
        <f t="shared" si="16"/>
        <v>6.5640134412398341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395.81984014285717</v>
      </c>
      <c r="F83">
        <f t="shared" si="14"/>
        <v>394.97546400000004</v>
      </c>
      <c r="G83">
        <f t="shared" si="21"/>
        <v>56.070544748267977</v>
      </c>
      <c r="H83">
        <f t="shared" si="17"/>
        <v>114856.54429302302</v>
      </c>
      <c r="I83">
        <f t="shared" si="15"/>
        <v>18089.848045699622</v>
      </c>
      <c r="N83" s="4">
        <f>Input!J84</f>
        <v>1.9998381428571861</v>
      </c>
      <c r="O83">
        <f t="shared" si="18"/>
        <v>1.8368884285714717</v>
      </c>
      <c r="P83">
        <f t="shared" si="19"/>
        <v>0</v>
      </c>
      <c r="Q83">
        <f t="shared" si="20"/>
        <v>3.3741590990197707</v>
      </c>
      <c r="R83">
        <f t="shared" si="16"/>
        <v>8.0854463280353173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397.83449200000001</v>
      </c>
      <c r="F84">
        <f t="shared" si="14"/>
        <v>396.99011585714288</v>
      </c>
      <c r="G84">
        <f t="shared" si="21"/>
        <v>56.070544748267977</v>
      </c>
      <c r="H84">
        <f t="shared" si="17"/>
        <v>116226.1539650592</v>
      </c>
      <c r="I84">
        <f t="shared" si="15"/>
        <v>18089.848045699622</v>
      </c>
      <c r="N84" s="4">
        <f>Input!J85</f>
        <v>2.0146518571428373</v>
      </c>
      <c r="O84">
        <f t="shared" si="18"/>
        <v>1.851702142857123</v>
      </c>
      <c r="P84">
        <f t="shared" si="19"/>
        <v>0</v>
      </c>
      <c r="Q84">
        <f t="shared" si="20"/>
        <v>3.4288008258616611</v>
      </c>
      <c r="R84">
        <f t="shared" si="16"/>
        <v>8.0014204202626615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2021-08-17T21:48:48Z</dcterms:modified>
</cp:coreProperties>
</file>