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 tabRatio="937" activeTab="2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logistic!$J$5</definedName>
    <definedName name="solver_lhs1" localSheetId="2" hidden="1">LogNormal!$L$5</definedName>
    <definedName name="solver_lhs1" localSheetId="5" hidden="1">Weibull!$L$5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2</definedName>
    <definedName name="solver_num" localSheetId="2" hidden="1">2</definedName>
    <definedName name="solver_num" localSheetId="3" hidden="1">0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Cauchy!$R$3</definedName>
    <definedName name="solver_opt" localSheetId="1" hidden="1">logistic!$W$6</definedName>
    <definedName name="solver_opt" localSheetId="2" hidden="1">LogNormal!$U$8</definedName>
    <definedName name="solver_opt" localSheetId="3" hidden="1">NORMAL!$S$3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0.95</definedName>
    <definedName name="solver_rhs1" localSheetId="2" hidden="1">0.99</definedName>
    <definedName name="solver_rhs1" localSheetId="5" hidden="1">0.95</definedName>
    <definedName name="solver_rhs2" localSheetId="1" hidden="1">0.95</definedName>
    <definedName name="solver_rhs2" localSheetId="2" hidden="1">0.97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5" i="5" l="1"/>
  <c r="AA14" i="5"/>
  <c r="Z15" i="5"/>
  <c r="Z14" i="5"/>
  <c r="A85" i="5" l="1"/>
  <c r="B85" i="5" s="1"/>
  <c r="E85" i="5"/>
  <c r="F85" i="5" s="1"/>
  <c r="N85" i="5"/>
  <c r="O85" i="5" s="1"/>
  <c r="A86" i="5"/>
  <c r="B86" i="5" s="1"/>
  <c r="E86" i="5"/>
  <c r="F86" i="5" s="1"/>
  <c r="N86" i="5"/>
  <c r="O86" i="5"/>
  <c r="A87" i="5"/>
  <c r="B87" i="5" s="1"/>
  <c r="E87" i="5"/>
  <c r="F87" i="5" s="1"/>
  <c r="N87" i="5"/>
  <c r="O87" i="5" s="1"/>
  <c r="A88" i="5"/>
  <c r="B88" i="5" s="1"/>
  <c r="E88" i="5"/>
  <c r="F88" i="5" s="1"/>
  <c r="N88" i="5"/>
  <c r="O88" i="5"/>
  <c r="A89" i="5"/>
  <c r="B89" i="5" s="1"/>
  <c r="E89" i="5"/>
  <c r="F89" i="5" s="1"/>
  <c r="N89" i="5"/>
  <c r="O89" i="5" s="1"/>
  <c r="A90" i="5"/>
  <c r="B90" i="5" s="1"/>
  <c r="E90" i="5"/>
  <c r="F90" i="5" s="1"/>
  <c r="N90" i="5"/>
  <c r="O90" i="5"/>
  <c r="A91" i="5"/>
  <c r="B91" i="5" s="1"/>
  <c r="E91" i="5"/>
  <c r="F91" i="5" s="1"/>
  <c r="N91" i="5"/>
  <c r="O91" i="5" s="1"/>
  <c r="A92" i="5"/>
  <c r="B92" i="5" s="1"/>
  <c r="E92" i="5"/>
  <c r="F92" i="5" s="1"/>
  <c r="N92" i="5"/>
  <c r="O92" i="5"/>
  <c r="A93" i="5"/>
  <c r="B93" i="5" s="1"/>
  <c r="E93" i="5"/>
  <c r="F93" i="5" s="1"/>
  <c r="N93" i="5"/>
  <c r="O93" i="5" s="1"/>
  <c r="A94" i="5"/>
  <c r="B94" i="5" s="1"/>
  <c r="E94" i="5"/>
  <c r="F94" i="5" s="1"/>
  <c r="N94" i="5"/>
  <c r="O94" i="5"/>
  <c r="A95" i="5"/>
  <c r="B95" i="5" s="1"/>
  <c r="E95" i="5"/>
  <c r="F95" i="5" s="1"/>
  <c r="N95" i="5"/>
  <c r="O95" i="5" s="1"/>
  <c r="A96" i="5"/>
  <c r="B96" i="5" s="1"/>
  <c r="E96" i="5"/>
  <c r="F96" i="5" s="1"/>
  <c r="N96" i="5"/>
  <c r="O96" i="5"/>
  <c r="A97" i="5"/>
  <c r="B97" i="5" s="1"/>
  <c r="E97" i="5"/>
  <c r="F97" i="5" s="1"/>
  <c r="N97" i="5"/>
  <c r="O97" i="5" s="1"/>
  <c r="A98" i="5"/>
  <c r="B98" i="5" s="1"/>
  <c r="E98" i="5"/>
  <c r="F98" i="5" s="1"/>
  <c r="N98" i="5"/>
  <c r="O98" i="5"/>
  <c r="A99" i="5"/>
  <c r="B99" i="5" s="1"/>
  <c r="E99" i="5"/>
  <c r="F99" i="5" s="1"/>
  <c r="N99" i="5"/>
  <c r="O99" i="5" s="1"/>
  <c r="A100" i="5"/>
  <c r="B100" i="5" s="1"/>
  <c r="E100" i="5"/>
  <c r="F100" i="5" s="1"/>
  <c r="N100" i="5"/>
  <c r="O100" i="5"/>
  <c r="A101" i="5"/>
  <c r="B101" i="5" s="1"/>
  <c r="E101" i="5"/>
  <c r="F101" i="5" s="1"/>
  <c r="N101" i="5"/>
  <c r="O101" i="5" s="1"/>
  <c r="A102" i="5"/>
  <c r="B102" i="5"/>
  <c r="C102" i="5"/>
  <c r="D102" i="5" s="1"/>
  <c r="P102" i="5" s="1"/>
  <c r="E102" i="5"/>
  <c r="F102" i="5"/>
  <c r="N102" i="5"/>
  <c r="O102" i="5"/>
  <c r="A103" i="5"/>
  <c r="B103" i="5" s="1"/>
  <c r="E103" i="5"/>
  <c r="F103" i="5" s="1"/>
  <c r="N103" i="5"/>
  <c r="O103" i="5" s="1"/>
  <c r="A104" i="5"/>
  <c r="B104" i="5"/>
  <c r="C104" i="5"/>
  <c r="D104" i="5" s="1"/>
  <c r="P104" i="5" s="1"/>
  <c r="E104" i="5"/>
  <c r="F104" i="5"/>
  <c r="N104" i="5"/>
  <c r="O104" i="5"/>
  <c r="A105" i="5"/>
  <c r="B105" i="5" s="1"/>
  <c r="E105" i="5"/>
  <c r="F105" i="5" s="1"/>
  <c r="N105" i="5"/>
  <c r="O105" i="5" s="1"/>
  <c r="A106" i="5"/>
  <c r="B106" i="5"/>
  <c r="C106" i="5"/>
  <c r="D106" i="5" s="1"/>
  <c r="P106" i="5" s="1"/>
  <c r="E106" i="5"/>
  <c r="F106" i="5"/>
  <c r="N106" i="5"/>
  <c r="O106" i="5"/>
  <c r="A107" i="5"/>
  <c r="B107" i="5" s="1"/>
  <c r="E107" i="5"/>
  <c r="F107" i="5" s="1"/>
  <c r="N107" i="5"/>
  <c r="O107" i="5" s="1"/>
  <c r="A108" i="5"/>
  <c r="B108" i="5"/>
  <c r="C108" i="5"/>
  <c r="D108" i="5" s="1"/>
  <c r="P108" i="5" s="1"/>
  <c r="E108" i="5"/>
  <c r="F108" i="5"/>
  <c r="N108" i="5"/>
  <c r="O108" i="5"/>
  <c r="A109" i="5"/>
  <c r="B109" i="5" s="1"/>
  <c r="E109" i="5"/>
  <c r="F109" i="5" s="1"/>
  <c r="N109" i="5"/>
  <c r="O109" i="5" s="1"/>
  <c r="A110" i="5"/>
  <c r="B110" i="5"/>
  <c r="C110" i="5"/>
  <c r="D110" i="5" s="1"/>
  <c r="P110" i="5" s="1"/>
  <c r="E110" i="5"/>
  <c r="F110" i="5"/>
  <c r="N110" i="5"/>
  <c r="O110" i="5"/>
  <c r="A111" i="5"/>
  <c r="B111" i="5" s="1"/>
  <c r="E111" i="5"/>
  <c r="F111" i="5" s="1"/>
  <c r="N111" i="5"/>
  <c r="O111" i="5" s="1"/>
  <c r="R111" i="5" s="1"/>
  <c r="A112" i="5"/>
  <c r="B112" i="5" s="1"/>
  <c r="E112" i="5"/>
  <c r="F112" i="5" s="1"/>
  <c r="N112" i="5"/>
  <c r="O112" i="5"/>
  <c r="A113" i="5"/>
  <c r="B113" i="5" s="1"/>
  <c r="E113" i="5"/>
  <c r="F113" i="5" s="1"/>
  <c r="N113" i="5"/>
  <c r="O113" i="5" s="1"/>
  <c r="R113" i="5"/>
  <c r="A114" i="5"/>
  <c r="B114" i="5" s="1"/>
  <c r="E114" i="5"/>
  <c r="F114" i="5" s="1"/>
  <c r="N114" i="5"/>
  <c r="O114" i="5"/>
  <c r="A115" i="5"/>
  <c r="B115" i="5"/>
  <c r="E115" i="5"/>
  <c r="F115" i="5"/>
  <c r="N115" i="5"/>
  <c r="O115" i="5" s="1"/>
  <c r="R115" i="5"/>
  <c r="A116" i="5"/>
  <c r="B116" i="5" s="1"/>
  <c r="C116" i="5"/>
  <c r="D116" i="5" s="1"/>
  <c r="P116" i="5" s="1"/>
  <c r="E116" i="5"/>
  <c r="F116" i="5" s="1"/>
  <c r="N116" i="5"/>
  <c r="O116" i="5"/>
  <c r="A117" i="5"/>
  <c r="B117" i="5" s="1"/>
  <c r="E117" i="5"/>
  <c r="F117" i="5" s="1"/>
  <c r="N117" i="5"/>
  <c r="O117" i="5"/>
  <c r="R117" i="5" s="1"/>
  <c r="A118" i="5"/>
  <c r="B118" i="5" s="1"/>
  <c r="C118" i="5"/>
  <c r="D118" i="5" s="1"/>
  <c r="E118" i="5"/>
  <c r="F118" i="5" s="1"/>
  <c r="N118" i="5"/>
  <c r="O118" i="5"/>
  <c r="A119" i="5"/>
  <c r="B119" i="5" s="1"/>
  <c r="E119" i="5"/>
  <c r="F119" i="5" s="1"/>
  <c r="N119" i="5"/>
  <c r="O119" i="5"/>
  <c r="R119" i="5" s="1"/>
  <c r="A120" i="5"/>
  <c r="B120" i="5" s="1"/>
  <c r="C120" i="5"/>
  <c r="D120" i="5" s="1"/>
  <c r="E120" i="5"/>
  <c r="F120" i="5" s="1"/>
  <c r="N120" i="5"/>
  <c r="O120" i="5"/>
  <c r="A121" i="5"/>
  <c r="B121" i="5" s="1"/>
  <c r="E121" i="5"/>
  <c r="F121" i="5" s="1"/>
  <c r="N121" i="5"/>
  <c r="O121" i="5"/>
  <c r="R121" i="5" s="1"/>
  <c r="A122" i="5"/>
  <c r="B122" i="5" s="1"/>
  <c r="C122" i="5"/>
  <c r="D122" i="5" s="1"/>
  <c r="E122" i="5"/>
  <c r="F122" i="5" s="1"/>
  <c r="N122" i="5"/>
  <c r="O122" i="5"/>
  <c r="A123" i="5"/>
  <c r="B123" i="5" s="1"/>
  <c r="E123" i="5"/>
  <c r="F123" i="5" s="1"/>
  <c r="N123" i="5"/>
  <c r="O123" i="5"/>
  <c r="R123" i="5" s="1"/>
  <c r="A124" i="5"/>
  <c r="B124" i="5" s="1"/>
  <c r="C124" i="5"/>
  <c r="D124" i="5" s="1"/>
  <c r="E124" i="5"/>
  <c r="F124" i="5" s="1"/>
  <c r="N124" i="5"/>
  <c r="O124" i="5"/>
  <c r="A125" i="5"/>
  <c r="B125" i="5" s="1"/>
  <c r="E125" i="5"/>
  <c r="F125" i="5" s="1"/>
  <c r="N125" i="5"/>
  <c r="O125" i="5"/>
  <c r="R125" i="5" s="1"/>
  <c r="A126" i="5"/>
  <c r="B126" i="5" s="1"/>
  <c r="C126" i="5"/>
  <c r="D126" i="5" s="1"/>
  <c r="E126" i="5"/>
  <c r="F126" i="5" s="1"/>
  <c r="N126" i="5"/>
  <c r="O126" i="5"/>
  <c r="A127" i="5"/>
  <c r="B127" i="5" s="1"/>
  <c r="E127" i="5"/>
  <c r="F127" i="5" s="1"/>
  <c r="N127" i="5"/>
  <c r="O127" i="5"/>
  <c r="R127" i="5" s="1"/>
  <c r="A128" i="5"/>
  <c r="B128" i="5" s="1"/>
  <c r="C128" i="5"/>
  <c r="D128" i="5" s="1"/>
  <c r="E128" i="5"/>
  <c r="F128" i="5" s="1"/>
  <c r="N128" i="5"/>
  <c r="O128" i="5"/>
  <c r="A129" i="5"/>
  <c r="B129" i="5" s="1"/>
  <c r="E129" i="5"/>
  <c r="F129" i="5" s="1"/>
  <c r="N129" i="5"/>
  <c r="O129" i="5"/>
  <c r="R129" i="5" s="1"/>
  <c r="A130" i="5"/>
  <c r="B130" i="5" s="1"/>
  <c r="C130" i="5"/>
  <c r="D130" i="5" s="1"/>
  <c r="E130" i="5"/>
  <c r="F130" i="5" s="1"/>
  <c r="N130" i="5"/>
  <c r="O130" i="5"/>
  <c r="A131" i="5"/>
  <c r="B131" i="5" s="1"/>
  <c r="E131" i="5"/>
  <c r="F131" i="5" s="1"/>
  <c r="N131" i="5"/>
  <c r="O131" i="5"/>
  <c r="R131" i="5" s="1"/>
  <c r="A132" i="5"/>
  <c r="B132" i="5" s="1"/>
  <c r="C132" i="5"/>
  <c r="D132" i="5" s="1"/>
  <c r="E132" i="5"/>
  <c r="F132" i="5" s="1"/>
  <c r="N132" i="5"/>
  <c r="O132" i="5"/>
  <c r="R132" i="5" s="1"/>
  <c r="A133" i="5"/>
  <c r="B133" i="5" s="1"/>
  <c r="C133" i="5"/>
  <c r="D133" i="5" s="1"/>
  <c r="E133" i="5"/>
  <c r="F133" i="5" s="1"/>
  <c r="N133" i="5"/>
  <c r="O133" i="5"/>
  <c r="R133" i="5" s="1"/>
  <c r="A134" i="5"/>
  <c r="B134" i="5" s="1"/>
  <c r="C134" i="5"/>
  <c r="D134" i="5" s="1"/>
  <c r="E134" i="5"/>
  <c r="F134" i="5" s="1"/>
  <c r="N134" i="5"/>
  <c r="O134" i="5"/>
  <c r="R134" i="5" s="1"/>
  <c r="A135" i="5"/>
  <c r="B135" i="5" s="1"/>
  <c r="C135" i="5"/>
  <c r="D135" i="5" s="1"/>
  <c r="E135" i="5"/>
  <c r="F135" i="5" s="1"/>
  <c r="N135" i="5"/>
  <c r="O135" i="5"/>
  <c r="R135" i="5" s="1"/>
  <c r="A136" i="5"/>
  <c r="B136" i="5" s="1"/>
  <c r="C136" i="5"/>
  <c r="D136" i="5" s="1"/>
  <c r="E136" i="5"/>
  <c r="F136" i="5" s="1"/>
  <c r="N136" i="5"/>
  <c r="O136" i="5"/>
  <c r="R136" i="5" s="1"/>
  <c r="A137" i="5"/>
  <c r="B137" i="5" s="1"/>
  <c r="C137" i="5"/>
  <c r="D137" i="5" s="1"/>
  <c r="E137" i="5"/>
  <c r="F137" i="5" s="1"/>
  <c r="N137" i="5"/>
  <c r="O137" i="5"/>
  <c r="R137" i="5" s="1"/>
  <c r="A138" i="5"/>
  <c r="B138" i="5" s="1"/>
  <c r="C138" i="5"/>
  <c r="D138" i="5" s="1"/>
  <c r="E138" i="5"/>
  <c r="F138" i="5" s="1"/>
  <c r="N138" i="5"/>
  <c r="O138" i="5"/>
  <c r="R138" i="5" s="1"/>
  <c r="A139" i="5"/>
  <c r="B139" i="5" s="1"/>
  <c r="C139" i="5"/>
  <c r="D139" i="5" s="1"/>
  <c r="P139" i="5" s="1"/>
  <c r="E139" i="5"/>
  <c r="F139" i="5" s="1"/>
  <c r="N139" i="5"/>
  <c r="O139" i="5" s="1"/>
  <c r="A140" i="5"/>
  <c r="B140" i="5"/>
  <c r="C140" i="5"/>
  <c r="D140" i="5" s="1"/>
  <c r="P140" i="5" s="1"/>
  <c r="E140" i="5"/>
  <c r="F140" i="5"/>
  <c r="N140" i="5"/>
  <c r="O140" i="5"/>
  <c r="A141" i="5"/>
  <c r="B141" i="5" s="1"/>
  <c r="E141" i="5"/>
  <c r="F141" i="5" s="1"/>
  <c r="N141" i="5"/>
  <c r="O141" i="5" s="1"/>
  <c r="R141" i="5" s="1"/>
  <c r="A142" i="5"/>
  <c r="B142" i="5"/>
  <c r="C142" i="5"/>
  <c r="D142" i="5" s="1"/>
  <c r="P142" i="5" s="1"/>
  <c r="E142" i="5"/>
  <c r="F142" i="5"/>
  <c r="N142" i="5"/>
  <c r="O142" i="5"/>
  <c r="A143" i="5"/>
  <c r="B143" i="5" s="1"/>
  <c r="E143" i="5"/>
  <c r="F143" i="5" s="1"/>
  <c r="N143" i="5"/>
  <c r="O143" i="5" s="1"/>
  <c r="R143" i="5" s="1"/>
  <c r="A144" i="5"/>
  <c r="B144" i="5"/>
  <c r="C144" i="5"/>
  <c r="D144" i="5" s="1"/>
  <c r="P144" i="5" s="1"/>
  <c r="E144" i="5"/>
  <c r="F144" i="5"/>
  <c r="N144" i="5"/>
  <c r="O144" i="5"/>
  <c r="A145" i="5"/>
  <c r="B145" i="5" s="1"/>
  <c r="E145" i="5"/>
  <c r="F145" i="5" s="1"/>
  <c r="N145" i="5"/>
  <c r="O145" i="5" s="1"/>
  <c r="R145" i="5" s="1"/>
  <c r="A146" i="5"/>
  <c r="B146" i="5"/>
  <c r="C146" i="5"/>
  <c r="D146" i="5" s="1"/>
  <c r="P146" i="5" s="1"/>
  <c r="E146" i="5"/>
  <c r="F146" i="5"/>
  <c r="N146" i="5"/>
  <c r="O146" i="5"/>
  <c r="A147" i="5"/>
  <c r="B147" i="5" s="1"/>
  <c r="E147" i="5"/>
  <c r="F147" i="5" s="1"/>
  <c r="N147" i="5"/>
  <c r="O147" i="5" s="1"/>
  <c r="A148" i="5"/>
  <c r="B148" i="5"/>
  <c r="C148" i="5"/>
  <c r="D148" i="5" s="1"/>
  <c r="P148" i="5" s="1"/>
  <c r="E148" i="5"/>
  <c r="F148" i="5"/>
  <c r="N148" i="5"/>
  <c r="O148" i="5"/>
  <c r="A149" i="5"/>
  <c r="B149" i="5" s="1"/>
  <c r="E149" i="5"/>
  <c r="F149" i="5" s="1"/>
  <c r="N149" i="5"/>
  <c r="O149" i="5" s="1"/>
  <c r="R149" i="5" s="1"/>
  <c r="A150" i="5"/>
  <c r="B150" i="5"/>
  <c r="C150" i="5"/>
  <c r="D150" i="5" s="1"/>
  <c r="P150" i="5" s="1"/>
  <c r="E150" i="5"/>
  <c r="F150" i="5"/>
  <c r="N150" i="5"/>
  <c r="O150" i="5"/>
  <c r="A151" i="5"/>
  <c r="B151" i="5" s="1"/>
  <c r="E151" i="5"/>
  <c r="F151" i="5"/>
  <c r="N151" i="5"/>
  <c r="O151" i="5" s="1"/>
  <c r="R151" i="5"/>
  <c r="A152" i="5"/>
  <c r="B152" i="5"/>
  <c r="C152" i="5"/>
  <c r="D152" i="5"/>
  <c r="P152" i="5" s="1"/>
  <c r="E152" i="5"/>
  <c r="F152" i="5"/>
  <c r="N152" i="5"/>
  <c r="O152" i="5" s="1"/>
  <c r="R152" i="5"/>
  <c r="Q102" i="5" l="1"/>
  <c r="Q106" i="5"/>
  <c r="Q110" i="5"/>
  <c r="Q152" i="5"/>
  <c r="Q104" i="5"/>
  <c r="C151" i="5"/>
  <c r="D151" i="5" s="1"/>
  <c r="P151" i="5" s="1"/>
  <c r="Q151" i="5" s="1"/>
  <c r="Q146" i="5"/>
  <c r="R146" i="5"/>
  <c r="R139" i="5"/>
  <c r="Q139" i="5"/>
  <c r="R130" i="5"/>
  <c r="C94" i="5"/>
  <c r="D94" i="5" s="1"/>
  <c r="P94" i="5" s="1"/>
  <c r="Q94" i="5" s="1"/>
  <c r="C86" i="5"/>
  <c r="D86" i="5" s="1"/>
  <c r="P86" i="5" s="1"/>
  <c r="Q86" i="5" s="1"/>
  <c r="R147" i="5"/>
  <c r="R122" i="5"/>
  <c r="Q108" i="5"/>
  <c r="R99" i="5"/>
  <c r="C95" i="5"/>
  <c r="D95" i="5" s="1"/>
  <c r="P95" i="5" s="1"/>
  <c r="Q95" i="5" s="1"/>
  <c r="R91" i="5"/>
  <c r="C87" i="5"/>
  <c r="D87" i="5" s="1"/>
  <c r="P87" i="5" s="1"/>
  <c r="Q87" i="5" s="1"/>
  <c r="C145" i="5"/>
  <c r="D145" i="5" s="1"/>
  <c r="P145" i="5" s="1"/>
  <c r="Q145" i="5" s="1"/>
  <c r="Q150" i="5"/>
  <c r="R150" i="5"/>
  <c r="Q144" i="5"/>
  <c r="R144" i="5"/>
  <c r="C143" i="5"/>
  <c r="D143" i="5" s="1"/>
  <c r="P143" i="5" s="1"/>
  <c r="Q143" i="5" s="1"/>
  <c r="R128" i="5"/>
  <c r="R120" i="5"/>
  <c r="C114" i="5"/>
  <c r="D114" i="5" s="1"/>
  <c r="P114" i="5" s="1"/>
  <c r="Q114" i="5" s="1"/>
  <c r="C149" i="5"/>
  <c r="D149" i="5" s="1"/>
  <c r="P149" i="5" s="1"/>
  <c r="Q149" i="5" s="1"/>
  <c r="Q142" i="5"/>
  <c r="R142" i="5"/>
  <c r="C141" i="5"/>
  <c r="D141" i="5" s="1"/>
  <c r="P141" i="5" s="1"/>
  <c r="Q141" i="5" s="1"/>
  <c r="R126" i="5"/>
  <c r="R118" i="5"/>
  <c r="Q148" i="5"/>
  <c r="R148" i="5"/>
  <c r="C147" i="5"/>
  <c r="D147" i="5" s="1"/>
  <c r="P147" i="5" s="1"/>
  <c r="Q147" i="5" s="1"/>
  <c r="Q140" i="5"/>
  <c r="R140" i="5"/>
  <c r="R124" i="5"/>
  <c r="Q116" i="5"/>
  <c r="R116" i="5"/>
  <c r="P138" i="5"/>
  <c r="Q138" i="5" s="1"/>
  <c r="P137" i="5"/>
  <c r="Q137" i="5" s="1"/>
  <c r="P136" i="5"/>
  <c r="Q136" i="5" s="1"/>
  <c r="P135" i="5"/>
  <c r="Q135" i="5" s="1"/>
  <c r="P134" i="5"/>
  <c r="Q134" i="5" s="1"/>
  <c r="P133" i="5"/>
  <c r="Q133" i="5" s="1"/>
  <c r="P132" i="5"/>
  <c r="Q132" i="5" s="1"/>
  <c r="P130" i="5"/>
  <c r="Q130" i="5" s="1"/>
  <c r="P128" i="5"/>
  <c r="Q128" i="5" s="1"/>
  <c r="P126" i="5"/>
  <c r="Q126" i="5" s="1"/>
  <c r="P124" i="5"/>
  <c r="Q124" i="5" s="1"/>
  <c r="P122" i="5"/>
  <c r="Q122" i="5" s="1"/>
  <c r="P120" i="5"/>
  <c r="Q120" i="5" s="1"/>
  <c r="P118" i="5"/>
  <c r="Q118" i="5" s="1"/>
  <c r="C113" i="5"/>
  <c r="D113" i="5" s="1"/>
  <c r="P113" i="5" s="1"/>
  <c r="Q113" i="5" s="1"/>
  <c r="C112" i="5"/>
  <c r="D112" i="5" s="1"/>
  <c r="P112" i="5" s="1"/>
  <c r="Q112" i="5" s="1"/>
  <c r="C131" i="5"/>
  <c r="D131" i="5" s="1"/>
  <c r="P131" i="5" s="1"/>
  <c r="Q131" i="5" s="1"/>
  <c r="C129" i="5"/>
  <c r="D129" i="5" s="1"/>
  <c r="P129" i="5" s="1"/>
  <c r="Q129" i="5" s="1"/>
  <c r="C127" i="5"/>
  <c r="D127" i="5" s="1"/>
  <c r="P127" i="5" s="1"/>
  <c r="Q127" i="5" s="1"/>
  <c r="C125" i="5"/>
  <c r="D125" i="5" s="1"/>
  <c r="P125" i="5" s="1"/>
  <c r="Q125" i="5" s="1"/>
  <c r="C123" i="5"/>
  <c r="D123" i="5" s="1"/>
  <c r="P123" i="5" s="1"/>
  <c r="Q123" i="5" s="1"/>
  <c r="C121" i="5"/>
  <c r="D121" i="5" s="1"/>
  <c r="P121" i="5" s="1"/>
  <c r="Q121" i="5" s="1"/>
  <c r="C119" i="5"/>
  <c r="D119" i="5" s="1"/>
  <c r="P119" i="5" s="1"/>
  <c r="Q119" i="5" s="1"/>
  <c r="C117" i="5"/>
  <c r="D117" i="5" s="1"/>
  <c r="P117" i="5" s="1"/>
  <c r="Q117" i="5" s="1"/>
  <c r="R114" i="5"/>
  <c r="C111" i="5"/>
  <c r="D111" i="5" s="1"/>
  <c r="P111" i="5" s="1"/>
  <c r="Q111" i="5" s="1"/>
  <c r="R109" i="5"/>
  <c r="C107" i="5"/>
  <c r="D107" i="5" s="1"/>
  <c r="P107" i="5" s="1"/>
  <c r="Q107" i="5" s="1"/>
  <c r="R105" i="5"/>
  <c r="C103" i="5"/>
  <c r="D103" i="5" s="1"/>
  <c r="P103" i="5" s="1"/>
  <c r="Q103" i="5" s="1"/>
  <c r="R101" i="5"/>
  <c r="C97" i="5"/>
  <c r="D97" i="5" s="1"/>
  <c r="P97" i="5" s="1"/>
  <c r="Q97" i="5" s="1"/>
  <c r="C96" i="5"/>
  <c r="D96" i="5" s="1"/>
  <c r="P96" i="5" s="1"/>
  <c r="Q96" i="5" s="1"/>
  <c r="R93" i="5"/>
  <c r="C89" i="5"/>
  <c r="D89" i="5" s="1"/>
  <c r="P89" i="5" s="1"/>
  <c r="Q89" i="5" s="1"/>
  <c r="C88" i="5"/>
  <c r="D88" i="5" s="1"/>
  <c r="P88" i="5" s="1"/>
  <c r="Q88" i="5" s="1"/>
  <c r="R85" i="5"/>
  <c r="C115" i="5"/>
  <c r="D115" i="5" s="1"/>
  <c r="P115" i="5" s="1"/>
  <c r="Q115" i="5" s="1"/>
  <c r="R112" i="5"/>
  <c r="C99" i="5"/>
  <c r="D99" i="5" s="1"/>
  <c r="P99" i="5" s="1"/>
  <c r="Q99" i="5" s="1"/>
  <c r="C98" i="5"/>
  <c r="D98" i="5" s="1"/>
  <c r="P98" i="5" s="1"/>
  <c r="Q98" i="5" s="1"/>
  <c r="R95" i="5"/>
  <c r="C91" i="5"/>
  <c r="D91" i="5" s="1"/>
  <c r="P91" i="5" s="1"/>
  <c r="Q91" i="5" s="1"/>
  <c r="C90" i="5"/>
  <c r="D90" i="5" s="1"/>
  <c r="P90" i="5" s="1"/>
  <c r="Q90" i="5" s="1"/>
  <c r="R87" i="5"/>
  <c r="C109" i="5"/>
  <c r="D109" i="5" s="1"/>
  <c r="P109" i="5" s="1"/>
  <c r="Q109" i="5" s="1"/>
  <c r="R107" i="5"/>
  <c r="C105" i="5"/>
  <c r="D105" i="5" s="1"/>
  <c r="P105" i="5" s="1"/>
  <c r="Q105" i="5" s="1"/>
  <c r="R103" i="5"/>
  <c r="C101" i="5"/>
  <c r="D101" i="5" s="1"/>
  <c r="P101" i="5" s="1"/>
  <c r="Q101" i="5" s="1"/>
  <c r="C100" i="5"/>
  <c r="D100" i="5" s="1"/>
  <c r="P100" i="5" s="1"/>
  <c r="Q100" i="5" s="1"/>
  <c r="R97" i="5"/>
  <c r="C93" i="5"/>
  <c r="D93" i="5" s="1"/>
  <c r="P93" i="5" s="1"/>
  <c r="Q93" i="5" s="1"/>
  <c r="C92" i="5"/>
  <c r="D92" i="5" s="1"/>
  <c r="P92" i="5" s="1"/>
  <c r="Q92" i="5" s="1"/>
  <c r="R89" i="5"/>
  <c r="C85" i="5"/>
  <c r="D85" i="5" s="1"/>
  <c r="P85" i="5" s="1"/>
  <c r="R110" i="5"/>
  <c r="R108" i="5"/>
  <c r="R106" i="5"/>
  <c r="R104" i="5"/>
  <c r="R102" i="5"/>
  <c r="R100" i="5"/>
  <c r="R98" i="5"/>
  <c r="R96" i="5"/>
  <c r="R94" i="5"/>
  <c r="R92" i="5"/>
  <c r="R90" i="5"/>
  <c r="R88" i="5"/>
  <c r="R86" i="5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Q85" i="5" l="1"/>
  <c r="N84" i="17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O13" i="17" s="1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O5" i="17" s="1"/>
  <c r="E5" i="17"/>
  <c r="A5" i="17"/>
  <c r="N4" i="17"/>
  <c r="O4" i="17" s="1"/>
  <c r="E4" i="17"/>
  <c r="A4" i="17"/>
  <c r="N3" i="17"/>
  <c r="O36" i="17" s="1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F58" i="13" s="1"/>
  <c r="E59" i="13"/>
  <c r="E60" i="13"/>
  <c r="E61" i="13"/>
  <c r="E62" i="13"/>
  <c r="F62" i="13" s="1"/>
  <c r="E63" i="13"/>
  <c r="F63" i="13" s="1"/>
  <c r="E64" i="13"/>
  <c r="E65" i="13"/>
  <c r="F65" i="13" s="1"/>
  <c r="E66" i="13"/>
  <c r="F66" i="13" s="1"/>
  <c r="E67" i="13"/>
  <c r="F67" i="13" s="1"/>
  <c r="E68" i="13"/>
  <c r="E69" i="13"/>
  <c r="F69" i="13" s="1"/>
  <c r="E70" i="13"/>
  <c r="F70" i="13" s="1"/>
  <c r="E71" i="13"/>
  <c r="F71" i="13" s="1"/>
  <c r="E72" i="13"/>
  <c r="E73" i="13"/>
  <c r="F73" i="13" s="1"/>
  <c r="E74" i="13"/>
  <c r="F74" i="13" s="1"/>
  <c r="E75" i="13"/>
  <c r="F75" i="13" s="1"/>
  <c r="E76" i="13"/>
  <c r="E77" i="13"/>
  <c r="F77" i="13" s="1"/>
  <c r="E78" i="13"/>
  <c r="F78" i="13" s="1"/>
  <c r="E79" i="13"/>
  <c r="F79" i="13" s="1"/>
  <c r="E80" i="13"/>
  <c r="E81" i="13"/>
  <c r="F81" i="13" s="1"/>
  <c r="E82" i="13"/>
  <c r="F82" i="13" s="1"/>
  <c r="E83" i="13"/>
  <c r="F83" i="13" s="1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B8" i="13" s="1"/>
  <c r="C8" i="13" s="1"/>
  <c r="D8" i="13" s="1"/>
  <c r="G8" i="13" s="1"/>
  <c r="A9" i="13"/>
  <c r="A10" i="13"/>
  <c r="A11" i="13"/>
  <c r="A12" i="13"/>
  <c r="A13" i="13"/>
  <c r="A14" i="13"/>
  <c r="A15" i="13"/>
  <c r="A16" i="13"/>
  <c r="B16" i="13" s="1"/>
  <c r="C16" i="13" s="1"/>
  <c r="D16" i="13" s="1"/>
  <c r="G16" i="13" s="1"/>
  <c r="A17" i="13"/>
  <c r="A18" i="13"/>
  <c r="A19" i="13"/>
  <c r="A20" i="13"/>
  <c r="A21" i="13"/>
  <c r="A22" i="13"/>
  <c r="A23" i="13"/>
  <c r="A24" i="13"/>
  <c r="B24" i="13" s="1"/>
  <c r="C24" i="13" s="1"/>
  <c r="D24" i="13" s="1"/>
  <c r="G24" i="13" s="1"/>
  <c r="A25" i="13"/>
  <c r="A26" i="13"/>
  <c r="A27" i="13"/>
  <c r="A28" i="13"/>
  <c r="A29" i="13"/>
  <c r="A30" i="13"/>
  <c r="A31" i="13"/>
  <c r="A32" i="13"/>
  <c r="B32" i="13" s="1"/>
  <c r="C32" i="13" s="1"/>
  <c r="D32" i="13" s="1"/>
  <c r="G32" i="13" s="1"/>
  <c r="A33" i="13"/>
  <c r="A34" i="13"/>
  <c r="A35" i="13"/>
  <c r="A36" i="13"/>
  <c r="A37" i="13"/>
  <c r="A38" i="13"/>
  <c r="A39" i="13"/>
  <c r="A40" i="13"/>
  <c r="B40" i="13" s="1"/>
  <c r="C40" i="13" s="1"/>
  <c r="D40" i="13" s="1"/>
  <c r="G40" i="13" s="1"/>
  <c r="A41" i="13"/>
  <c r="A42" i="13"/>
  <c r="A43" i="13"/>
  <c r="A44" i="13"/>
  <c r="A45" i="13"/>
  <c r="A46" i="13"/>
  <c r="A47" i="13"/>
  <c r="A48" i="13"/>
  <c r="B48" i="13" s="1"/>
  <c r="C48" i="13" s="1"/>
  <c r="D48" i="13" s="1"/>
  <c r="G48" i="13" s="1"/>
  <c r="A49" i="13"/>
  <c r="A50" i="13"/>
  <c r="A51" i="13"/>
  <c r="A52" i="13"/>
  <c r="A53" i="13"/>
  <c r="A54" i="13"/>
  <c r="A55" i="13"/>
  <c r="A56" i="13"/>
  <c r="B56" i="13" s="1"/>
  <c r="C56" i="13" s="1"/>
  <c r="D56" i="13" s="1"/>
  <c r="G56" i="13" s="1"/>
  <c r="A57" i="13"/>
  <c r="A58" i="13"/>
  <c r="A59" i="13"/>
  <c r="A60" i="13"/>
  <c r="A61" i="13"/>
  <c r="A62" i="13"/>
  <c r="A63" i="13"/>
  <c r="A64" i="13"/>
  <c r="B64" i="13" s="1"/>
  <c r="C64" i="13" s="1"/>
  <c r="D64" i="13" s="1"/>
  <c r="G64" i="13" s="1"/>
  <c r="A65" i="13"/>
  <c r="A66" i="13"/>
  <c r="A67" i="13"/>
  <c r="B67" i="13" s="1"/>
  <c r="C67" i="13" s="1"/>
  <c r="D67" i="13" s="1"/>
  <c r="G67" i="13" s="1"/>
  <c r="A68" i="13"/>
  <c r="A69" i="13"/>
  <c r="A70" i="13"/>
  <c r="A71" i="13"/>
  <c r="B71" i="13" s="1"/>
  <c r="C71" i="13" s="1"/>
  <c r="D71" i="13" s="1"/>
  <c r="G71" i="13" s="1"/>
  <c r="A72" i="13"/>
  <c r="B72" i="13" s="1"/>
  <c r="C72" i="13" s="1"/>
  <c r="D72" i="13" s="1"/>
  <c r="G72" i="13" s="1"/>
  <c r="A73" i="13"/>
  <c r="A74" i="13"/>
  <c r="B74" i="13" s="1"/>
  <c r="C74" i="13" s="1"/>
  <c r="D74" i="13" s="1"/>
  <c r="G74" i="13" s="1"/>
  <c r="A75" i="13"/>
  <c r="B75" i="13" s="1"/>
  <c r="C75" i="13" s="1"/>
  <c r="D75" i="13" s="1"/>
  <c r="G75" i="13" s="1"/>
  <c r="A76" i="13"/>
  <c r="A77" i="13"/>
  <c r="A78" i="13"/>
  <c r="B78" i="13" s="1"/>
  <c r="C78" i="13" s="1"/>
  <c r="D78" i="13" s="1"/>
  <c r="G78" i="13" s="1"/>
  <c r="A79" i="13"/>
  <c r="B79" i="13" s="1"/>
  <c r="C79" i="13" s="1"/>
  <c r="D79" i="13" s="1"/>
  <c r="G79" i="13" s="1"/>
  <c r="A80" i="13"/>
  <c r="B80" i="13" s="1"/>
  <c r="C80" i="13" s="1"/>
  <c r="D80" i="13" s="1"/>
  <c r="G80" i="13" s="1"/>
  <c r="A81" i="13"/>
  <c r="A82" i="13"/>
  <c r="B82" i="13" s="1"/>
  <c r="C82" i="13" s="1"/>
  <c r="D82" i="13" s="1"/>
  <c r="G82" i="13" s="1"/>
  <c r="A83" i="13"/>
  <c r="B83" i="13" s="1"/>
  <c r="C83" i="13" s="1"/>
  <c r="D83" i="13" s="1"/>
  <c r="G83" i="13" s="1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M9" i="12" s="1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M29" i="12" s="1"/>
  <c r="L30" i="12"/>
  <c r="L31" i="12"/>
  <c r="L32" i="12"/>
  <c r="L33" i="12"/>
  <c r="L34" i="12"/>
  <c r="L35" i="12"/>
  <c r="L36" i="12"/>
  <c r="L37" i="12"/>
  <c r="L38" i="12"/>
  <c r="L39" i="12"/>
  <c r="L40" i="12"/>
  <c r="L41" i="12"/>
  <c r="M41" i="12" s="1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M56" i="12" s="1"/>
  <c r="L57" i="12"/>
  <c r="M57" i="12" s="1"/>
  <c r="L58" i="12"/>
  <c r="L59" i="12"/>
  <c r="L60" i="12"/>
  <c r="L61" i="12"/>
  <c r="L62" i="12"/>
  <c r="L63" i="12"/>
  <c r="L64" i="12"/>
  <c r="M64" i="12" s="1"/>
  <c r="L65" i="12"/>
  <c r="L66" i="12"/>
  <c r="L67" i="12"/>
  <c r="L68" i="12"/>
  <c r="L69" i="12"/>
  <c r="L70" i="12"/>
  <c r="L71" i="12"/>
  <c r="L72" i="12"/>
  <c r="M72" i="12" s="1"/>
  <c r="L73" i="12"/>
  <c r="M73" i="12" s="1"/>
  <c r="L74" i="12"/>
  <c r="L75" i="12"/>
  <c r="L76" i="12"/>
  <c r="L77" i="12"/>
  <c r="L78" i="12"/>
  <c r="L79" i="12"/>
  <c r="L80" i="12"/>
  <c r="M80" i="12" s="1"/>
  <c r="L81" i="12"/>
  <c r="L82" i="12"/>
  <c r="L83" i="12"/>
  <c r="L3" i="12"/>
  <c r="M17" i="12" s="1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B18" i="12" s="1"/>
  <c r="N18" i="12" s="1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D38" i="12" s="1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B58" i="12" s="1"/>
  <c r="N58" i="12" s="1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B82" i="12" s="1"/>
  <c r="N82" i="12" s="1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E84" i="16" s="1"/>
  <c r="A84" i="16"/>
  <c r="M83" i="16"/>
  <c r="D83" i="16"/>
  <c r="A83" i="16"/>
  <c r="M82" i="16"/>
  <c r="D82" i="16"/>
  <c r="A82" i="16"/>
  <c r="M81" i="16"/>
  <c r="D81" i="16"/>
  <c r="A81" i="16"/>
  <c r="M80" i="16"/>
  <c r="D80" i="16"/>
  <c r="E80" i="16" s="1"/>
  <c r="A80" i="16"/>
  <c r="M79" i="16"/>
  <c r="D79" i="16"/>
  <c r="A79" i="16"/>
  <c r="M78" i="16"/>
  <c r="D78" i="16"/>
  <c r="A78" i="16"/>
  <c r="M77" i="16"/>
  <c r="D77" i="16"/>
  <c r="A77" i="16"/>
  <c r="M76" i="16"/>
  <c r="D76" i="16"/>
  <c r="E76" i="16" s="1"/>
  <c r="A76" i="16"/>
  <c r="M75" i="16"/>
  <c r="D75" i="16"/>
  <c r="A75" i="16"/>
  <c r="M74" i="16"/>
  <c r="D74" i="16"/>
  <c r="A74" i="16"/>
  <c r="M73" i="16"/>
  <c r="D73" i="16"/>
  <c r="A73" i="16"/>
  <c r="M72" i="16"/>
  <c r="D72" i="16"/>
  <c r="E72" i="16" s="1"/>
  <c r="A72" i="16"/>
  <c r="M71" i="16"/>
  <c r="D71" i="16"/>
  <c r="A71" i="16"/>
  <c r="M70" i="16"/>
  <c r="D70" i="16"/>
  <c r="A70" i="16"/>
  <c r="M69" i="16"/>
  <c r="D69" i="16"/>
  <c r="A69" i="16"/>
  <c r="M68" i="16"/>
  <c r="D68" i="16"/>
  <c r="E68" i="16" s="1"/>
  <c r="A68" i="16"/>
  <c r="M67" i="16"/>
  <c r="D67" i="16"/>
  <c r="A67" i="16"/>
  <c r="M66" i="16"/>
  <c r="D66" i="16"/>
  <c r="A66" i="16"/>
  <c r="M65" i="16"/>
  <c r="D65" i="16"/>
  <c r="A65" i="16"/>
  <c r="M64" i="16"/>
  <c r="D64" i="16"/>
  <c r="E64" i="16" s="1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E56" i="16" s="1"/>
  <c r="A56" i="16"/>
  <c r="M55" i="16"/>
  <c r="D55" i="16"/>
  <c r="A55" i="16"/>
  <c r="M54" i="16"/>
  <c r="D54" i="16"/>
  <c r="A54" i="16"/>
  <c r="M53" i="16"/>
  <c r="D53" i="16"/>
  <c r="A53" i="16"/>
  <c r="M52" i="16"/>
  <c r="D52" i="16"/>
  <c r="E52" i="16" s="1"/>
  <c r="A52" i="16"/>
  <c r="M51" i="16"/>
  <c r="D51" i="16"/>
  <c r="A51" i="16"/>
  <c r="M50" i="16"/>
  <c r="D50" i="16"/>
  <c r="A50" i="16"/>
  <c r="M49" i="16"/>
  <c r="D49" i="16"/>
  <c r="A49" i="16"/>
  <c r="M48" i="16"/>
  <c r="D48" i="16"/>
  <c r="E48" i="16" s="1"/>
  <c r="A48" i="16"/>
  <c r="M47" i="16"/>
  <c r="D47" i="16"/>
  <c r="A47" i="16"/>
  <c r="M46" i="16"/>
  <c r="D46" i="16"/>
  <c r="A46" i="16"/>
  <c r="M45" i="16"/>
  <c r="D45" i="16"/>
  <c r="A45" i="16"/>
  <c r="M44" i="16"/>
  <c r="D44" i="16"/>
  <c r="E44" i="16" s="1"/>
  <c r="A44" i="16"/>
  <c r="M43" i="16"/>
  <c r="D43" i="16"/>
  <c r="A43" i="16"/>
  <c r="M42" i="16"/>
  <c r="D42" i="16"/>
  <c r="A42" i="16"/>
  <c r="M41" i="16"/>
  <c r="D41" i="16"/>
  <c r="A41" i="16"/>
  <c r="M40" i="16"/>
  <c r="D40" i="16"/>
  <c r="E40" i="16" s="1"/>
  <c r="A40" i="16"/>
  <c r="M39" i="16"/>
  <c r="D39" i="16"/>
  <c r="A39" i="16"/>
  <c r="M38" i="16"/>
  <c r="D38" i="16"/>
  <c r="E38" i="16" s="1"/>
  <c r="A38" i="16"/>
  <c r="M37" i="16"/>
  <c r="D37" i="16"/>
  <c r="A37" i="16"/>
  <c r="M36" i="16"/>
  <c r="D36" i="16"/>
  <c r="E36" i="16" s="1"/>
  <c r="A36" i="16"/>
  <c r="B36" i="16" s="1"/>
  <c r="C36" i="16" s="1"/>
  <c r="O36" i="16" s="1"/>
  <c r="M35" i="16"/>
  <c r="D35" i="16"/>
  <c r="A35" i="16"/>
  <c r="M34" i="16"/>
  <c r="D34" i="16"/>
  <c r="A34" i="16"/>
  <c r="M33" i="16"/>
  <c r="D33" i="16"/>
  <c r="E33" i="16" s="1"/>
  <c r="A33" i="16"/>
  <c r="M32" i="16"/>
  <c r="D32" i="16"/>
  <c r="E32" i="16" s="1"/>
  <c r="A32" i="16"/>
  <c r="M31" i="16"/>
  <c r="D31" i="16"/>
  <c r="A31" i="16"/>
  <c r="M30" i="16"/>
  <c r="D30" i="16"/>
  <c r="A30" i="16"/>
  <c r="M29" i="16"/>
  <c r="D29" i="16"/>
  <c r="E29" i="16" s="1"/>
  <c r="A29" i="16"/>
  <c r="M28" i="16"/>
  <c r="D28" i="16"/>
  <c r="E28" i="16" s="1"/>
  <c r="A28" i="16"/>
  <c r="M27" i="16"/>
  <c r="D27" i="16"/>
  <c r="A27" i="16"/>
  <c r="M26" i="16"/>
  <c r="D26" i="16"/>
  <c r="A26" i="16"/>
  <c r="M25" i="16"/>
  <c r="D25" i="16"/>
  <c r="E25" i="16" s="1"/>
  <c r="A25" i="16"/>
  <c r="M24" i="16"/>
  <c r="D24" i="16"/>
  <c r="E24" i="16" s="1"/>
  <c r="A24" i="16"/>
  <c r="M23" i="16"/>
  <c r="D23" i="16"/>
  <c r="A23" i="16"/>
  <c r="M22" i="16"/>
  <c r="D22" i="16"/>
  <c r="E22" i="16" s="1"/>
  <c r="A22" i="16"/>
  <c r="M21" i="16"/>
  <c r="D21" i="16"/>
  <c r="E21" i="16" s="1"/>
  <c r="A21" i="16"/>
  <c r="M20" i="16"/>
  <c r="D20" i="16"/>
  <c r="E20" i="16" s="1"/>
  <c r="A20" i="16"/>
  <c r="B20" i="16" s="1"/>
  <c r="C20" i="16" s="1"/>
  <c r="O20" i="16" s="1"/>
  <c r="M19" i="16"/>
  <c r="D19" i="16"/>
  <c r="A19" i="16"/>
  <c r="M18" i="16"/>
  <c r="N18" i="16" s="1"/>
  <c r="D18" i="16"/>
  <c r="E18" i="16" s="1"/>
  <c r="A18" i="16"/>
  <c r="M17" i="16"/>
  <c r="D17" i="16"/>
  <c r="E17" i="16" s="1"/>
  <c r="A17" i="16"/>
  <c r="M16" i="16"/>
  <c r="D16" i="16"/>
  <c r="E16" i="16" s="1"/>
  <c r="A16" i="16"/>
  <c r="M15" i="16"/>
  <c r="D15" i="16"/>
  <c r="A15" i="16"/>
  <c r="M14" i="16"/>
  <c r="N14" i="16" s="1"/>
  <c r="D14" i="16"/>
  <c r="E14" i="16" s="1"/>
  <c r="A14" i="16"/>
  <c r="M13" i="16"/>
  <c r="D13" i="16"/>
  <c r="E13" i="16" s="1"/>
  <c r="A13" i="16"/>
  <c r="B13" i="16" s="1"/>
  <c r="C13" i="16" s="1"/>
  <c r="O13" i="16" s="1"/>
  <c r="M12" i="16"/>
  <c r="D12" i="16"/>
  <c r="E12" i="16" s="1"/>
  <c r="A12" i="16"/>
  <c r="M11" i="16"/>
  <c r="D11" i="16"/>
  <c r="A11" i="16"/>
  <c r="M10" i="16"/>
  <c r="N10" i="16" s="1"/>
  <c r="D10" i="16"/>
  <c r="E10" i="16" s="1"/>
  <c r="A10" i="16"/>
  <c r="M9" i="16"/>
  <c r="D9" i="16"/>
  <c r="E9" i="16" s="1"/>
  <c r="A9" i="16"/>
  <c r="B9" i="16" s="1"/>
  <c r="C9" i="16" s="1"/>
  <c r="O9" i="16" s="1"/>
  <c r="M8" i="16"/>
  <c r="D8" i="16"/>
  <c r="E8" i="16" s="1"/>
  <c r="A8" i="16"/>
  <c r="M7" i="16"/>
  <c r="D7" i="16"/>
  <c r="A7" i="16"/>
  <c r="M6" i="16"/>
  <c r="N6" i="16" s="1"/>
  <c r="D6" i="16"/>
  <c r="E6" i="16" s="1"/>
  <c r="A6" i="16"/>
  <c r="M5" i="16"/>
  <c r="D5" i="16"/>
  <c r="E5" i="16" s="1"/>
  <c r="A5" i="16"/>
  <c r="B5" i="16" s="1"/>
  <c r="M4" i="16"/>
  <c r="D4" i="16"/>
  <c r="E4" i="16" s="1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3" i="5"/>
  <c r="A4" i="5"/>
  <c r="B4" i="5" s="1"/>
  <c r="A5" i="5"/>
  <c r="A6" i="5"/>
  <c r="A7" i="5"/>
  <c r="A8" i="5"/>
  <c r="B8" i="5" s="1"/>
  <c r="A9" i="5"/>
  <c r="A10" i="5"/>
  <c r="A11" i="5"/>
  <c r="A12" i="5"/>
  <c r="B12" i="5" s="1"/>
  <c r="A13" i="5"/>
  <c r="A14" i="5"/>
  <c r="A15" i="5"/>
  <c r="A16" i="5"/>
  <c r="B16" i="5" s="1"/>
  <c r="A17" i="5"/>
  <c r="A18" i="5"/>
  <c r="A19" i="5"/>
  <c r="A20" i="5"/>
  <c r="B20" i="5" s="1"/>
  <c r="A21" i="5"/>
  <c r="A22" i="5"/>
  <c r="A23" i="5"/>
  <c r="A24" i="5"/>
  <c r="B24" i="5" s="1"/>
  <c r="A25" i="5"/>
  <c r="A26" i="5"/>
  <c r="A27" i="5"/>
  <c r="B27" i="5" s="1"/>
  <c r="A28" i="5"/>
  <c r="B28" i="5" s="1"/>
  <c r="A29" i="5"/>
  <c r="A30" i="5"/>
  <c r="A31" i="5"/>
  <c r="B31" i="5" s="1"/>
  <c r="A32" i="5"/>
  <c r="B32" i="5" s="1"/>
  <c r="A33" i="5"/>
  <c r="A34" i="5"/>
  <c r="A35" i="5"/>
  <c r="B35" i="5" s="1"/>
  <c r="A36" i="5"/>
  <c r="B36" i="5" s="1"/>
  <c r="A37" i="5"/>
  <c r="A38" i="5"/>
  <c r="A39" i="5"/>
  <c r="B39" i="5" s="1"/>
  <c r="A40" i="5"/>
  <c r="B40" i="5" s="1"/>
  <c r="A41" i="5"/>
  <c r="A42" i="5"/>
  <c r="A43" i="5"/>
  <c r="B43" i="5" s="1"/>
  <c r="A44" i="5"/>
  <c r="B44" i="5" s="1"/>
  <c r="A45" i="5"/>
  <c r="A46" i="5"/>
  <c r="A47" i="5"/>
  <c r="B47" i="5" s="1"/>
  <c r="A48" i="5"/>
  <c r="B48" i="5" s="1"/>
  <c r="A49" i="5"/>
  <c r="A50" i="5"/>
  <c r="A51" i="5"/>
  <c r="B51" i="5" s="1"/>
  <c r="A52" i="5"/>
  <c r="B52" i="5" s="1"/>
  <c r="A53" i="5"/>
  <c r="A54" i="5"/>
  <c r="A55" i="5"/>
  <c r="B55" i="5" s="1"/>
  <c r="A56" i="5"/>
  <c r="B56" i="5" s="1"/>
  <c r="A57" i="5"/>
  <c r="A58" i="5"/>
  <c r="A59" i="5"/>
  <c r="B59" i="5" s="1"/>
  <c r="A60" i="5"/>
  <c r="B60" i="5" s="1"/>
  <c r="A61" i="5"/>
  <c r="A62" i="5"/>
  <c r="A63" i="5"/>
  <c r="B63" i="5" s="1"/>
  <c r="A64" i="5"/>
  <c r="B64" i="5" s="1"/>
  <c r="A65" i="5"/>
  <c r="A66" i="5"/>
  <c r="A67" i="5"/>
  <c r="B67" i="5" s="1"/>
  <c r="A68" i="5"/>
  <c r="B68" i="5" s="1"/>
  <c r="A69" i="5"/>
  <c r="A70" i="5"/>
  <c r="A71" i="5"/>
  <c r="B71" i="5" s="1"/>
  <c r="A72" i="5"/>
  <c r="B72" i="5" s="1"/>
  <c r="A73" i="5"/>
  <c r="A74" i="5"/>
  <c r="A75" i="5"/>
  <c r="B75" i="5" s="1"/>
  <c r="A76" i="5"/>
  <c r="B76" i="5" s="1"/>
  <c r="A77" i="5"/>
  <c r="A78" i="5"/>
  <c r="A79" i="5"/>
  <c r="B79" i="5" s="1"/>
  <c r="A80" i="5"/>
  <c r="B80" i="5" s="1"/>
  <c r="A81" i="5"/>
  <c r="A82" i="5"/>
  <c r="A83" i="5"/>
  <c r="B83" i="5" s="1"/>
  <c r="A84" i="5"/>
  <c r="B84" i="5" s="1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D149" i="15" l="1"/>
  <c r="D150" i="15"/>
  <c r="D350" i="15"/>
  <c r="D382" i="15"/>
  <c r="D398" i="15"/>
  <c r="D406" i="15"/>
  <c r="D414" i="15"/>
  <c r="D415" i="15"/>
  <c r="D189" i="15"/>
  <c r="D43" i="15"/>
  <c r="D196" i="15"/>
  <c r="D344" i="15"/>
  <c r="D352" i="15"/>
  <c r="D156" i="15"/>
  <c r="D240" i="15"/>
  <c r="D341" i="15"/>
  <c r="D369" i="15"/>
  <c r="D381" i="15"/>
  <c r="D385" i="15"/>
  <c r="D183" i="15"/>
  <c r="D195" i="15"/>
  <c r="D206" i="15"/>
  <c r="D351" i="15"/>
  <c r="D391" i="15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B50" i="12"/>
  <c r="N50" i="12" s="1"/>
  <c r="B23" i="12"/>
  <c r="N23" i="12" s="1"/>
  <c r="O23" i="12" s="1"/>
  <c r="M25" i="12"/>
  <c r="B63" i="13"/>
  <c r="C63" i="13" s="1"/>
  <c r="D63" i="13" s="1"/>
  <c r="G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B65" i="12"/>
  <c r="N65" i="12" s="1"/>
  <c r="B63" i="12"/>
  <c r="N63" i="12" s="1"/>
  <c r="B40" i="12"/>
  <c r="N40" i="12" s="1"/>
  <c r="B34" i="12"/>
  <c r="N34" i="12" s="1"/>
  <c r="B30" i="12"/>
  <c r="N30" i="12" s="1"/>
  <c r="B28" i="12"/>
  <c r="N28" i="12" s="1"/>
  <c r="B15" i="12"/>
  <c r="N15" i="12" s="1"/>
  <c r="O63" i="12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B55" i="12"/>
  <c r="N55" i="12" s="1"/>
  <c r="B53" i="12"/>
  <c r="N53" i="12" s="1"/>
  <c r="B20" i="12"/>
  <c r="N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B65" i="13"/>
  <c r="C65" i="13" s="1"/>
  <c r="D65" i="13" s="1"/>
  <c r="G65" i="13" s="1"/>
  <c r="B61" i="13"/>
  <c r="C61" i="13" s="1"/>
  <c r="D61" i="13" s="1"/>
  <c r="G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B72" i="12"/>
  <c r="N72" i="12" s="1"/>
  <c r="B60" i="12"/>
  <c r="N60" i="12" s="1"/>
  <c r="B47" i="12"/>
  <c r="N47" i="12" s="1"/>
  <c r="B8" i="12"/>
  <c r="N8" i="12" s="1"/>
  <c r="M77" i="12"/>
  <c r="O65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W3" i="5"/>
  <c r="N22" i="16"/>
  <c r="N26" i="16"/>
  <c r="N30" i="16"/>
  <c r="N34" i="16"/>
  <c r="N47" i="16"/>
  <c r="N51" i="16"/>
  <c r="N55" i="16"/>
  <c r="N59" i="16"/>
  <c r="N48" i="16"/>
  <c r="N16" i="16"/>
  <c r="O77" i="12"/>
  <c r="O15" i="12"/>
  <c r="N76" i="16"/>
  <c r="N60" i="16"/>
  <c r="N44" i="16"/>
  <c r="N12" i="16"/>
  <c r="O57" i="12"/>
  <c r="N72" i="16"/>
  <c r="N56" i="16"/>
  <c r="N40" i="16"/>
  <c r="O47" i="12"/>
  <c r="O53" i="12"/>
  <c r="D14" i="12"/>
  <c r="D49" i="12"/>
  <c r="D78" i="12"/>
  <c r="D75" i="12"/>
  <c r="D68" i="12"/>
  <c r="D65" i="12"/>
  <c r="D63" i="12"/>
  <c r="D58" i="12"/>
  <c r="D48" i="12"/>
  <c r="D41" i="12"/>
  <c r="D36" i="12"/>
  <c r="D33" i="12"/>
  <c r="O30" i="12"/>
  <c r="D26" i="12"/>
  <c r="D16" i="12"/>
  <c r="D9" i="12"/>
  <c r="D4" i="12"/>
  <c r="O55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D29" i="12"/>
  <c r="D22" i="12"/>
  <c r="B21" i="12"/>
  <c r="N21" i="12" s="1"/>
  <c r="D19" i="12"/>
  <c r="D12" i="12"/>
  <c r="B11" i="12"/>
  <c r="N11" i="12" s="1"/>
  <c r="D7" i="12"/>
  <c r="O82" i="12"/>
  <c r="O58" i="12"/>
  <c r="O50" i="12"/>
  <c r="O34" i="12"/>
  <c r="O18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33" i="12"/>
  <c r="O21" i="12"/>
  <c r="M69" i="12"/>
  <c r="M53" i="12"/>
  <c r="M37" i="12"/>
  <c r="M21" i="12"/>
  <c r="M5" i="12"/>
  <c r="B6" i="16"/>
  <c r="C6" i="16" s="1"/>
  <c r="O6" i="16" s="1"/>
  <c r="B46" i="16"/>
  <c r="C46" i="16" s="1"/>
  <c r="O46" i="16" s="1"/>
  <c r="P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O80" i="12"/>
  <c r="O72" i="12"/>
  <c r="O60" i="12"/>
  <c r="O56" i="12"/>
  <c r="O52" i="12"/>
  <c r="M52" i="12"/>
  <c r="M48" i="12"/>
  <c r="M44" i="12"/>
  <c r="O40" i="12"/>
  <c r="M40" i="12"/>
  <c r="O36" i="12"/>
  <c r="M36" i="12"/>
  <c r="M32" i="12"/>
  <c r="O28" i="12"/>
  <c r="M28" i="12"/>
  <c r="M24" i="12"/>
  <c r="O20" i="12"/>
  <c r="M20" i="12"/>
  <c r="M16" i="12"/>
  <c r="M12" i="12"/>
  <c r="O8" i="12"/>
  <c r="M8" i="12"/>
  <c r="O4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H49" i="13" s="1"/>
  <c r="F45" i="13"/>
  <c r="F41" i="13"/>
  <c r="F37" i="13"/>
  <c r="F33" i="13"/>
  <c r="F29" i="13"/>
  <c r="F25" i="13"/>
  <c r="F21" i="13"/>
  <c r="F17" i="13"/>
  <c r="F13" i="13"/>
  <c r="F9" i="13"/>
  <c r="F5" i="13"/>
  <c r="F80" i="13"/>
  <c r="H80" i="13" s="1"/>
  <c r="F76" i="13"/>
  <c r="F72" i="13"/>
  <c r="F68" i="13"/>
  <c r="F64" i="13"/>
  <c r="F60" i="13"/>
  <c r="F56" i="13"/>
  <c r="F52" i="13"/>
  <c r="H52" i="13" s="1"/>
  <c r="F48" i="13"/>
  <c r="H48" i="13" s="1"/>
  <c r="F44" i="13"/>
  <c r="F40" i="13"/>
  <c r="F36" i="13"/>
  <c r="F32" i="13"/>
  <c r="F28" i="13"/>
  <c r="F24" i="13"/>
  <c r="F20" i="13"/>
  <c r="H20" i="13" s="1"/>
  <c r="F16" i="13"/>
  <c r="H16" i="13" s="1"/>
  <c r="F12" i="13"/>
  <c r="F8" i="13"/>
  <c r="F4" i="13"/>
  <c r="F12" i="17"/>
  <c r="F16" i="17"/>
  <c r="O18" i="17"/>
  <c r="O27" i="17"/>
  <c r="Q27" i="17" s="1"/>
  <c r="O32" i="17"/>
  <c r="B34" i="17"/>
  <c r="C34" i="17" s="1"/>
  <c r="D34" i="17" s="1"/>
  <c r="F37" i="17"/>
  <c r="F74" i="17"/>
  <c r="O82" i="17"/>
  <c r="Q82" i="17" s="1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18" i="17"/>
  <c r="P82" i="17"/>
  <c r="P34" i="17"/>
  <c r="P27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H81" i="13"/>
  <c r="H73" i="13"/>
  <c r="H65" i="13"/>
  <c r="H57" i="13"/>
  <c r="H41" i="13"/>
  <c r="H63" i="13"/>
  <c r="H15" i="13"/>
  <c r="H72" i="13"/>
  <c r="H64" i="13"/>
  <c r="H56" i="13"/>
  <c r="H40" i="13"/>
  <c r="H32" i="13"/>
  <c r="H24" i="13"/>
  <c r="H8" i="13"/>
  <c r="H55" i="13"/>
  <c r="H31" i="13"/>
  <c r="H78" i="13"/>
  <c r="H70" i="13"/>
  <c r="H62" i="13"/>
  <c r="H54" i="13"/>
  <c r="H46" i="13"/>
  <c r="H38" i="13"/>
  <c r="H30" i="13"/>
  <c r="H22" i="13"/>
  <c r="H14" i="13"/>
  <c r="H6" i="13"/>
  <c r="H71" i="13"/>
  <c r="H39" i="13"/>
  <c r="H77" i="13"/>
  <c r="H69" i="13"/>
  <c r="H61" i="13"/>
  <c r="H53" i="13"/>
  <c r="H79" i="13"/>
  <c r="H47" i="13"/>
  <c r="H76" i="13"/>
  <c r="H68" i="13"/>
  <c r="H60" i="13"/>
  <c r="H44" i="13"/>
  <c r="H36" i="13"/>
  <c r="H28" i="13"/>
  <c r="H12" i="13"/>
  <c r="H4" i="13"/>
  <c r="H23" i="13"/>
  <c r="H83" i="13"/>
  <c r="H75" i="13"/>
  <c r="H67" i="13"/>
  <c r="H59" i="13"/>
  <c r="H51" i="13"/>
  <c r="H43" i="13"/>
  <c r="H35" i="13"/>
  <c r="H27" i="13"/>
  <c r="H19" i="13"/>
  <c r="H11" i="13"/>
  <c r="H7" i="13"/>
  <c r="H82" i="13"/>
  <c r="H74" i="13"/>
  <c r="H66" i="13"/>
  <c r="H58" i="13"/>
  <c r="H50" i="13"/>
  <c r="H42" i="13"/>
  <c r="H34" i="13"/>
  <c r="H26" i="13"/>
  <c r="H18" i="13"/>
  <c r="H10" i="13"/>
  <c r="C5" i="16"/>
  <c r="O5" i="16" s="1"/>
  <c r="B18" i="16"/>
  <c r="C18" i="16" s="1"/>
  <c r="O18" i="16" s="1"/>
  <c r="P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P22" i="16"/>
  <c r="P26" i="16"/>
  <c r="P13" i="16"/>
  <c r="P36" i="16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E415" i="15"/>
  <c r="D45" i="15"/>
  <c r="D61" i="15"/>
  <c r="D188" i="15"/>
  <c r="D333" i="15"/>
  <c r="D356" i="15"/>
  <c r="D362" i="15"/>
  <c r="D386" i="15"/>
  <c r="E386" i="15" s="1"/>
  <c r="D399" i="15"/>
  <c r="E399" i="15" s="1"/>
  <c r="D407" i="15"/>
  <c r="E150" i="15"/>
  <c r="D157" i="15"/>
  <c r="D321" i="15"/>
  <c r="D329" i="15"/>
  <c r="D337" i="15"/>
  <c r="D342" i="15"/>
  <c r="D355" i="15"/>
  <c r="E356" i="15" s="1"/>
  <c r="D363" i="15"/>
  <c r="D379" i="15"/>
  <c r="D387" i="15"/>
  <c r="D392" i="15"/>
  <c r="E392" i="15" s="1"/>
  <c r="D400" i="15"/>
  <c r="D408" i="15"/>
  <c r="D416" i="15"/>
  <c r="D53" i="15"/>
  <c r="D52" i="15"/>
  <c r="D59" i="15"/>
  <c r="D66" i="15"/>
  <c r="D264" i="15"/>
  <c r="D330" i="15"/>
  <c r="D343" i="15"/>
  <c r="D358" i="15"/>
  <c r="D364" i="15"/>
  <c r="E364" i="15" s="1"/>
  <c r="D372" i="15"/>
  <c r="D380" i="15"/>
  <c r="E380" i="15" s="1"/>
  <c r="D409" i="15"/>
  <c r="D417" i="15"/>
  <c r="E417" i="15" s="1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D354" i="15"/>
  <c r="D366" i="15"/>
  <c r="D374" i="15"/>
  <c r="D395" i="15"/>
  <c r="D419" i="15"/>
  <c r="E419" i="15" s="1"/>
  <c r="D349" i="15"/>
  <c r="E350" i="15" s="1"/>
  <c r="D205" i="15"/>
  <c r="D301" i="15"/>
  <c r="D317" i="15"/>
  <c r="D345" i="15"/>
  <c r="D348" i="15"/>
  <c r="D353" i="15"/>
  <c r="E353" i="15" s="1"/>
  <c r="D367" i="15"/>
  <c r="D383" i="15"/>
  <c r="E384" i="15" s="1"/>
  <c r="D389" i="15"/>
  <c r="D396" i="15"/>
  <c r="E396" i="15" s="1"/>
  <c r="D412" i="15"/>
  <c r="D420" i="15"/>
  <c r="E421" i="15" s="1"/>
  <c r="D90" i="15"/>
  <c r="D154" i="15"/>
  <c r="D334" i="15"/>
  <c r="D376" i="15"/>
  <c r="D384" i="15"/>
  <c r="E385" i="15" s="1"/>
  <c r="D388" i="15"/>
  <c r="E388" i="15" s="1"/>
  <c r="D397" i="15"/>
  <c r="E398" i="15" s="1"/>
  <c r="D405" i="15"/>
  <c r="E406" i="15" s="1"/>
  <c r="D413" i="15"/>
  <c r="E414" i="15" s="1"/>
  <c r="E407" i="15"/>
  <c r="E157" i="15"/>
  <c r="E387" i="15"/>
  <c r="E330" i="15"/>
  <c r="D70" i="15"/>
  <c r="E189" i="15"/>
  <c r="D326" i="15"/>
  <c r="D359" i="15"/>
  <c r="E359" i="15" s="1"/>
  <c r="D370" i="15"/>
  <c r="D377" i="15"/>
  <c r="D403" i="15"/>
  <c r="D410" i="15"/>
  <c r="E410" i="15" s="1"/>
  <c r="D35" i="15"/>
  <c r="D47" i="15"/>
  <c r="D82" i="15"/>
  <c r="D85" i="15"/>
  <c r="D106" i="15"/>
  <c r="D123" i="15"/>
  <c r="D190" i="15"/>
  <c r="E191" i="15" s="1"/>
  <c r="D253" i="15"/>
  <c r="D286" i="15"/>
  <c r="D323" i="15"/>
  <c r="E323" i="15" s="1"/>
  <c r="D312" i="15"/>
  <c r="D338" i="15"/>
  <c r="D371" i="15"/>
  <c r="E371" i="15" s="1"/>
  <c r="D378" i="15"/>
  <c r="D404" i="15"/>
  <c r="E404" i="15" s="1"/>
  <c r="D411" i="15"/>
  <c r="D54" i="15"/>
  <c r="D105" i="15"/>
  <c r="E106" i="15" s="1"/>
  <c r="D204" i="15"/>
  <c r="E205" i="15" s="1"/>
  <c r="D254" i="15"/>
  <c r="D255" i="15"/>
  <c r="D324" i="15"/>
  <c r="D331" i="15"/>
  <c r="E331" i="15" s="1"/>
  <c r="D335" i="15"/>
  <c r="E335" i="15" s="1"/>
  <c r="D357" i="15"/>
  <c r="E357" i="15" s="1"/>
  <c r="D360" i="15"/>
  <c r="D368" i="15"/>
  <c r="E368" i="15" s="1"/>
  <c r="D375" i="15"/>
  <c r="E375" i="15" s="1"/>
  <c r="D393" i="15"/>
  <c r="D401" i="15"/>
  <c r="E401" i="15" s="1"/>
  <c r="D44" i="15"/>
  <c r="E44" i="15" s="1"/>
  <c r="D48" i="15"/>
  <c r="D58" i="15"/>
  <c r="D57" i="15"/>
  <c r="D96" i="15"/>
  <c r="D327" i="15"/>
  <c r="D37" i="15"/>
  <c r="D46" i="15"/>
  <c r="D55" i="15"/>
  <c r="E55" i="15" s="1"/>
  <c r="D80" i="15"/>
  <c r="D108" i="15"/>
  <c r="D110" i="15"/>
  <c r="D120" i="15"/>
  <c r="D225" i="15"/>
  <c r="D256" i="15"/>
  <c r="D313" i="15"/>
  <c r="D346" i="15"/>
  <c r="D390" i="15"/>
  <c r="D62" i="15"/>
  <c r="E62" i="15" s="1"/>
  <c r="D325" i="15"/>
  <c r="D328" i="15"/>
  <c r="D336" i="15"/>
  <c r="E337" i="15" s="1"/>
  <c r="D361" i="15"/>
  <c r="E362" i="15" s="1"/>
  <c r="D394" i="15"/>
  <c r="D42" i="15"/>
  <c r="E43" i="15" s="1"/>
  <c r="D50" i="15"/>
  <c r="D49" i="15"/>
  <c r="D97" i="15"/>
  <c r="D129" i="15"/>
  <c r="D242" i="15"/>
  <c r="D306" i="15"/>
  <c r="D34" i="15"/>
  <c r="D51" i="15"/>
  <c r="E52" i="15" s="1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E252" i="15" s="1"/>
  <c r="D265" i="15"/>
  <c r="B46" i="15"/>
  <c r="D39" i="15"/>
  <c r="D71" i="15"/>
  <c r="D119" i="15"/>
  <c r="D127" i="15"/>
  <c r="D121" i="15"/>
  <c r="D125" i="15"/>
  <c r="D200" i="15"/>
  <c r="D203" i="15"/>
  <c r="D65" i="15"/>
  <c r="E66" i="15" s="1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E38" i="15" s="1"/>
  <c r="D68" i="15"/>
  <c r="D74" i="15"/>
  <c r="D40" i="15"/>
  <c r="D64" i="15"/>
  <c r="D91" i="15"/>
  <c r="D94" i="15"/>
  <c r="D239" i="15"/>
  <c r="D238" i="15"/>
  <c r="D41" i="15"/>
  <c r="E42" i="15" s="1"/>
  <c r="D83" i="15"/>
  <c r="D284" i="15"/>
  <c r="D142" i="15"/>
  <c r="D147" i="15"/>
  <c r="D146" i="15"/>
  <c r="D198" i="15"/>
  <c r="D220" i="15"/>
  <c r="D89" i="15"/>
  <c r="E90" i="15" s="1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E108" i="15" s="1"/>
  <c r="D111" i="15"/>
  <c r="E112" i="15" s="1"/>
  <c r="D158" i="15"/>
  <c r="D169" i="15"/>
  <c r="D168" i="15"/>
  <c r="D177" i="15"/>
  <c r="D176" i="15"/>
  <c r="D185" i="15"/>
  <c r="D184" i="15"/>
  <c r="D211" i="15"/>
  <c r="E206" i="15"/>
  <c r="D245" i="15"/>
  <c r="D243" i="15"/>
  <c r="D281" i="15"/>
  <c r="D307" i="15"/>
  <c r="D320" i="15"/>
  <c r="D316" i="15"/>
  <c r="E317" i="15" s="1"/>
  <c r="E412" i="15"/>
  <c r="E413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3" i="15"/>
  <c r="E256" i="15"/>
  <c r="D262" i="15"/>
  <c r="D272" i="15"/>
  <c r="D297" i="15"/>
  <c r="D315" i="15"/>
  <c r="D314" i="15"/>
  <c r="E409" i="15"/>
  <c r="D207" i="15"/>
  <c r="D215" i="15"/>
  <c r="D247" i="15"/>
  <c r="D267" i="15"/>
  <c r="D266" i="15"/>
  <c r="D278" i="15"/>
  <c r="D288" i="15"/>
  <c r="E397" i="15"/>
  <c r="D223" i="15"/>
  <c r="D231" i="15"/>
  <c r="D246" i="15"/>
  <c r="D269" i="15"/>
  <c r="D274" i="15"/>
  <c r="E275" i="15" s="1"/>
  <c r="D277" i="15"/>
  <c r="D279" i="15"/>
  <c r="D276" i="15"/>
  <c r="D287" i="15"/>
  <c r="D302" i="15"/>
  <c r="E381" i="15"/>
  <c r="E351" i="15"/>
  <c r="D194" i="15"/>
  <c r="D202" i="15"/>
  <c r="D210" i="15"/>
  <c r="D249" i="15"/>
  <c r="D285" i="15"/>
  <c r="E286" i="15" s="1"/>
  <c r="D290" i="15"/>
  <c r="D293" i="15"/>
  <c r="D295" i="15"/>
  <c r="D292" i="15"/>
  <c r="D318" i="15"/>
  <c r="E348" i="15"/>
  <c r="E332" i="15"/>
  <c r="D257" i="15"/>
  <c r="D273" i="15"/>
  <c r="D289" i="15"/>
  <c r="D305" i="15"/>
  <c r="E358" i="15"/>
  <c r="E374" i="15"/>
  <c r="E390" i="15"/>
  <c r="E340" i="15"/>
  <c r="E372" i="15"/>
  <c r="E370" i="15"/>
  <c r="E402" i="15"/>
  <c r="E336" i="15"/>
  <c r="E352" i="15"/>
  <c r="E367" i="15" l="1"/>
  <c r="E109" i="15"/>
  <c r="E271" i="15"/>
  <c r="E313" i="15"/>
  <c r="E48" i="15"/>
  <c r="E377" i="15"/>
  <c r="E345" i="15"/>
  <c r="E40" i="15"/>
  <c r="E49" i="15"/>
  <c r="E408" i="15"/>
  <c r="E190" i="15"/>
  <c r="E393" i="15"/>
  <c r="E54" i="15"/>
  <c r="E383" i="15"/>
  <c r="E343" i="15"/>
  <c r="E270" i="15"/>
  <c r="E265" i="15"/>
  <c r="E322" i="15"/>
  <c r="E400" i="15"/>
  <c r="E333" i="15"/>
  <c r="E341" i="15"/>
  <c r="E344" i="15"/>
  <c r="E416" i="15"/>
  <c r="E382" i="15"/>
  <c r="E56" i="15"/>
  <c r="E366" i="15"/>
  <c r="E342" i="15"/>
  <c r="E349" i="15"/>
  <c r="E123" i="15"/>
  <c r="E183" i="15"/>
  <c r="E51" i="15"/>
  <c r="E391" i="15"/>
  <c r="E327" i="15"/>
  <c r="E254" i="15"/>
  <c r="E334" i="15"/>
  <c r="E264" i="15"/>
  <c r="E418" i="15"/>
  <c r="E120" i="15"/>
  <c r="E394" i="15"/>
  <c r="E110" i="15"/>
  <c r="E47" i="15"/>
  <c r="E360" i="15"/>
  <c r="E403" i="15"/>
  <c r="E363" i="15"/>
  <c r="E50" i="15"/>
  <c r="E324" i="15"/>
  <c r="E57" i="15"/>
  <c r="E365" i="15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R79" i="17"/>
  <c r="R81" i="17"/>
  <c r="R17" i="17"/>
  <c r="R49" i="17"/>
  <c r="R77" i="17"/>
  <c r="R63" i="17"/>
  <c r="R52" i="17"/>
  <c r="R23" i="17"/>
  <c r="R39" i="17"/>
  <c r="O4" i="16"/>
  <c r="F4" i="16" s="1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Q8" i="16" l="1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T3" i="16"/>
  <c r="T5" i="16" s="1"/>
  <c r="G5" i="16"/>
  <c r="F6" i="16"/>
  <c r="H6" i="16" s="1"/>
  <c r="B49" i="15"/>
  <c r="I5" i="17" l="1"/>
  <c r="G6" i="17"/>
  <c r="H5" i="17"/>
  <c r="F7" i="16"/>
  <c r="G6" i="16"/>
  <c r="B50" i="15"/>
  <c r="F8" i="16" l="1"/>
  <c r="H8" i="16" s="1"/>
  <c r="H7" i="16"/>
  <c r="G7" i="17"/>
  <c r="I6" i="17"/>
  <c r="H6" i="17"/>
  <c r="G7" i="16"/>
  <c r="F9" i="16"/>
  <c r="H9" i="16" s="1"/>
  <c r="G8" i="16"/>
  <c r="B51" i="15"/>
  <c r="I7" i="17" l="1"/>
  <c r="H7" i="17"/>
  <c r="G8" i="17"/>
  <c r="F10" i="16"/>
  <c r="H10" i="16" s="1"/>
  <c r="G9" i="16"/>
  <c r="B52" i="15"/>
  <c r="I8" i="17" l="1"/>
  <c r="G9" i="17"/>
  <c r="H8" i="17"/>
  <c r="F11" i="16"/>
  <c r="H11" i="16" s="1"/>
  <c r="G10" i="16"/>
  <c r="B53" i="15"/>
  <c r="G10" i="17" l="1"/>
  <c r="I9" i="17"/>
  <c r="H9" i="17"/>
  <c r="F12" i="16"/>
  <c r="H12" i="16" s="1"/>
  <c r="G11" i="16"/>
  <c r="B54" i="15"/>
  <c r="I10" i="17" l="1"/>
  <c r="H10" i="17"/>
  <c r="G11" i="17"/>
  <c r="F13" i="16"/>
  <c r="H13" i="16" s="1"/>
  <c r="G12" i="16"/>
  <c r="B55" i="15"/>
  <c r="G12" i="17" l="1"/>
  <c r="I11" i="17"/>
  <c r="H11" i="17"/>
  <c r="G13" i="16"/>
  <c r="F14" i="16"/>
  <c r="H14" i="16" s="1"/>
  <c r="B56" i="15"/>
  <c r="G13" i="17" l="1"/>
  <c r="I12" i="17"/>
  <c r="H12" i="17"/>
  <c r="F15" i="16"/>
  <c r="H15" i="16" s="1"/>
  <c r="G14" i="16"/>
  <c r="B57" i="15"/>
  <c r="I13" i="17" l="1"/>
  <c r="G14" i="17"/>
  <c r="H13" i="17"/>
  <c r="F16" i="16"/>
  <c r="H16" i="16" s="1"/>
  <c r="G15" i="16"/>
  <c r="B58" i="15"/>
  <c r="G15" i="17" l="1"/>
  <c r="I14" i="17"/>
  <c r="H14" i="17"/>
  <c r="F17" i="16"/>
  <c r="H17" i="16" s="1"/>
  <c r="G16" i="16"/>
  <c r="B59" i="15"/>
  <c r="G16" i="17" l="1"/>
  <c r="I15" i="17"/>
  <c r="H15" i="17"/>
  <c r="F18" i="16"/>
  <c r="H18" i="16" s="1"/>
  <c r="G17" i="16"/>
  <c r="B60" i="15"/>
  <c r="I16" i="17" l="1"/>
  <c r="G17" i="17"/>
  <c r="H16" i="17"/>
  <c r="F19" i="16"/>
  <c r="H19" i="16" s="1"/>
  <c r="G18" i="16"/>
  <c r="B61" i="15"/>
  <c r="G18" i="17" l="1"/>
  <c r="I17" i="17"/>
  <c r="H17" i="17"/>
  <c r="F20" i="16"/>
  <c r="H20" i="16" s="1"/>
  <c r="G19" i="16"/>
  <c r="B62" i="15"/>
  <c r="I18" i="17" l="1"/>
  <c r="G19" i="17"/>
  <c r="H18" i="17"/>
  <c r="F21" i="16"/>
  <c r="H21" i="16" s="1"/>
  <c r="G20" i="16"/>
  <c r="B63" i="15"/>
  <c r="G20" i="17" l="1"/>
  <c r="I19" i="17"/>
  <c r="H19" i="17"/>
  <c r="F22" i="16"/>
  <c r="H22" i="16" s="1"/>
  <c r="G21" i="16"/>
  <c r="B64" i="15"/>
  <c r="G21" i="17" l="1"/>
  <c r="I20" i="17"/>
  <c r="H20" i="17"/>
  <c r="F23" i="16"/>
  <c r="H23" i="16" s="1"/>
  <c r="G22" i="16"/>
  <c r="B65" i="15"/>
  <c r="G22" i="17" l="1"/>
  <c r="I21" i="17"/>
  <c r="H21" i="17"/>
  <c r="F24" i="16"/>
  <c r="H24" i="16" s="1"/>
  <c r="G23" i="16"/>
  <c r="B66" i="15"/>
  <c r="G23" i="17" l="1"/>
  <c r="I22" i="17"/>
  <c r="H22" i="17"/>
  <c r="F25" i="16"/>
  <c r="H25" i="16" s="1"/>
  <c r="G24" i="16"/>
  <c r="B67" i="15"/>
  <c r="I23" i="17" l="1"/>
  <c r="G24" i="17"/>
  <c r="H23" i="17"/>
  <c r="F26" i="16"/>
  <c r="H26" i="16" s="1"/>
  <c r="G25" i="16"/>
  <c r="B68" i="15"/>
  <c r="G25" i="17" l="1"/>
  <c r="I24" i="17"/>
  <c r="H24" i="17"/>
  <c r="F27" i="16"/>
  <c r="H27" i="16" s="1"/>
  <c r="G26" i="16"/>
  <c r="B69" i="15"/>
  <c r="I25" i="17" l="1"/>
  <c r="G26" i="17"/>
  <c r="H25" i="17"/>
  <c r="F28" i="16"/>
  <c r="H28" i="16" s="1"/>
  <c r="G27" i="16"/>
  <c r="B70" i="15"/>
  <c r="I26" i="17" l="1"/>
  <c r="G27" i="17"/>
  <c r="H26" i="17"/>
  <c r="F29" i="16"/>
  <c r="H29" i="16" s="1"/>
  <c r="G28" i="16"/>
  <c r="B71" i="15"/>
  <c r="G28" i="17" l="1"/>
  <c r="I27" i="17"/>
  <c r="H27" i="17"/>
  <c r="F30" i="16"/>
  <c r="H30" i="16" s="1"/>
  <c r="G29" i="16"/>
  <c r="B72" i="15"/>
  <c r="I28" i="17" l="1"/>
  <c r="G29" i="17"/>
  <c r="H28" i="17"/>
  <c r="F31" i="16"/>
  <c r="H31" i="16" s="1"/>
  <c r="G30" i="16"/>
  <c r="B73" i="15"/>
  <c r="G30" i="17" l="1"/>
  <c r="I29" i="17"/>
  <c r="H29" i="17"/>
  <c r="F32" i="16"/>
  <c r="H32" i="16" s="1"/>
  <c r="G31" i="16"/>
  <c r="B74" i="15"/>
  <c r="G31" i="17" l="1"/>
  <c r="I30" i="17"/>
  <c r="H30" i="17"/>
  <c r="F33" i="16"/>
  <c r="H33" i="16" s="1"/>
  <c r="G32" i="16"/>
  <c r="B75" i="15"/>
  <c r="I31" i="17" l="1"/>
  <c r="G32" i="17"/>
  <c r="H31" i="17"/>
  <c r="F34" i="16"/>
  <c r="H34" i="16" s="1"/>
  <c r="G33" i="16"/>
  <c r="B76" i="15"/>
  <c r="G33" i="17" l="1"/>
  <c r="I32" i="17"/>
  <c r="H32" i="17"/>
  <c r="F35" i="16"/>
  <c r="H35" i="16" s="1"/>
  <c r="G34" i="16"/>
  <c r="B77" i="15"/>
  <c r="G34" i="17" l="1"/>
  <c r="I33" i="17"/>
  <c r="H33" i="17"/>
  <c r="F36" i="16"/>
  <c r="H36" i="16" s="1"/>
  <c r="G35" i="16"/>
  <c r="B78" i="15"/>
  <c r="G35" i="17" l="1"/>
  <c r="I34" i="17"/>
  <c r="H34" i="17"/>
  <c r="F37" i="16"/>
  <c r="H37" i="16" s="1"/>
  <c r="G36" i="16"/>
  <c r="B79" i="15"/>
  <c r="G36" i="17" l="1"/>
  <c r="I35" i="17"/>
  <c r="H35" i="17"/>
  <c r="F38" i="16"/>
  <c r="H38" i="16" s="1"/>
  <c r="G37" i="16"/>
  <c r="B80" i="15"/>
  <c r="G37" i="17" l="1"/>
  <c r="I36" i="17"/>
  <c r="H36" i="17"/>
  <c r="F39" i="16"/>
  <c r="H39" i="16" s="1"/>
  <c r="G38" i="16"/>
  <c r="B81" i="15"/>
  <c r="G38" i="17" l="1"/>
  <c r="I37" i="17"/>
  <c r="H37" i="17"/>
  <c r="F40" i="16"/>
  <c r="H40" i="16" s="1"/>
  <c r="G39" i="16"/>
  <c r="B82" i="15"/>
  <c r="I38" i="17" l="1"/>
  <c r="G39" i="17"/>
  <c r="H38" i="17"/>
  <c r="F41" i="16"/>
  <c r="H41" i="16" s="1"/>
  <c r="G40" i="16"/>
  <c r="B83" i="15"/>
  <c r="G40" i="17" l="1"/>
  <c r="I39" i="17"/>
  <c r="H39" i="17"/>
  <c r="F42" i="16"/>
  <c r="H42" i="16" s="1"/>
  <c r="G41" i="16"/>
  <c r="B84" i="15"/>
  <c r="G41" i="17" l="1"/>
  <c r="I40" i="17"/>
  <c r="H40" i="17"/>
  <c r="F43" i="16"/>
  <c r="H43" i="16" s="1"/>
  <c r="G42" i="16"/>
  <c r="B85" i="15"/>
  <c r="I41" i="17" l="1"/>
  <c r="G42" i="17"/>
  <c r="H41" i="17"/>
  <c r="G43" i="16"/>
  <c r="F44" i="16"/>
  <c r="H44" i="16" s="1"/>
  <c r="B86" i="15"/>
  <c r="G43" i="17" l="1"/>
  <c r="I42" i="17"/>
  <c r="H42" i="17"/>
  <c r="F45" i="16"/>
  <c r="H45" i="16" s="1"/>
  <c r="G44" i="16"/>
  <c r="B87" i="15"/>
  <c r="G44" i="17" l="1"/>
  <c r="I43" i="17"/>
  <c r="H43" i="17"/>
  <c r="F46" i="16"/>
  <c r="H46" i="16" s="1"/>
  <c r="G45" i="16"/>
  <c r="B88" i="15"/>
  <c r="G45" i="17" l="1"/>
  <c r="I44" i="17"/>
  <c r="H44" i="17"/>
  <c r="F47" i="16"/>
  <c r="H47" i="16" s="1"/>
  <c r="G46" i="16"/>
  <c r="B89" i="15"/>
  <c r="I45" i="17" l="1"/>
  <c r="G46" i="17"/>
  <c r="H45" i="17"/>
  <c r="F48" i="16"/>
  <c r="H48" i="16" s="1"/>
  <c r="G47" i="16"/>
  <c r="B90" i="15"/>
  <c r="I46" i="17" l="1"/>
  <c r="G47" i="17"/>
  <c r="H46" i="17"/>
  <c r="F49" i="16"/>
  <c r="H49" i="16" s="1"/>
  <c r="G48" i="16"/>
  <c r="B91" i="15"/>
  <c r="G48" i="17" l="1"/>
  <c r="I47" i="17"/>
  <c r="H47" i="17"/>
  <c r="F50" i="16"/>
  <c r="H50" i="16" s="1"/>
  <c r="G49" i="16"/>
  <c r="B92" i="15"/>
  <c r="G49" i="17" l="1"/>
  <c r="I48" i="17"/>
  <c r="H48" i="17"/>
  <c r="F51" i="16"/>
  <c r="H51" i="16" s="1"/>
  <c r="G50" i="16"/>
  <c r="B93" i="15"/>
  <c r="I49" i="17" l="1"/>
  <c r="G50" i="17"/>
  <c r="H49" i="17"/>
  <c r="F52" i="16"/>
  <c r="H52" i="16" s="1"/>
  <c r="G51" i="16"/>
  <c r="B94" i="15"/>
  <c r="G51" i="17" l="1"/>
  <c r="I50" i="17"/>
  <c r="H50" i="17"/>
  <c r="F53" i="16"/>
  <c r="H53" i="16" s="1"/>
  <c r="G52" i="16"/>
  <c r="B95" i="15"/>
  <c r="G52" i="17" l="1"/>
  <c r="I51" i="17"/>
  <c r="H51" i="17"/>
  <c r="F54" i="16"/>
  <c r="H54" i="16" s="1"/>
  <c r="G53" i="16"/>
  <c r="B96" i="15"/>
  <c r="G53" i="17" l="1"/>
  <c r="I52" i="17"/>
  <c r="H52" i="17"/>
  <c r="F55" i="16"/>
  <c r="H55" i="16" s="1"/>
  <c r="G54" i="16"/>
  <c r="B97" i="15"/>
  <c r="I53" i="17" l="1"/>
  <c r="G54" i="17"/>
  <c r="H53" i="17"/>
  <c r="F56" i="16"/>
  <c r="H56" i="16" s="1"/>
  <c r="G55" i="16"/>
  <c r="B98" i="15"/>
  <c r="I54" i="17" l="1"/>
  <c r="G55" i="17"/>
  <c r="H54" i="17"/>
  <c r="F57" i="16"/>
  <c r="H57" i="16" s="1"/>
  <c r="G56" i="16"/>
  <c r="B99" i="15"/>
  <c r="G56" i="17" l="1"/>
  <c r="I55" i="17"/>
  <c r="H55" i="17"/>
  <c r="F58" i="16"/>
  <c r="H58" i="16" s="1"/>
  <c r="G57" i="16"/>
  <c r="B100" i="15"/>
  <c r="G57" i="17" l="1"/>
  <c r="I56" i="17"/>
  <c r="H56" i="17"/>
  <c r="F59" i="16"/>
  <c r="H59" i="16" s="1"/>
  <c r="G58" i="16"/>
  <c r="B101" i="15"/>
  <c r="I57" i="17" l="1"/>
  <c r="G58" i="17"/>
  <c r="H57" i="17"/>
  <c r="G59" i="16"/>
  <c r="F60" i="16"/>
  <c r="H60" i="16" s="1"/>
  <c r="B102" i="15"/>
  <c r="G59" i="17" l="1"/>
  <c r="I58" i="17"/>
  <c r="H58" i="17"/>
  <c r="F61" i="16"/>
  <c r="H61" i="16" s="1"/>
  <c r="G60" i="16"/>
  <c r="B103" i="15"/>
  <c r="G60" i="17" l="1"/>
  <c r="I59" i="17"/>
  <c r="H59" i="17"/>
  <c r="F62" i="16"/>
  <c r="H62" i="16" s="1"/>
  <c r="G61" i="16"/>
  <c r="B104" i="15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R62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H4" i="2" l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5" i="12"/>
  <c r="G8" i="12"/>
  <c r="F14" i="12"/>
  <c r="G6" i="12"/>
  <c r="G4" i="12"/>
  <c r="F4" i="12"/>
  <c r="F7" i="12"/>
  <c r="F12" i="12"/>
  <c r="G3" i="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G84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I4" i="5" l="1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G85" i="5" s="1"/>
  <c r="G86" i="5" l="1"/>
  <c r="H85" i="5"/>
  <c r="I85" i="5"/>
  <c r="H84" i="5"/>
  <c r="I84" i="5"/>
  <c r="I3" i="12"/>
  <c r="I5" i="12"/>
  <c r="G87" i="5" l="1"/>
  <c r="H86" i="5"/>
  <c r="I86" i="5"/>
  <c r="J3" i="12"/>
  <c r="J5" i="12" s="1"/>
  <c r="W6" i="12" s="1"/>
  <c r="G88" i="5" l="1"/>
  <c r="H87" i="5"/>
  <c r="I87" i="5"/>
  <c r="G89" i="5" l="1"/>
  <c r="H88" i="5"/>
  <c r="I88" i="5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G90" i="5" l="1"/>
  <c r="H89" i="5"/>
  <c r="I89" i="5"/>
  <c r="R5" i="2"/>
  <c r="S3" i="2" s="1"/>
  <c r="S5" i="2" s="1"/>
  <c r="W6" i="2" s="1"/>
  <c r="G91" i="5" l="1"/>
  <c r="H90" i="5"/>
  <c r="I90" i="5"/>
  <c r="G92" i="5" l="1"/>
  <c r="H91" i="5"/>
  <c r="I91" i="5"/>
  <c r="G93" i="5" l="1"/>
  <c r="H92" i="5"/>
  <c r="I92" i="5"/>
  <c r="H93" i="5" l="1"/>
  <c r="G94" i="5"/>
  <c r="I93" i="5"/>
  <c r="H94" i="5" l="1"/>
  <c r="G95" i="5"/>
  <c r="I94" i="5"/>
  <c r="G96" i="5" l="1"/>
  <c r="H95" i="5"/>
  <c r="I95" i="5"/>
  <c r="G97" i="5" l="1"/>
  <c r="H96" i="5"/>
  <c r="I96" i="5"/>
  <c r="G98" i="5" l="1"/>
  <c r="H97" i="5"/>
  <c r="I97" i="5"/>
  <c r="G99" i="5" l="1"/>
  <c r="H98" i="5"/>
  <c r="I98" i="5"/>
  <c r="G100" i="5" l="1"/>
  <c r="H99" i="5"/>
  <c r="I99" i="5"/>
  <c r="G101" i="5" l="1"/>
  <c r="H100" i="5"/>
  <c r="I100" i="5"/>
  <c r="G102" i="5" l="1"/>
  <c r="H101" i="5"/>
  <c r="I101" i="5"/>
  <c r="H102" i="5" l="1"/>
  <c r="G103" i="5"/>
  <c r="I102" i="5"/>
  <c r="G104" i="5" l="1"/>
  <c r="H103" i="5"/>
  <c r="I103" i="5"/>
  <c r="H104" i="5" l="1"/>
  <c r="G105" i="5"/>
  <c r="I104" i="5"/>
  <c r="G106" i="5" l="1"/>
  <c r="H105" i="5"/>
  <c r="I105" i="5"/>
  <c r="G107" i="5" l="1"/>
  <c r="H106" i="5"/>
  <c r="I106" i="5"/>
  <c r="G108" i="5" l="1"/>
  <c r="H107" i="5"/>
  <c r="I107" i="5"/>
  <c r="H108" i="5" l="1"/>
  <c r="G109" i="5"/>
  <c r="I108" i="5"/>
  <c r="H109" i="5" l="1"/>
  <c r="G110" i="5"/>
  <c r="I109" i="5"/>
  <c r="H110" i="5" l="1"/>
  <c r="G111" i="5"/>
  <c r="I110" i="5"/>
  <c r="G112" i="5" l="1"/>
  <c r="H111" i="5"/>
  <c r="I111" i="5"/>
  <c r="G113" i="5" l="1"/>
  <c r="H112" i="5"/>
  <c r="I112" i="5"/>
  <c r="G114" i="5" l="1"/>
  <c r="H113" i="5"/>
  <c r="I113" i="5"/>
  <c r="G115" i="5" l="1"/>
  <c r="H114" i="5"/>
  <c r="I114" i="5"/>
  <c r="G116" i="5" l="1"/>
  <c r="H115" i="5"/>
  <c r="I115" i="5"/>
  <c r="G117" i="5" l="1"/>
  <c r="H116" i="5"/>
  <c r="I116" i="5"/>
  <c r="G118" i="5" l="1"/>
  <c r="H117" i="5"/>
  <c r="I117" i="5"/>
  <c r="G119" i="5" l="1"/>
  <c r="H118" i="5"/>
  <c r="I118" i="5"/>
  <c r="G120" i="5" l="1"/>
  <c r="H119" i="5"/>
  <c r="I119" i="5"/>
  <c r="G121" i="5" l="1"/>
  <c r="H120" i="5"/>
  <c r="I120" i="5"/>
  <c r="G122" i="5" l="1"/>
  <c r="H121" i="5"/>
  <c r="I121" i="5"/>
  <c r="G123" i="5" l="1"/>
  <c r="H122" i="5"/>
  <c r="I122" i="5"/>
  <c r="H123" i="5" l="1"/>
  <c r="G124" i="5"/>
  <c r="I123" i="5"/>
  <c r="G125" i="5" l="1"/>
  <c r="H124" i="5"/>
  <c r="I124" i="5"/>
  <c r="G126" i="5" l="1"/>
  <c r="H125" i="5"/>
  <c r="I125" i="5"/>
  <c r="G127" i="5" l="1"/>
  <c r="H126" i="5"/>
  <c r="I126" i="5"/>
  <c r="G128" i="5" l="1"/>
  <c r="H127" i="5"/>
  <c r="I127" i="5"/>
  <c r="G129" i="5" l="1"/>
  <c r="H128" i="5"/>
  <c r="I128" i="5"/>
  <c r="G130" i="5" l="1"/>
  <c r="H129" i="5"/>
  <c r="I129" i="5"/>
  <c r="G131" i="5" l="1"/>
  <c r="H130" i="5"/>
  <c r="I130" i="5"/>
  <c r="G132" i="5" l="1"/>
  <c r="H131" i="5"/>
  <c r="I131" i="5"/>
  <c r="G133" i="5" l="1"/>
  <c r="H132" i="5"/>
  <c r="I132" i="5"/>
  <c r="G134" i="5" l="1"/>
  <c r="H133" i="5"/>
  <c r="I133" i="5"/>
  <c r="G135" i="5" l="1"/>
  <c r="H134" i="5"/>
  <c r="I134" i="5"/>
  <c r="G136" i="5" l="1"/>
  <c r="H135" i="5"/>
  <c r="I135" i="5"/>
  <c r="G137" i="5" l="1"/>
  <c r="H136" i="5"/>
  <c r="I136" i="5"/>
  <c r="G138" i="5" l="1"/>
  <c r="H137" i="5"/>
  <c r="I137" i="5"/>
  <c r="G139" i="5" l="1"/>
  <c r="H138" i="5"/>
  <c r="I138" i="5"/>
  <c r="G140" i="5" l="1"/>
  <c r="H139" i="5"/>
  <c r="I139" i="5"/>
  <c r="H140" i="5" l="1"/>
  <c r="G141" i="5"/>
  <c r="I140" i="5"/>
  <c r="G142" i="5" l="1"/>
  <c r="H141" i="5"/>
  <c r="I141" i="5"/>
  <c r="H142" i="5" l="1"/>
  <c r="G143" i="5"/>
  <c r="I142" i="5"/>
  <c r="G144" i="5" l="1"/>
  <c r="H143" i="5"/>
  <c r="I143" i="5"/>
  <c r="H144" i="5" l="1"/>
  <c r="G145" i="5"/>
  <c r="I144" i="5"/>
  <c r="G146" i="5" l="1"/>
  <c r="H145" i="5"/>
  <c r="I145" i="5"/>
  <c r="H146" i="5" l="1"/>
  <c r="G147" i="5"/>
  <c r="I146" i="5"/>
  <c r="G148" i="5" l="1"/>
  <c r="H147" i="5"/>
  <c r="I147" i="5"/>
  <c r="H148" i="5" l="1"/>
  <c r="G149" i="5"/>
  <c r="I148" i="5"/>
  <c r="G150" i="5" l="1"/>
  <c r="H149" i="5"/>
  <c r="I149" i="5"/>
  <c r="G151" i="5" l="1"/>
  <c r="H150" i="5"/>
  <c r="I150" i="5"/>
  <c r="G152" i="5" l="1"/>
  <c r="H151" i="5"/>
  <c r="I151" i="5"/>
  <c r="H152" i="5" l="1"/>
  <c r="K3" i="5" s="1"/>
  <c r="I152" i="5"/>
  <c r="K5" i="5" s="1"/>
  <c r="L3" i="5" l="1"/>
  <c r="L5" i="5" s="1"/>
  <c r="U8" i="5" s="1"/>
</calcChain>
</file>

<file path=xl/sharedStrings.xml><?xml version="1.0" encoding="utf-8"?>
<sst xmlns="http://schemas.openxmlformats.org/spreadsheetml/2006/main" count="759" uniqueCount="466">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</sst>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11" fontId="0" fillId="0" borderId="0" xfId="0" applyNumberFormat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1.4665481428571638</c:v>
                </c:pt>
                <c:pt idx="3">
                  <c:v>3.1404868571428892</c:v>
                </c:pt>
                <c:pt idx="4">
                  <c:v>4.8588664285714458</c:v>
                </c:pt>
                <c:pt idx="5">
                  <c:v>6.7401957142856759</c:v>
                </c:pt>
                <c:pt idx="6">
                  <c:v>9.1251879999999232</c:v>
                </c:pt>
                <c:pt idx="7">
                  <c:v>11.895334428571346</c:v>
                </c:pt>
                <c:pt idx="8">
                  <c:v>14.754362571428487</c:v>
                </c:pt>
                <c:pt idx="9">
                  <c:v>17.776340428571359</c:v>
                </c:pt>
                <c:pt idx="10">
                  <c:v>20.976081714285669</c:v>
                </c:pt>
                <c:pt idx="11">
                  <c:v>24.412840857142839</c:v>
                </c:pt>
                <c:pt idx="12">
                  <c:v>27.731090999999992</c:v>
                </c:pt>
                <c:pt idx="13">
                  <c:v>30.990086714285667</c:v>
                </c:pt>
                <c:pt idx="14">
                  <c:v>34.175014285714269</c:v>
                </c:pt>
                <c:pt idx="15">
                  <c:v>37.493264428571365</c:v>
                </c:pt>
                <c:pt idx="16">
                  <c:v>40.959650714285658</c:v>
                </c:pt>
                <c:pt idx="17">
                  <c:v>44.411223428571418</c:v>
                </c:pt>
                <c:pt idx="18">
                  <c:v>48.040559428571385</c:v>
                </c:pt>
                <c:pt idx="19">
                  <c:v>51.8328452857142</c:v>
                </c:pt>
                <c:pt idx="20">
                  <c:v>55.373299571428504</c:v>
                </c:pt>
                <c:pt idx="21">
                  <c:v>59.002635714285645</c:v>
                </c:pt>
                <c:pt idx="22">
                  <c:v>62.631971714285612</c:v>
                </c:pt>
                <c:pt idx="23">
                  <c:v>66.86866614285708</c:v>
                </c:pt>
                <c:pt idx="24">
                  <c:v>71.801600571428537</c:v>
                </c:pt>
                <c:pt idx="25">
                  <c:v>77.919624285714292</c:v>
                </c:pt>
                <c:pt idx="26">
                  <c:v>85.85972299999986</c:v>
                </c:pt>
                <c:pt idx="27">
                  <c:v>97.79949814285709</c:v>
                </c:pt>
                <c:pt idx="28">
                  <c:v>111.84280685714276</c:v>
                </c:pt>
                <c:pt idx="29">
                  <c:v>127.27859557142853</c:v>
                </c:pt>
                <c:pt idx="30">
                  <c:v>147.03996028571424</c:v>
                </c:pt>
                <c:pt idx="31">
                  <c:v>169.91218457142867</c:v>
                </c:pt>
                <c:pt idx="32">
                  <c:v>197.62846157142855</c:v>
                </c:pt>
                <c:pt idx="33">
                  <c:v>230.55913157142851</c:v>
                </c:pt>
                <c:pt idx="34">
                  <c:v>266.49696585714281</c:v>
                </c:pt>
                <c:pt idx="35">
                  <c:v>308.3306195714286</c:v>
                </c:pt>
                <c:pt idx="36">
                  <c:v>353.46770985714278</c:v>
                </c:pt>
                <c:pt idx="37">
                  <c:v>399.28622657142847</c:v>
                </c:pt>
                <c:pt idx="38">
                  <c:v>447.69712614285714</c:v>
                </c:pt>
                <c:pt idx="39">
                  <c:v>499.94475257142864</c:v>
                </c:pt>
                <c:pt idx="40">
                  <c:v>558.20670742857146</c:v>
                </c:pt>
                <c:pt idx="41">
                  <c:v>616.30571242857127</c:v>
                </c:pt>
                <c:pt idx="42">
                  <c:v>678.37476671428567</c:v>
                </c:pt>
                <c:pt idx="43">
                  <c:v>746.14706357142882</c:v>
                </c:pt>
                <c:pt idx="44">
                  <c:v>816.43767514285696</c:v>
                </c:pt>
                <c:pt idx="45">
                  <c:v>890.19467314285703</c:v>
                </c:pt>
                <c:pt idx="46">
                  <c:v>967.25510757142865</c:v>
                </c:pt>
                <c:pt idx="47">
                  <c:v>1042.7304850000003</c:v>
                </c:pt>
                <c:pt idx="48">
                  <c:v>1126.8866420000002</c:v>
                </c:pt>
                <c:pt idx="49">
                  <c:v>1211.5168347142858</c:v>
                </c:pt>
                <c:pt idx="50">
                  <c:v>1294.7693610000001</c:v>
                </c:pt>
                <c:pt idx="51">
                  <c:v>1383.5029255714285</c:v>
                </c:pt>
                <c:pt idx="52">
                  <c:v>1472.8290347142856</c:v>
                </c:pt>
                <c:pt idx="53">
                  <c:v>1561.9477532857143</c:v>
                </c:pt>
                <c:pt idx="54">
                  <c:v>1653.1551918571427</c:v>
                </c:pt>
                <c:pt idx="55">
                  <c:v>1742.3924192857144</c:v>
                </c:pt>
                <c:pt idx="56">
                  <c:v>1829.0520774285715</c:v>
                </c:pt>
                <c:pt idx="57">
                  <c:v>1918.941104</c:v>
                </c:pt>
                <c:pt idx="58">
                  <c:v>2007.9857544285715</c:v>
                </c:pt>
                <c:pt idx="59">
                  <c:v>2098.4821392857139</c:v>
                </c:pt>
                <c:pt idx="60">
                  <c:v>2194.8299028571428</c:v>
                </c:pt>
                <c:pt idx="61">
                  <c:v>2293.1923181428574</c:v>
                </c:pt>
                <c:pt idx="62">
                  <c:v>2390.3844578571425</c:v>
                </c:pt>
                <c:pt idx="63">
                  <c:v>2490.5837617142856</c:v>
                </c:pt>
                <c:pt idx="64">
                  <c:v>2590.2942162857144</c:v>
                </c:pt>
                <c:pt idx="65">
                  <c:v>2688.8492087142854</c:v>
                </c:pt>
                <c:pt idx="66">
                  <c:v>2788.6485450000005</c:v>
                </c:pt>
                <c:pt idx="67">
                  <c:v>2886.285093142857</c:v>
                </c:pt>
                <c:pt idx="68">
                  <c:v>2988.1879629999999</c:v>
                </c:pt>
                <c:pt idx="69">
                  <c:v>3093.2016922857142</c:v>
                </c:pt>
                <c:pt idx="70">
                  <c:v>3202.1854708571427</c:v>
                </c:pt>
                <c:pt idx="71">
                  <c:v>3314.2356681428573</c:v>
                </c:pt>
                <c:pt idx="72">
                  <c:v>3427.8264815714292</c:v>
                </c:pt>
                <c:pt idx="73">
                  <c:v>3541.6839400000003</c:v>
                </c:pt>
                <c:pt idx="74">
                  <c:v>3657.2745917142856</c:v>
                </c:pt>
                <c:pt idx="75">
                  <c:v>3779.0425215714295</c:v>
                </c:pt>
                <c:pt idx="76">
                  <c:v>3906.8247798571429</c:v>
                </c:pt>
                <c:pt idx="77">
                  <c:v>4039.1251914285713</c:v>
                </c:pt>
                <c:pt idx="78">
                  <c:v>4170.8923125714282</c:v>
                </c:pt>
                <c:pt idx="79">
                  <c:v>4310.1106829999999</c:v>
                </c:pt>
                <c:pt idx="80">
                  <c:v>4465.357386857143</c:v>
                </c:pt>
                <c:pt idx="81">
                  <c:v>4632.0550164285705</c:v>
                </c:pt>
                <c:pt idx="82">
                  <c:v>4799.1822410000004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96.748309911433353</c:v>
                </c:pt>
                <c:pt idx="2">
                  <c:v>102.34950076982415</c:v>
                </c:pt>
                <c:pt idx="3">
                  <c:v>108.2714331893974</c:v>
                </c:pt>
                <c:pt idx="4">
                  <c:v>114.53205315098737</c:v>
                </c:pt>
                <c:pt idx="5">
                  <c:v>121.15026075739998</c:v>
                </c:pt>
                <c:pt idx="6">
                  <c:v>128.14595499463792</c:v>
                </c:pt>
                <c:pt idx="7">
                  <c:v>135.54007986415652</c:v>
                </c:pt>
                <c:pt idx="8">
                  <c:v>143.35467183098123</c:v>
                </c:pt>
                <c:pt idx="9">
                  <c:v>151.61290851559053</c:v>
                </c:pt>
                <c:pt idx="10">
                  <c:v>160.33915853834239</c:v>
                </c:pt>
                <c:pt idx="11">
                  <c:v>169.55903240370574</c:v>
                </c:pt>
                <c:pt idx="12">
                  <c:v>179.29943428743246</c:v>
                </c:pt>
                <c:pt idx="13">
                  <c:v>189.58861456286309</c:v>
                </c:pt>
                <c:pt idx="14">
                  <c:v>200.45622287257638</c:v>
                </c:pt>
                <c:pt idx="15">
                  <c:v>211.93336151833955</c:v>
                </c:pt>
                <c:pt idx="16">
                  <c:v>224.0526389055791</c:v>
                </c:pt>
                <c:pt idx="17">
                  <c:v>236.84822273814464</c:v>
                </c:pt>
                <c:pt idx="18">
                  <c:v>250.35589261477097</c:v>
                </c:pt>
                <c:pt idx="19">
                  <c:v>264.61309163017319</c:v>
                </c:pt>
                <c:pt idx="20">
                  <c:v>279.65897653095351</c:v>
                </c:pt>
                <c:pt idx="21">
                  <c:v>295.53446591932669</c:v>
                </c:pt>
                <c:pt idx="22">
                  <c:v>312.28228593599653</c:v>
                </c:pt>
                <c:pt idx="23">
                  <c:v>329.94701278727541</c:v>
                </c:pt>
                <c:pt idx="24">
                  <c:v>348.57511141079755</c:v>
                </c:pt>
                <c:pt idx="25">
                  <c:v>368.21496949900666</c:v>
                </c:pt>
                <c:pt idx="26">
                  <c:v>388.91692602026092</c:v>
                </c:pt>
                <c:pt idx="27">
                  <c:v>410.73329329418203</c:v>
                </c:pt>
                <c:pt idx="28">
                  <c:v>433.71837159131985</c:v>
                </c:pt>
                <c:pt idx="29">
                  <c:v>457.92845513790502</c:v>
                </c:pt>
                <c:pt idx="30">
                  <c:v>483.42182831530886</c:v>
                </c:pt>
                <c:pt idx="31">
                  <c:v>510.25875075187611</c:v>
                </c:pt>
                <c:pt idx="32">
                  <c:v>538.50142991334542</c:v>
                </c:pt>
                <c:pt idx="33">
                  <c:v>568.21397970876103</c:v>
                </c:pt>
                <c:pt idx="34">
                  <c:v>599.46236354346638</c:v>
                </c:pt>
                <c:pt idx="35">
                  <c:v>632.31432017175382</c:v>
                </c:pt>
                <c:pt idx="36">
                  <c:v>666.83927063155829</c:v>
                </c:pt>
                <c:pt idx="37">
                  <c:v>703.10820448528727</c:v>
                </c:pt>
                <c:pt idx="38">
                  <c:v>741.19354354777181</c:v>
                </c:pt>
                <c:pt idx="39">
                  <c:v>781.16898125821831</c:v>
                </c:pt>
                <c:pt idx="40">
                  <c:v>823.1092958520976</c:v>
                </c:pt>
                <c:pt idx="41">
                  <c:v>867.09013551560781</c:v>
                </c:pt>
                <c:pt idx="42">
                  <c:v>913.18777376460321</c:v>
                </c:pt>
                <c:pt idx="43">
                  <c:v>961.47883338674478</c:v>
                </c:pt>
                <c:pt idx="44">
                  <c:v>1012.0399774254541</c:v>
                </c:pt>
                <c:pt idx="45">
                  <c:v>1064.9475658723275</c:v>
                </c:pt>
                <c:pt idx="46">
                  <c:v>1120.2772769763421</c:v>
                </c:pt>
                <c:pt idx="47">
                  <c:v>1178.1036923784009</c:v>
                </c:pt>
                <c:pt idx="48">
                  <c:v>1238.4998456430683</c:v>
                </c:pt>
                <c:pt idx="49">
                  <c:v>1301.5367341895808</c:v>
                </c:pt>
                <c:pt idx="50">
                  <c:v>1367.2827951240497</c:v>
                </c:pt>
                <c:pt idx="51">
                  <c:v>1435.8033460457757</c:v>
                </c:pt>
                <c:pt idx="52">
                  <c:v>1507.1599925423932</c:v>
                </c:pt>
                <c:pt idx="53">
                  <c:v>1581.4100047989925</c:v>
                </c:pt>
                <c:pt idx="54">
                  <c:v>1658.6056665206938</c:v>
                </c:pt>
                <c:pt idx="55">
                  <c:v>1738.7936001989856</c:v>
                </c:pt>
                <c:pt idx="56">
                  <c:v>1822.0140736290653</c:v>
                </c:pt>
                <c:pt idx="57">
                  <c:v>1908.3002934946655</c:v>
                </c:pt>
                <c:pt idx="58">
                  <c:v>1997.6776927612671</c:v>
                </c:pt>
                <c:pt idx="59">
                  <c:v>2090.1632195374427</c:v>
                </c:pt>
                <c:pt idx="60">
                  <c:v>2185.7646359533373</c:v>
                </c:pt>
                <c:pt idx="61">
                  <c:v>2284.4798364376475</c:v>
                </c:pt>
                <c:pt idx="62">
                  <c:v>2386.2961955200731</c:v>
                </c:pt>
                <c:pt idx="63">
                  <c:v>2491.1899559131107</c:v>
                </c:pt>
                <c:pt idx="64">
                  <c:v>2599.1256681022805</c:v>
                </c:pt>
                <c:pt idx="65">
                  <c:v>2710.0556929643012</c:v>
                </c:pt>
                <c:pt idx="66">
                  <c:v>2823.9197790067396</c:v>
                </c:pt>
                <c:pt idx="67">
                  <c:v>2940.6447256512606</c:v>
                </c:pt>
                <c:pt idx="68">
                  <c:v>3060.1441435412657</c:v>
                </c:pt>
                <c:pt idx="69">
                  <c:v>3182.3183221248946</c:v>
                </c:pt>
                <c:pt idx="70">
                  <c:v>3307.0542137351213</c:v>
                </c:pt>
                <c:pt idx="71">
                  <c:v>3434.2255420581459</c:v>
                </c:pt>
                <c:pt idx="72">
                  <c:v>3563.6930412578135</c:v>
                </c:pt>
                <c:pt idx="73">
                  <c:v>3695.30483012694</c:v>
                </c:pt>
                <c:pt idx="74">
                  <c:v>3828.8969234971951</c:v>
                </c:pt>
                <c:pt idx="75">
                  <c:v>3964.293880800094</c:v>
                </c:pt>
                <c:pt idx="76">
                  <c:v>4101.3095891858384</c:v>
                </c:pt>
                <c:pt idx="77">
                  <c:v>4239.7481760368191</c:v>
                </c:pt>
                <c:pt idx="78">
                  <c:v>4379.4050431285759</c:v>
                </c:pt>
                <c:pt idx="79">
                  <c:v>4520.068012168017</c:v>
                </c:pt>
                <c:pt idx="80">
                  <c:v>4661.5185690538019</c:v>
                </c:pt>
                <c:pt idx="81">
                  <c:v>4803.5331920332046</c:v>
                </c:pt>
                <c:pt idx="82">
                  <c:v>4945.8847470449673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33152"/>
        <c:axId val="196206976"/>
      </c:scatterChart>
      <c:valAx>
        <c:axId val="1960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6976"/>
        <c:crosses val="autoZero"/>
        <c:crossBetween val="midCat"/>
      </c:valAx>
      <c:valAx>
        <c:axId val="1962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2.9627428571416203E-2</c:v>
                </c:pt>
                <c:pt idx="3">
                  <c:v>0.23701799999997775</c:v>
                </c:pt>
                <c:pt idx="4">
                  <c:v>0.28145885714280894</c:v>
                </c:pt>
                <c:pt idx="5">
                  <c:v>0.44440857142848245</c:v>
                </c:pt>
                <c:pt idx="6">
                  <c:v>0.94807157142849974</c:v>
                </c:pt>
                <c:pt idx="7">
                  <c:v>1.3332257142856747</c:v>
                </c:pt>
                <c:pt idx="8">
                  <c:v>1.4221074285713939</c:v>
                </c:pt>
                <c:pt idx="9">
                  <c:v>1.5850571428571243</c:v>
                </c:pt>
                <c:pt idx="10">
                  <c:v>1.7628205714285627</c:v>
                </c:pt>
                <c:pt idx="11">
                  <c:v>1.9998384285714224</c:v>
                </c:pt>
                <c:pt idx="12">
                  <c:v>1.8813294285714051</c:v>
                </c:pt>
                <c:pt idx="13">
                  <c:v>1.8220749999999271</c:v>
                </c:pt>
                <c:pt idx="14">
                  <c:v>1.7480068571428546</c:v>
                </c:pt>
                <c:pt idx="15">
                  <c:v>1.8813294285713482</c:v>
                </c:pt>
                <c:pt idx="16">
                  <c:v>2.0294655714285454</c:v>
                </c:pt>
                <c:pt idx="17">
                  <c:v>2.0146520000000123</c:v>
                </c:pt>
                <c:pt idx="18">
                  <c:v>2.192415285714219</c:v>
                </c:pt>
                <c:pt idx="19">
                  <c:v>2.3553651428570674</c:v>
                </c:pt>
                <c:pt idx="20">
                  <c:v>2.1035335714285566</c:v>
                </c:pt>
                <c:pt idx="21">
                  <c:v>2.1924154285713939</c:v>
                </c:pt>
                <c:pt idx="22">
                  <c:v>2.192415285714219</c:v>
                </c:pt>
                <c:pt idx="23">
                  <c:v>2.7997737142857204</c:v>
                </c:pt>
                <c:pt idx="24">
                  <c:v>3.4960137142857093</c:v>
                </c:pt>
                <c:pt idx="25">
                  <c:v>4.6811030000000073</c:v>
                </c:pt>
                <c:pt idx="26">
                  <c:v>6.5031779999998207</c:v>
                </c:pt>
                <c:pt idx="27">
                  <c:v>10.502854428571482</c:v>
                </c:pt>
                <c:pt idx="28">
                  <c:v>12.606387999999924</c:v>
                </c:pt>
                <c:pt idx="29">
                  <c:v>13.998868000000016</c:v>
                </c:pt>
                <c:pt idx="30">
                  <c:v>18.324443999999971</c:v>
                </c:pt>
                <c:pt idx="31">
                  <c:v>21.435303571428676</c:v>
                </c:pt>
                <c:pt idx="32">
                  <c:v>26.27935628571413</c:v>
                </c:pt>
                <c:pt idx="33">
                  <c:v>31.493749285714216</c:v>
                </c:pt>
                <c:pt idx="34">
                  <c:v>34.500913571428555</c:v>
                </c:pt>
                <c:pt idx="35">
                  <c:v>40.39673300000004</c:v>
                </c:pt>
                <c:pt idx="36">
                  <c:v>43.700169571428432</c:v>
                </c:pt>
                <c:pt idx="37">
                  <c:v>44.381595999999945</c:v>
                </c:pt>
                <c:pt idx="38">
                  <c:v>46.973978857142924</c:v>
                </c:pt>
                <c:pt idx="39">
                  <c:v>50.810705714285746</c:v>
                </c:pt>
                <c:pt idx="40">
                  <c:v>56.825034142857021</c:v>
                </c:pt>
                <c:pt idx="41">
                  <c:v>56.662084285714059</c:v>
                </c:pt>
                <c:pt idx="42">
                  <c:v>60.632133571428653</c:v>
                </c:pt>
                <c:pt idx="43">
                  <c:v>66.335376142857399</c:v>
                </c:pt>
                <c:pt idx="44">
                  <c:v>68.853690857142396</c:v>
                </c:pt>
                <c:pt idx="45">
                  <c:v>72.320077285714319</c:v>
                </c:pt>
                <c:pt idx="46">
                  <c:v>75.623513714285878</c:v>
                </c:pt>
                <c:pt idx="47">
                  <c:v>74.038456714285871</c:v>
                </c:pt>
                <c:pt idx="48">
                  <c:v>82.719236285714146</c:v>
                </c:pt>
                <c:pt idx="49">
                  <c:v>83.193271999999865</c:v>
                </c:pt>
                <c:pt idx="50">
                  <c:v>81.815605571428591</c:v>
                </c:pt>
                <c:pt idx="51">
                  <c:v>87.296643857142612</c:v>
                </c:pt>
                <c:pt idx="52">
                  <c:v>87.889188428571401</c:v>
                </c:pt>
                <c:pt idx="53">
                  <c:v>87.681797857142897</c:v>
                </c:pt>
                <c:pt idx="54">
                  <c:v>89.770517857142636</c:v>
                </c:pt>
                <c:pt idx="55">
                  <c:v>87.800306714285966</c:v>
                </c:pt>
                <c:pt idx="56">
                  <c:v>85.222737428571349</c:v>
                </c:pt>
                <c:pt idx="57">
                  <c:v>88.452105857142783</c:v>
                </c:pt>
                <c:pt idx="58">
                  <c:v>87.607729714285711</c:v>
                </c:pt>
                <c:pt idx="59">
                  <c:v>89.059464142856655</c:v>
                </c:pt>
                <c:pt idx="60">
                  <c:v>94.910842857143166</c:v>
                </c:pt>
                <c:pt idx="61">
                  <c:v>96.925494571428885</c:v>
                </c:pt>
                <c:pt idx="62">
                  <c:v>95.755218999999329</c:v>
                </c:pt>
                <c:pt idx="63">
                  <c:v>98.762383142857402</c:v>
                </c:pt>
                <c:pt idx="64">
                  <c:v>98.273533857142979</c:v>
                </c:pt>
                <c:pt idx="65">
                  <c:v>97.118071714285293</c:v>
                </c:pt>
                <c:pt idx="66">
                  <c:v>98.362415571429324</c:v>
                </c:pt>
                <c:pt idx="67">
                  <c:v>96.199627428570807</c:v>
                </c:pt>
                <c:pt idx="68">
                  <c:v>100.46594914285708</c:v>
                </c:pt>
                <c:pt idx="69">
                  <c:v>103.57680857142861</c:v>
                </c:pt>
                <c:pt idx="70">
                  <c:v>107.54685785714275</c:v>
                </c:pt>
                <c:pt idx="71">
                  <c:v>110.61327657142886</c:v>
                </c:pt>
                <c:pt idx="72">
                  <c:v>112.15389271428614</c:v>
                </c:pt>
                <c:pt idx="73">
                  <c:v>112.42053771428539</c:v>
                </c:pt>
                <c:pt idx="74">
                  <c:v>114.15373099999954</c:v>
                </c:pt>
                <c:pt idx="75">
                  <c:v>120.33100914285808</c:v>
                </c:pt>
                <c:pt idx="76">
                  <c:v>126.34533757142765</c:v>
                </c:pt>
                <c:pt idx="77">
                  <c:v>130.86349085714266</c:v>
                </c:pt>
                <c:pt idx="78">
                  <c:v>130.33020042857117</c:v>
                </c:pt>
                <c:pt idx="79">
                  <c:v>137.78144971428594</c:v>
                </c:pt>
                <c:pt idx="80">
                  <c:v>153.80978314285733</c:v>
                </c:pt>
                <c:pt idx="81">
                  <c:v>165.26070885714182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2.0265284856963849E-2</c:v>
                </c:pt>
                <c:pt idx="3">
                  <c:v>8.4968456712865431E-2</c:v>
                </c:pt>
                <c:pt idx="4">
                  <c:v>0.19581157292053775</c:v>
                </c:pt>
                <c:pt idx="5">
                  <c:v>0.35268152834999084</c:v>
                </c:pt>
                <c:pt idx="6">
                  <c:v>0.5543600951097859</c:v>
                </c:pt>
                <c:pt idx="7">
                  <c:v>0.79872098627984489</c:v>
                </c:pt>
                <c:pt idx="8">
                  <c:v>1.0828407924849861</c:v>
                </c:pt>
                <c:pt idx="9">
                  <c:v>1.4030889189350872</c:v>
                </c:pt>
                <c:pt idx="10">
                  <c:v>1.7552150517979901</c:v>
                </c:pt>
                <c:pt idx="11">
                  <c:v>2.1344402870025032</c:v>
                </c:pt>
                <c:pt idx="12">
                  <c:v>2.5355535861925036</c:v>
                </c:pt>
                <c:pt idx="13">
                  <c:v>2.9530132674726786</c:v>
                </c:pt>
                <c:pt idx="14">
                  <c:v>3.3810522629884576</c:v>
                </c:pt>
                <c:pt idx="15">
                  <c:v>3.8137853571427622</c:v>
                </c:pt>
                <c:pt idx="16">
                  <c:v>4.2453163524374284</c:v>
                </c:pt>
                <c:pt idx="17">
                  <c:v>4.6698430039310814</c:v>
                </c:pt>
                <c:pt idx="18">
                  <c:v>5.0817575733488072</c:v>
                </c:pt>
                <c:pt idx="19">
                  <c:v>5.4757409544189057</c:v>
                </c:pt>
                <c:pt idx="20">
                  <c:v>5.8468484947096293</c:v>
                </c:pt>
                <c:pt idx="21">
                  <c:v>6.1905858721473708</c:v>
                </c:pt>
                <c:pt idx="22">
                  <c:v>6.5029736638430036</c:v>
                </c:pt>
                <c:pt idx="23">
                  <c:v>6.780599558564842</c:v>
                </c:pt>
                <c:pt idx="24">
                  <c:v>7.0206575000525522</c:v>
                </c:pt>
                <c:pt idx="25">
                  <c:v>7.2209733944439458</c:v>
                </c:pt>
                <c:pt idx="26">
                  <c:v>7.3800173598695471</c:v>
                </c:pt>
                <c:pt idx="27">
                  <c:v>7.4969028289194739</c:v>
                </c:pt>
                <c:pt idx="28">
                  <c:v>7.5713731253293455</c:v>
                </c:pt>
                <c:pt idx="29">
                  <c:v>7.6037764162239219</c:v>
                </c:pt>
                <c:pt idx="30">
                  <c:v>7.5950301834146288</c:v>
                </c:pt>
                <c:pt idx="31">
                  <c:v>7.54657655601412</c:v>
                </c:pt>
                <c:pt idx="32">
                  <c:v>7.4603299981878495</c:v>
                </c:pt>
                <c:pt idx="33">
                  <c:v>7.3386189481637141</c:v>
                </c:pt>
                <c:pt idx="34">
                  <c:v>7.1841230573673203</c:v>
                </c:pt>
                <c:pt idx="35">
                  <c:v>6.9998076830970479</c:v>
                </c:pt>
                <c:pt idx="36">
                  <c:v>6.7888572473602586</c:v>
                </c:pt>
                <c:pt idx="37">
                  <c:v>6.5546089925273474</c:v>
                </c:pt>
                <c:pt idx="38">
                  <c:v>6.3004885465667888</c:v>
                </c:pt>
                <c:pt idx="39">
                  <c:v>6.0299485628586131</c:v>
                </c:pt>
                <c:pt idx="40">
                  <c:v>5.7464115285460444</c:v>
                </c:pt>
                <c:pt idx="41">
                  <c:v>5.4532176479438199</c:v>
                </c:pt>
                <c:pt idx="42">
                  <c:v>5.1535785105518483</c:v>
                </c:pt>
                <c:pt idx="43">
                  <c:v>4.850537053360771</c:v>
                </c:pt>
                <c:pt idx="44">
                  <c:v>4.546934130566151</c:v>
                </c:pt>
                <c:pt idx="45">
                  <c:v>4.245381816081566</c:v>
                </c:pt>
                <c:pt idx="46">
                  <c:v>3.9482433901356897</c:v>
                </c:pt>
                <c:pt idx="47">
                  <c:v>3.6576198046597015</c:v>
                </c:pt>
                <c:pt idx="48">
                  <c:v>3.3753422860937325</c:v>
                </c:pt>
                <c:pt idx="49">
                  <c:v>3.1029706206934011</c:v>
                </c:pt>
                <c:pt idx="50">
                  <c:v>2.8417965775015261</c:v>
                </c:pt>
                <c:pt idx="51">
                  <c:v>2.5928518580960822</c:v>
                </c:pt>
                <c:pt idx="52">
                  <c:v>2.3569199194712875</c:v>
                </c:pt>
                <c:pt idx="53">
                  <c:v>2.1345509957040067</c:v>
                </c:pt>
                <c:pt idx="54">
                  <c:v>1.9260796435801424</c:v>
                </c:pt>
                <c:pt idx="55">
                  <c:v>1.7316441548381665</c:v>
                </c:pt>
                <c:pt idx="56">
                  <c:v>1.5512072105460879</c:v>
                </c:pt>
                <c:pt idx="57">
                  <c:v>1.3845771985900424</c:v>
                </c:pt>
                <c:pt idx="58">
                  <c:v>1.2314296704725605</c:v>
                </c:pt>
                <c:pt idx="59">
                  <c:v>1.091328475786542</c:v>
                </c:pt>
                <c:pt idx="60">
                  <c:v>0.96374617916605443</c:v>
                </c:pt>
                <c:pt idx="61">
                  <c:v>0.84808343274076692</c:v>
                </c:pt>
                <c:pt idx="62">
                  <c:v>0.74368704492494619</c:v>
                </c:pt>
                <c:pt idx="63">
                  <c:v>0.64986655184768849</c:v>
                </c:pt>
                <c:pt idx="64">
                  <c:v>0.5659091593023986</c:v>
                </c:pt>
                <c:pt idx="65">
                  <c:v>0.49109297952412728</c:v>
                </c:pt>
                <c:pt idx="66">
                  <c:v>0.42469853749203162</c:v>
                </c:pt>
                <c:pt idx="67">
                  <c:v>0.36601856521840587</c:v>
                </c:pt>
                <c:pt idx="68">
                  <c:v>0.31436613933610574</c:v>
                </c:pt>
                <c:pt idx="69">
                  <c:v>0.26908124720313531</c:v>
                </c:pt>
                <c:pt idx="70">
                  <c:v>0.22953588989962456</c:v>
                </c:pt>
                <c:pt idx="71">
                  <c:v>0.19513784727350064</c:v>
                </c:pt>
                <c:pt idx="72">
                  <c:v>0.16533324111325381</c:v>
                </c:pt>
                <c:pt idx="73">
                  <c:v>0.13960803820761347</c:v>
                </c:pt>
                <c:pt idx="74">
                  <c:v>0.1174886361754952</c:v>
                </c:pt>
                <c:pt idx="75">
                  <c:v>9.8541672229170693E-2</c:v>
                </c:pt>
                <c:pt idx="76">
                  <c:v>8.2373189184885759E-2</c:v>
                </c:pt>
                <c:pt idx="77">
                  <c:v>6.8627284751167583E-2</c:v>
                </c:pt>
                <c:pt idx="78">
                  <c:v>5.6984360056477709E-2</c:v>
                </c:pt>
                <c:pt idx="79">
                  <c:v>4.715907211847236E-2</c:v>
                </c:pt>
                <c:pt idx="80">
                  <c:v>3.8898083033656917E-2</c:v>
                </c:pt>
                <c:pt idx="81">
                  <c:v>3.1977686532384704E-2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8048"/>
        <c:axId val="153299584"/>
      </c:scatterChart>
      <c:valAx>
        <c:axId val="15329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9584"/>
        <c:crosses val="autoZero"/>
        <c:crossBetween val="midCat"/>
      </c:valAx>
      <c:valAx>
        <c:axId val="1532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1.4665481428571638</c:v>
                </c:pt>
                <c:pt idx="3">
                  <c:v>3.1404868571428892</c:v>
                </c:pt>
                <c:pt idx="4">
                  <c:v>4.8588664285714458</c:v>
                </c:pt>
                <c:pt idx="5">
                  <c:v>6.7401957142856759</c:v>
                </c:pt>
                <c:pt idx="6">
                  <c:v>9.1251879999999232</c:v>
                </c:pt>
                <c:pt idx="7">
                  <c:v>11.895334428571346</c:v>
                </c:pt>
                <c:pt idx="8">
                  <c:v>14.754362571428487</c:v>
                </c:pt>
                <c:pt idx="9">
                  <c:v>17.776340428571359</c:v>
                </c:pt>
                <c:pt idx="10">
                  <c:v>20.976081714285669</c:v>
                </c:pt>
                <c:pt idx="11">
                  <c:v>24.412840857142839</c:v>
                </c:pt>
                <c:pt idx="12">
                  <c:v>27.731090999999992</c:v>
                </c:pt>
                <c:pt idx="13">
                  <c:v>30.990086714285667</c:v>
                </c:pt>
                <c:pt idx="14">
                  <c:v>34.175014285714269</c:v>
                </c:pt>
                <c:pt idx="15">
                  <c:v>37.493264428571365</c:v>
                </c:pt>
                <c:pt idx="16">
                  <c:v>40.959650714285658</c:v>
                </c:pt>
                <c:pt idx="17">
                  <c:v>44.411223428571418</c:v>
                </c:pt>
                <c:pt idx="18">
                  <c:v>48.040559428571385</c:v>
                </c:pt>
                <c:pt idx="19">
                  <c:v>51.8328452857142</c:v>
                </c:pt>
                <c:pt idx="20">
                  <c:v>55.373299571428504</c:v>
                </c:pt>
                <c:pt idx="21">
                  <c:v>59.002635714285645</c:v>
                </c:pt>
                <c:pt idx="22">
                  <c:v>62.631971714285612</c:v>
                </c:pt>
                <c:pt idx="23">
                  <c:v>66.86866614285708</c:v>
                </c:pt>
                <c:pt idx="24">
                  <c:v>71.801600571428537</c:v>
                </c:pt>
                <c:pt idx="25">
                  <c:v>77.919624285714292</c:v>
                </c:pt>
                <c:pt idx="26">
                  <c:v>85.85972299999986</c:v>
                </c:pt>
                <c:pt idx="27">
                  <c:v>97.79949814285709</c:v>
                </c:pt>
                <c:pt idx="28">
                  <c:v>111.84280685714276</c:v>
                </c:pt>
                <c:pt idx="29">
                  <c:v>127.27859557142853</c:v>
                </c:pt>
                <c:pt idx="30">
                  <c:v>147.03996028571424</c:v>
                </c:pt>
                <c:pt idx="31">
                  <c:v>169.91218457142867</c:v>
                </c:pt>
                <c:pt idx="32">
                  <c:v>197.62846157142855</c:v>
                </c:pt>
                <c:pt idx="33">
                  <c:v>230.55913157142851</c:v>
                </c:pt>
                <c:pt idx="34">
                  <c:v>266.49696585714281</c:v>
                </c:pt>
                <c:pt idx="35">
                  <c:v>308.3306195714286</c:v>
                </c:pt>
                <c:pt idx="36">
                  <c:v>353.46770985714278</c:v>
                </c:pt>
                <c:pt idx="37">
                  <c:v>399.28622657142847</c:v>
                </c:pt>
                <c:pt idx="38">
                  <c:v>447.69712614285714</c:v>
                </c:pt>
                <c:pt idx="39">
                  <c:v>499.94475257142864</c:v>
                </c:pt>
                <c:pt idx="40">
                  <c:v>558.20670742857146</c:v>
                </c:pt>
                <c:pt idx="41">
                  <c:v>616.30571242857127</c:v>
                </c:pt>
                <c:pt idx="42">
                  <c:v>678.37476671428567</c:v>
                </c:pt>
                <c:pt idx="43">
                  <c:v>746.14706357142882</c:v>
                </c:pt>
                <c:pt idx="44">
                  <c:v>816.43767514285696</c:v>
                </c:pt>
                <c:pt idx="45">
                  <c:v>890.19467314285703</c:v>
                </c:pt>
                <c:pt idx="46">
                  <c:v>967.25510757142865</c:v>
                </c:pt>
                <c:pt idx="47">
                  <c:v>1042.7304850000003</c:v>
                </c:pt>
                <c:pt idx="48">
                  <c:v>1126.8866420000002</c:v>
                </c:pt>
                <c:pt idx="49">
                  <c:v>1211.5168347142858</c:v>
                </c:pt>
                <c:pt idx="50">
                  <c:v>1294.7693610000001</c:v>
                </c:pt>
                <c:pt idx="51">
                  <c:v>1383.5029255714285</c:v>
                </c:pt>
                <c:pt idx="52">
                  <c:v>1472.8290347142856</c:v>
                </c:pt>
                <c:pt idx="53">
                  <c:v>1561.9477532857143</c:v>
                </c:pt>
                <c:pt idx="54">
                  <c:v>1653.1551918571427</c:v>
                </c:pt>
                <c:pt idx="55">
                  <c:v>1742.3924192857144</c:v>
                </c:pt>
                <c:pt idx="56">
                  <c:v>1829.0520774285715</c:v>
                </c:pt>
                <c:pt idx="57">
                  <c:v>1918.941104</c:v>
                </c:pt>
                <c:pt idx="58">
                  <c:v>2007.9857544285715</c:v>
                </c:pt>
                <c:pt idx="59">
                  <c:v>2098.4821392857139</c:v>
                </c:pt>
                <c:pt idx="60">
                  <c:v>2194.8299028571428</c:v>
                </c:pt>
                <c:pt idx="61">
                  <c:v>2293.1923181428574</c:v>
                </c:pt>
                <c:pt idx="62">
                  <c:v>2390.3844578571425</c:v>
                </c:pt>
                <c:pt idx="63">
                  <c:v>2490.5837617142856</c:v>
                </c:pt>
                <c:pt idx="64">
                  <c:v>2590.2942162857144</c:v>
                </c:pt>
                <c:pt idx="65">
                  <c:v>2688.8492087142854</c:v>
                </c:pt>
                <c:pt idx="66">
                  <c:v>2788.6485450000005</c:v>
                </c:pt>
                <c:pt idx="67">
                  <c:v>2886.285093142857</c:v>
                </c:pt>
                <c:pt idx="68">
                  <c:v>2988.1879629999999</c:v>
                </c:pt>
                <c:pt idx="69">
                  <c:v>3093.2016922857142</c:v>
                </c:pt>
                <c:pt idx="70">
                  <c:v>3202.1854708571427</c:v>
                </c:pt>
                <c:pt idx="71">
                  <c:v>3314.2356681428573</c:v>
                </c:pt>
                <c:pt idx="72">
                  <c:v>3427.8264815714292</c:v>
                </c:pt>
                <c:pt idx="73">
                  <c:v>3541.6839400000003</c:v>
                </c:pt>
                <c:pt idx="74">
                  <c:v>3657.2745917142856</c:v>
                </c:pt>
                <c:pt idx="75">
                  <c:v>3779.0425215714295</c:v>
                </c:pt>
                <c:pt idx="76">
                  <c:v>3906.8247798571429</c:v>
                </c:pt>
                <c:pt idx="77">
                  <c:v>4039.1251914285713</c:v>
                </c:pt>
                <c:pt idx="78">
                  <c:v>4170.8923125714282</c:v>
                </c:pt>
                <c:pt idx="79">
                  <c:v>4310.1106829999999</c:v>
                </c:pt>
                <c:pt idx="80">
                  <c:v>4465.357386857143</c:v>
                </c:pt>
                <c:pt idx="81">
                  <c:v>4632.0550164285705</c:v>
                </c:pt>
                <c:pt idx="82">
                  <c:v>4799.1822410000004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16352"/>
        <c:axId val="153318144"/>
      </c:scatterChart>
      <c:valAx>
        <c:axId val="1533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18144"/>
        <c:crosses val="autoZero"/>
        <c:crossBetween val="midCat"/>
      </c:valAx>
      <c:valAx>
        <c:axId val="1533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1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2.9627428571416203E-2</c:v>
                </c:pt>
                <c:pt idx="3">
                  <c:v>0.23701799999997775</c:v>
                </c:pt>
                <c:pt idx="4">
                  <c:v>0.28145885714280894</c:v>
                </c:pt>
                <c:pt idx="5">
                  <c:v>0.44440857142848245</c:v>
                </c:pt>
                <c:pt idx="6">
                  <c:v>0.94807157142849974</c:v>
                </c:pt>
                <c:pt idx="7">
                  <c:v>1.3332257142856747</c:v>
                </c:pt>
                <c:pt idx="8">
                  <c:v>1.4221074285713939</c:v>
                </c:pt>
                <c:pt idx="9">
                  <c:v>1.5850571428571243</c:v>
                </c:pt>
                <c:pt idx="10">
                  <c:v>1.7628205714285627</c:v>
                </c:pt>
                <c:pt idx="11">
                  <c:v>1.9998384285714224</c:v>
                </c:pt>
                <c:pt idx="12">
                  <c:v>1.8813294285714051</c:v>
                </c:pt>
                <c:pt idx="13">
                  <c:v>1.8220749999999271</c:v>
                </c:pt>
                <c:pt idx="14">
                  <c:v>1.7480068571428546</c:v>
                </c:pt>
                <c:pt idx="15">
                  <c:v>1.8813294285713482</c:v>
                </c:pt>
                <c:pt idx="16">
                  <c:v>2.0294655714285454</c:v>
                </c:pt>
                <c:pt idx="17">
                  <c:v>2.0146520000000123</c:v>
                </c:pt>
                <c:pt idx="18">
                  <c:v>2.192415285714219</c:v>
                </c:pt>
                <c:pt idx="19">
                  <c:v>2.3553651428570674</c:v>
                </c:pt>
                <c:pt idx="20">
                  <c:v>2.1035335714285566</c:v>
                </c:pt>
                <c:pt idx="21">
                  <c:v>2.1924154285713939</c:v>
                </c:pt>
                <c:pt idx="22">
                  <c:v>2.192415285714219</c:v>
                </c:pt>
                <c:pt idx="23">
                  <c:v>2.7997737142857204</c:v>
                </c:pt>
                <c:pt idx="24">
                  <c:v>3.4960137142857093</c:v>
                </c:pt>
                <c:pt idx="25">
                  <c:v>4.6811030000000073</c:v>
                </c:pt>
                <c:pt idx="26">
                  <c:v>6.5031779999998207</c:v>
                </c:pt>
                <c:pt idx="27">
                  <c:v>10.502854428571482</c:v>
                </c:pt>
                <c:pt idx="28">
                  <c:v>12.606387999999924</c:v>
                </c:pt>
                <c:pt idx="29">
                  <c:v>13.998868000000016</c:v>
                </c:pt>
                <c:pt idx="30">
                  <c:v>18.324443999999971</c:v>
                </c:pt>
                <c:pt idx="31">
                  <c:v>21.435303571428676</c:v>
                </c:pt>
                <c:pt idx="32">
                  <c:v>26.27935628571413</c:v>
                </c:pt>
                <c:pt idx="33">
                  <c:v>31.493749285714216</c:v>
                </c:pt>
                <c:pt idx="34">
                  <c:v>34.500913571428555</c:v>
                </c:pt>
                <c:pt idx="35">
                  <c:v>40.39673300000004</c:v>
                </c:pt>
                <c:pt idx="36">
                  <c:v>43.700169571428432</c:v>
                </c:pt>
                <c:pt idx="37">
                  <c:v>44.381595999999945</c:v>
                </c:pt>
                <c:pt idx="38">
                  <c:v>46.973978857142924</c:v>
                </c:pt>
                <c:pt idx="39">
                  <c:v>50.810705714285746</c:v>
                </c:pt>
                <c:pt idx="40">
                  <c:v>56.825034142857021</c:v>
                </c:pt>
                <c:pt idx="41">
                  <c:v>56.662084285714059</c:v>
                </c:pt>
                <c:pt idx="42">
                  <c:v>60.632133571428653</c:v>
                </c:pt>
                <c:pt idx="43">
                  <c:v>66.335376142857399</c:v>
                </c:pt>
                <c:pt idx="44">
                  <c:v>68.853690857142396</c:v>
                </c:pt>
                <c:pt idx="45">
                  <c:v>72.320077285714319</c:v>
                </c:pt>
                <c:pt idx="46">
                  <c:v>75.623513714285878</c:v>
                </c:pt>
                <c:pt idx="47">
                  <c:v>74.038456714285871</c:v>
                </c:pt>
                <c:pt idx="48">
                  <c:v>82.719236285714146</c:v>
                </c:pt>
                <c:pt idx="49">
                  <c:v>83.193271999999865</c:v>
                </c:pt>
                <c:pt idx="50">
                  <c:v>81.815605571428591</c:v>
                </c:pt>
                <c:pt idx="51">
                  <c:v>87.296643857142612</c:v>
                </c:pt>
                <c:pt idx="52">
                  <c:v>87.889188428571401</c:v>
                </c:pt>
                <c:pt idx="53">
                  <c:v>87.681797857142897</c:v>
                </c:pt>
                <c:pt idx="54">
                  <c:v>89.770517857142636</c:v>
                </c:pt>
                <c:pt idx="55">
                  <c:v>87.800306714285966</c:v>
                </c:pt>
                <c:pt idx="56">
                  <c:v>85.222737428571349</c:v>
                </c:pt>
                <c:pt idx="57">
                  <c:v>88.452105857142783</c:v>
                </c:pt>
                <c:pt idx="58">
                  <c:v>87.607729714285711</c:v>
                </c:pt>
                <c:pt idx="59">
                  <c:v>89.059464142856655</c:v>
                </c:pt>
                <c:pt idx="60">
                  <c:v>94.910842857143166</c:v>
                </c:pt>
                <c:pt idx="61">
                  <c:v>96.925494571428885</c:v>
                </c:pt>
                <c:pt idx="62">
                  <c:v>95.755218999999329</c:v>
                </c:pt>
                <c:pt idx="63">
                  <c:v>98.762383142857402</c:v>
                </c:pt>
                <c:pt idx="64">
                  <c:v>98.273533857142979</c:v>
                </c:pt>
                <c:pt idx="65">
                  <c:v>97.118071714285293</c:v>
                </c:pt>
                <c:pt idx="66">
                  <c:v>98.362415571429324</c:v>
                </c:pt>
                <c:pt idx="67">
                  <c:v>96.199627428570807</c:v>
                </c:pt>
                <c:pt idx="68">
                  <c:v>100.46594914285708</c:v>
                </c:pt>
                <c:pt idx="69">
                  <c:v>103.57680857142861</c:v>
                </c:pt>
                <c:pt idx="70">
                  <c:v>107.54685785714275</c:v>
                </c:pt>
                <c:pt idx="71">
                  <c:v>110.61327657142886</c:v>
                </c:pt>
                <c:pt idx="72">
                  <c:v>112.15389271428614</c:v>
                </c:pt>
                <c:pt idx="73">
                  <c:v>112.42053771428539</c:v>
                </c:pt>
                <c:pt idx="74">
                  <c:v>114.15373099999954</c:v>
                </c:pt>
                <c:pt idx="75">
                  <c:v>120.33100914285808</c:v>
                </c:pt>
                <c:pt idx="76">
                  <c:v>126.34533757142765</c:v>
                </c:pt>
                <c:pt idx="77">
                  <c:v>130.86349085714266</c:v>
                </c:pt>
                <c:pt idx="78">
                  <c:v>130.33020042857117</c:v>
                </c:pt>
                <c:pt idx="79">
                  <c:v>137.78144971428594</c:v>
                </c:pt>
                <c:pt idx="80">
                  <c:v>153.80978314285733</c:v>
                </c:pt>
                <c:pt idx="81">
                  <c:v>165.26070885714182</c:v>
                </c:pt>
                <c:pt idx="82">
                  <c:v>165.69030385714416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30048"/>
        <c:axId val="153331584"/>
      </c:scatterChart>
      <c:valAx>
        <c:axId val="1533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1584"/>
        <c:crosses val="autoZero"/>
        <c:crossBetween val="midCat"/>
      </c:valAx>
      <c:valAx>
        <c:axId val="1533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2.9627428571416203E-2</c:v>
                </c:pt>
                <c:pt idx="3">
                  <c:v>0.23701799999997775</c:v>
                </c:pt>
                <c:pt idx="4">
                  <c:v>0.28145885714280894</c:v>
                </c:pt>
                <c:pt idx="5">
                  <c:v>0.44440857142848245</c:v>
                </c:pt>
                <c:pt idx="6">
                  <c:v>0.94807157142849974</c:v>
                </c:pt>
                <c:pt idx="7">
                  <c:v>1.3332257142856747</c:v>
                </c:pt>
                <c:pt idx="8">
                  <c:v>1.4221074285713939</c:v>
                </c:pt>
                <c:pt idx="9">
                  <c:v>1.5850571428571243</c:v>
                </c:pt>
                <c:pt idx="10">
                  <c:v>1.7628205714285627</c:v>
                </c:pt>
                <c:pt idx="11">
                  <c:v>1.9998384285714224</c:v>
                </c:pt>
                <c:pt idx="12">
                  <c:v>1.8813294285714051</c:v>
                </c:pt>
                <c:pt idx="13">
                  <c:v>1.8220749999999271</c:v>
                </c:pt>
                <c:pt idx="14">
                  <c:v>1.7480068571428546</c:v>
                </c:pt>
                <c:pt idx="15">
                  <c:v>1.8813294285713482</c:v>
                </c:pt>
                <c:pt idx="16">
                  <c:v>2.0294655714285454</c:v>
                </c:pt>
                <c:pt idx="17">
                  <c:v>2.0146520000000123</c:v>
                </c:pt>
                <c:pt idx="18">
                  <c:v>2.192415285714219</c:v>
                </c:pt>
                <c:pt idx="19">
                  <c:v>2.3553651428570674</c:v>
                </c:pt>
                <c:pt idx="20">
                  <c:v>2.1035335714285566</c:v>
                </c:pt>
                <c:pt idx="21">
                  <c:v>2.1924154285713939</c:v>
                </c:pt>
                <c:pt idx="22">
                  <c:v>2.192415285714219</c:v>
                </c:pt>
                <c:pt idx="23">
                  <c:v>2.7997737142857204</c:v>
                </c:pt>
                <c:pt idx="24">
                  <c:v>3.4960137142857093</c:v>
                </c:pt>
                <c:pt idx="25">
                  <c:v>4.6811030000000073</c:v>
                </c:pt>
                <c:pt idx="26">
                  <c:v>6.5031779999998207</c:v>
                </c:pt>
                <c:pt idx="27">
                  <c:v>10.502854428571482</c:v>
                </c:pt>
                <c:pt idx="28">
                  <c:v>12.606387999999924</c:v>
                </c:pt>
                <c:pt idx="29">
                  <c:v>13.998868000000016</c:v>
                </c:pt>
                <c:pt idx="30">
                  <c:v>18.324443999999971</c:v>
                </c:pt>
                <c:pt idx="31">
                  <c:v>21.435303571428676</c:v>
                </c:pt>
                <c:pt idx="32">
                  <c:v>26.27935628571413</c:v>
                </c:pt>
                <c:pt idx="33">
                  <c:v>31.493749285714216</c:v>
                </c:pt>
                <c:pt idx="34">
                  <c:v>34.500913571428555</c:v>
                </c:pt>
                <c:pt idx="35">
                  <c:v>40.39673300000004</c:v>
                </c:pt>
                <c:pt idx="36">
                  <c:v>43.700169571428432</c:v>
                </c:pt>
                <c:pt idx="37">
                  <c:v>44.381595999999945</c:v>
                </c:pt>
                <c:pt idx="38">
                  <c:v>46.973978857142924</c:v>
                </c:pt>
                <c:pt idx="39">
                  <c:v>50.810705714285746</c:v>
                </c:pt>
                <c:pt idx="40">
                  <c:v>56.825034142857021</c:v>
                </c:pt>
                <c:pt idx="41">
                  <c:v>56.662084285714059</c:v>
                </c:pt>
                <c:pt idx="42">
                  <c:v>60.632133571428653</c:v>
                </c:pt>
                <c:pt idx="43">
                  <c:v>66.335376142857399</c:v>
                </c:pt>
                <c:pt idx="44">
                  <c:v>68.853690857142396</c:v>
                </c:pt>
                <c:pt idx="45">
                  <c:v>72.320077285714319</c:v>
                </c:pt>
                <c:pt idx="46">
                  <c:v>75.623513714285878</c:v>
                </c:pt>
                <c:pt idx="47">
                  <c:v>74.038456714285871</c:v>
                </c:pt>
                <c:pt idx="48">
                  <c:v>82.719236285714146</c:v>
                </c:pt>
                <c:pt idx="49">
                  <c:v>83.193271999999865</c:v>
                </c:pt>
                <c:pt idx="50">
                  <c:v>81.815605571428591</c:v>
                </c:pt>
                <c:pt idx="51">
                  <c:v>87.296643857142612</c:v>
                </c:pt>
                <c:pt idx="52">
                  <c:v>87.889188428571401</c:v>
                </c:pt>
                <c:pt idx="53">
                  <c:v>87.681797857142897</c:v>
                </c:pt>
                <c:pt idx="54">
                  <c:v>89.770517857142636</c:v>
                </c:pt>
                <c:pt idx="55">
                  <c:v>87.800306714285966</c:v>
                </c:pt>
                <c:pt idx="56">
                  <c:v>85.222737428571349</c:v>
                </c:pt>
                <c:pt idx="57">
                  <c:v>88.452105857142783</c:v>
                </c:pt>
                <c:pt idx="58">
                  <c:v>87.607729714285711</c:v>
                </c:pt>
                <c:pt idx="59">
                  <c:v>89.059464142856655</c:v>
                </c:pt>
                <c:pt idx="60">
                  <c:v>94.910842857143166</c:v>
                </c:pt>
                <c:pt idx="61">
                  <c:v>96.925494571428885</c:v>
                </c:pt>
                <c:pt idx="62">
                  <c:v>95.755218999999329</c:v>
                </c:pt>
                <c:pt idx="63">
                  <c:v>98.762383142857402</c:v>
                </c:pt>
                <c:pt idx="64">
                  <c:v>98.273533857142979</c:v>
                </c:pt>
                <c:pt idx="65">
                  <c:v>97.118071714285293</c:v>
                </c:pt>
                <c:pt idx="66">
                  <c:v>98.362415571429324</c:v>
                </c:pt>
                <c:pt idx="67">
                  <c:v>96.199627428570807</c:v>
                </c:pt>
                <c:pt idx="68">
                  <c:v>100.46594914285708</c:v>
                </c:pt>
                <c:pt idx="69">
                  <c:v>103.57680857142861</c:v>
                </c:pt>
                <c:pt idx="70">
                  <c:v>107.54685785714275</c:v>
                </c:pt>
                <c:pt idx="71">
                  <c:v>110.61327657142886</c:v>
                </c:pt>
                <c:pt idx="72">
                  <c:v>112.15389271428614</c:v>
                </c:pt>
                <c:pt idx="73">
                  <c:v>112.42053771428539</c:v>
                </c:pt>
                <c:pt idx="74">
                  <c:v>114.15373099999954</c:v>
                </c:pt>
                <c:pt idx="75">
                  <c:v>120.33100914285808</c:v>
                </c:pt>
                <c:pt idx="76">
                  <c:v>126.34533757142765</c:v>
                </c:pt>
                <c:pt idx="77">
                  <c:v>130.86349085714266</c:v>
                </c:pt>
                <c:pt idx="78">
                  <c:v>130.33020042857117</c:v>
                </c:pt>
                <c:pt idx="79">
                  <c:v>137.78144971428594</c:v>
                </c:pt>
                <c:pt idx="80">
                  <c:v>153.80978314285733</c:v>
                </c:pt>
                <c:pt idx="81">
                  <c:v>165.26070885714182</c:v>
                </c:pt>
                <c:pt idx="82">
                  <c:v>165.69030385714416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6.8834929729541967</c:v>
                </c:pt>
                <c:pt idx="2">
                  <c:v>7.1955686753055943</c:v>
                </c:pt>
                <c:pt idx="3">
                  <c:v>7.5251278666549313</c:v>
                </c:pt>
                <c:pt idx="4">
                  <c:v>7.8731027561154274</c:v>
                </c:pt>
                <c:pt idx="5">
                  <c:v>8.2404696139468818</c:v>
                </c:pt>
                <c:pt idx="6">
                  <c:v>8.628250165036901</c:v>
                </c:pt>
                <c:pt idx="7">
                  <c:v>9.0375129349950978</c:v>
                </c:pt>
                <c:pt idx="8">
                  <c:v>9.4693745329645242</c:v>
                </c:pt>
                <c:pt idx="9">
                  <c:v>9.9250008531565932</c:v>
                </c:pt>
                <c:pt idx="10">
                  <c:v>10.40560817482169</c:v>
                </c:pt>
                <c:pt idx="11">
                  <c:v>10.9124641378699</c:v>
                </c:pt>
                <c:pt idx="12">
                  <c:v>11.446888568645017</c:v>
                </c:pt>
                <c:pt idx="13">
                  <c:v>12.010254127425188</c:v>
                </c:pt>
                <c:pt idx="14">
                  <c:v>12.60398674607022</c:v>
                </c:pt>
                <c:pt idx="15">
                  <c:v>13.229565820857623</c:v>
                </c:pt>
                <c:pt idx="16">
                  <c:v>13.888524121949901</c:v>
                </c:pt>
                <c:pt idx="17">
                  <c:v>14.58244737712087</c:v>
                </c:pt>
                <c:pt idx="18">
                  <c:v>15.312973483351916</c:v>
                </c:pt>
                <c:pt idx="19">
                  <c:v>16.081791295710218</c:v>
                </c:pt>
                <c:pt idx="20">
                  <c:v>16.890638938566486</c:v>
                </c:pt>
                <c:pt idx="21">
                  <c:v>17.741301579738437</c:v>
                </c:pt>
                <c:pt idx="22">
                  <c:v>18.635608603605473</c:v>
                </c:pt>
                <c:pt idx="23">
                  <c:v>19.575430114691649</c:v>
                </c:pt>
                <c:pt idx="24">
                  <c:v>20.562672698734755</c:v>
                </c:pt>
                <c:pt idx="25">
                  <c:v>21.599274363941248</c:v>
                </c:pt>
                <c:pt idx="26">
                  <c:v>22.687198581083752</c:v>
                </c:pt>
                <c:pt idx="27">
                  <c:v>23.828427337460795</c:v>
                </c:pt>
                <c:pt idx="28">
                  <c:v>25.024953116666254</c:v>
                </c:pt>
                <c:pt idx="29">
                  <c:v>26.278769713787462</c:v>
                </c:pt>
                <c:pt idx="30">
                  <c:v>27.591861794276198</c:v>
                </c:pt>
                <c:pt idx="31">
                  <c:v>28.966193104551003</c:v>
                </c:pt>
                <c:pt idx="32">
                  <c:v>30.403693243657496</c:v>
                </c:pt>
                <c:pt idx="33">
                  <c:v>31.906242908330459</c:v>
                </c:pt>
                <c:pt idx="34">
                  <c:v>33.475657528888092</c:v>
                </c:pt>
                <c:pt idx="35">
                  <c:v>35.113669220894948</c:v>
                </c:pt>
                <c:pt idx="36">
                  <c:v>36.821906987823105</c:v>
                </c:pt>
                <c:pt idx="37">
                  <c:v>38.60187512341097</c:v>
                </c:pt>
                <c:pt idx="38">
                  <c:v>40.454929779459142</c:v>
                </c:pt>
                <c:pt idx="39">
                  <c:v>42.382253685808671</c:v>
                </c:pt>
                <c:pt idx="40">
                  <c:v>44.384829034599939</c:v>
                </c:pt>
                <c:pt idx="41">
                  <c:v>46.463408570957057</c:v>
                </c:pt>
                <c:pt idx="42">
                  <c:v>48.618484967286669</c:v>
                </c:pt>
                <c:pt idx="43">
                  <c:v>50.850258598642476</c:v>
                </c:pt>
                <c:pt idx="44">
                  <c:v>53.158603882217292</c:v>
                </c:pt>
                <c:pt idx="45">
                  <c:v>55.543034394974889</c:v>
                </c:pt>
                <c:pt idx="46">
                  <c:v>58.002667039558197</c:v>
                </c:pt>
                <c:pt idx="47">
                  <c:v>60.536185589541262</c:v>
                </c:pt>
                <c:pt idx="48">
                  <c:v>63.141804010227681</c:v>
                </c:pt>
                <c:pt idx="49">
                  <c:v>65.817230019670447</c:v>
                </c:pt>
                <c:pt idx="50">
                  <c:v>68.559629425218688</c:v>
                </c:pt>
                <c:pt idx="51">
                  <c:v>71.365591842187271</c:v>
                </c:pt>
                <c:pt idx="52">
                  <c:v>74.231098471335415</c:v>
                </c:pt>
                <c:pt idx="53">
                  <c:v>77.1514926785201</c:v>
                </c:pt>
                <c:pt idx="54">
                  <c:v>80.121454180589211</c:v>
                </c:pt>
                <c:pt idx="55">
                  <c:v>83.134977693403329</c:v>
                </c:pt>
                <c:pt idx="56">
                  <c:v>86.185356937644286</c:v>
                </c:pt>
                <c:pt idx="57">
                  <c:v>89.265174922395957</c:v>
                </c:pt>
                <c:pt idx="58">
                  <c:v>92.366301431870326</c:v>
                </c:pt>
                <c:pt idx="59">
                  <c:v>95.479898623618837</c:v>
                </c:pt>
                <c:pt idx="60">
                  <c:v>98.596435603815067</c:v>
                </c:pt>
                <c:pt idx="61">
                  <c:v>101.70571277377375</c:v>
                </c:pt>
                <c:pt idx="62">
                  <c:v>104.79689663940812</c:v>
                </c:pt>
                <c:pt idx="63">
                  <c:v>107.85856564022387</c:v>
                </c:pt>
                <c:pt idx="64">
                  <c:v>110.87876738611612</c:v>
                </c:pt>
                <c:pt idx="65">
                  <c:v>113.84508748929662</c:v>
                </c:pt>
                <c:pt idx="66">
                  <c:v>116.74472994716142</c:v>
                </c:pt>
                <c:pt idx="67">
                  <c:v>119.56460877337901</c:v>
                </c:pt>
                <c:pt idx="68">
                  <c:v>122.29145029413031</c:v>
                </c:pt>
                <c:pt idx="69">
                  <c:v>124.91190523108735</c:v>
                </c:pt>
                <c:pt idx="70">
                  <c:v>127.41266939073459</c:v>
                </c:pt>
                <c:pt idx="71">
                  <c:v>129.78061148073166</c:v>
                </c:pt>
                <c:pt idx="72">
                  <c:v>132.00290628894939</c:v>
                </c:pt>
                <c:pt idx="73">
                  <c:v>134.06717120099646</c:v>
                </c:pt>
                <c:pt idx="74">
                  <c:v>135.96160380906977</c:v>
                </c:pt>
                <c:pt idx="75">
                  <c:v>137.67511818997144</c:v>
                </c:pt>
                <c:pt idx="76">
                  <c:v>139.1974773132965</c:v>
                </c:pt>
                <c:pt idx="77">
                  <c:v>140.51941899063851</c:v>
                </c:pt>
                <c:pt idx="78">
                  <c:v>141.63277279951271</c:v>
                </c:pt>
                <c:pt idx="79">
                  <c:v>142.53056551517787</c:v>
                </c:pt>
                <c:pt idx="80">
                  <c:v>143.2071127601925</c:v>
                </c:pt>
                <c:pt idx="81">
                  <c:v>143.65809483260401</c:v>
                </c:pt>
                <c:pt idx="82">
                  <c:v>143.88061499301824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56480"/>
        <c:axId val="301780992"/>
      </c:scatterChart>
      <c:valAx>
        <c:axId val="3015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80992"/>
        <c:crosses val="autoZero"/>
        <c:crossBetween val="midCat"/>
      </c:valAx>
      <c:valAx>
        <c:axId val="3017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5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LogNormal!$O$1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LogNormal!$B$2:$B$213</c:f>
              <c:strCache>
                <c:ptCount val="15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</c:strCache>
            </c:strRef>
          </c:xVal>
          <c:yVal>
            <c:numRef>
              <c:f>LogNormal!$O$2:$O$213</c:f>
              <c:numCache>
                <c:formatCode>General</c:formatCode>
                <c:ptCount val="212"/>
                <c:pt idx="0">
                  <c:v>0</c:v>
                </c:pt>
                <c:pt idx="2">
                  <c:v>0</c:v>
                </c:pt>
                <c:pt idx="3">
                  <c:v>0.20739057142856154</c:v>
                </c:pt>
                <c:pt idx="4">
                  <c:v>0.25183142857139273</c:v>
                </c:pt>
                <c:pt idx="5">
                  <c:v>0.41478114285706624</c:v>
                </c:pt>
                <c:pt idx="6">
                  <c:v>0.91844414285708353</c:v>
                </c:pt>
                <c:pt idx="7">
                  <c:v>1.3035982857142585</c:v>
                </c:pt>
                <c:pt idx="8">
                  <c:v>1.3924799999999777</c:v>
                </c:pt>
                <c:pt idx="9">
                  <c:v>1.5554297142857081</c:v>
                </c:pt>
                <c:pt idx="10">
                  <c:v>1.7331931428571465</c:v>
                </c:pt>
                <c:pt idx="11">
                  <c:v>1.9702110000000062</c:v>
                </c:pt>
                <c:pt idx="12">
                  <c:v>1.8517019999999889</c:v>
                </c:pt>
                <c:pt idx="13">
                  <c:v>1.7924475714285109</c:v>
                </c:pt>
                <c:pt idx="14">
                  <c:v>1.7183794285714384</c:v>
                </c:pt>
                <c:pt idx="15">
                  <c:v>1.851701999999932</c:v>
                </c:pt>
                <c:pt idx="16">
                  <c:v>1.9998381428571292</c:v>
                </c:pt>
                <c:pt idx="17">
                  <c:v>1.9850245714285961</c:v>
                </c:pt>
                <c:pt idx="18">
                  <c:v>2.1627878571428027</c:v>
                </c:pt>
                <c:pt idx="19">
                  <c:v>2.3257377142856512</c:v>
                </c:pt>
                <c:pt idx="20">
                  <c:v>2.0739061428571404</c:v>
                </c:pt>
                <c:pt idx="21">
                  <c:v>2.1627879999999777</c:v>
                </c:pt>
                <c:pt idx="22">
                  <c:v>2.1627878571428027</c:v>
                </c:pt>
                <c:pt idx="23">
                  <c:v>2.7701462857143042</c:v>
                </c:pt>
                <c:pt idx="24">
                  <c:v>3.4663862857142931</c:v>
                </c:pt>
                <c:pt idx="25">
                  <c:v>4.6514755714285911</c:v>
                </c:pt>
                <c:pt idx="26">
                  <c:v>6.4735505714284045</c:v>
                </c:pt>
                <c:pt idx="27">
                  <c:v>10.473227000000065</c:v>
                </c:pt>
                <c:pt idx="28">
                  <c:v>12.576760571428508</c:v>
                </c:pt>
                <c:pt idx="29">
                  <c:v>13.9692405714286</c:v>
                </c:pt>
                <c:pt idx="30">
                  <c:v>18.294816571428555</c:v>
                </c:pt>
                <c:pt idx="31">
                  <c:v>21.40567614285726</c:v>
                </c:pt>
                <c:pt idx="32">
                  <c:v>26.249728857142713</c:v>
                </c:pt>
                <c:pt idx="33">
                  <c:v>31.4641218571428</c:v>
                </c:pt>
                <c:pt idx="34">
                  <c:v>34.471286142857139</c:v>
                </c:pt>
                <c:pt idx="35">
                  <c:v>40.367105571428624</c:v>
                </c:pt>
                <c:pt idx="36">
                  <c:v>43.670542142857016</c:v>
                </c:pt>
                <c:pt idx="37">
                  <c:v>44.351968571428529</c:v>
                </c:pt>
                <c:pt idx="38">
                  <c:v>46.944351428571508</c:v>
                </c:pt>
                <c:pt idx="39">
                  <c:v>50.781078285714329</c:v>
                </c:pt>
                <c:pt idx="40">
                  <c:v>56.795406714285605</c:v>
                </c:pt>
                <c:pt idx="41">
                  <c:v>56.632456857142643</c:v>
                </c:pt>
                <c:pt idx="42">
                  <c:v>60.602506142857237</c:v>
                </c:pt>
                <c:pt idx="43">
                  <c:v>66.305748714285983</c:v>
                </c:pt>
                <c:pt idx="44">
                  <c:v>68.82406342857098</c:v>
                </c:pt>
                <c:pt idx="45">
                  <c:v>72.290449857142903</c:v>
                </c:pt>
                <c:pt idx="46">
                  <c:v>75.593886285714461</c:v>
                </c:pt>
                <c:pt idx="47">
                  <c:v>74.008829285714455</c:v>
                </c:pt>
                <c:pt idx="48">
                  <c:v>82.68960885714273</c:v>
                </c:pt>
                <c:pt idx="49">
                  <c:v>83.163644571428449</c:v>
                </c:pt>
                <c:pt idx="50">
                  <c:v>81.785978142857175</c:v>
                </c:pt>
                <c:pt idx="51">
                  <c:v>87.267016428571196</c:v>
                </c:pt>
                <c:pt idx="52">
                  <c:v>87.859560999999985</c:v>
                </c:pt>
                <c:pt idx="53">
                  <c:v>87.65217042857148</c:v>
                </c:pt>
                <c:pt idx="54">
                  <c:v>89.74089042857122</c:v>
                </c:pt>
                <c:pt idx="55">
                  <c:v>87.77067928571455</c:v>
                </c:pt>
                <c:pt idx="56">
                  <c:v>85.193109999999933</c:v>
                </c:pt>
                <c:pt idx="57">
                  <c:v>88.422478428571367</c:v>
                </c:pt>
                <c:pt idx="58">
                  <c:v>87.578102285714294</c:v>
                </c:pt>
                <c:pt idx="59">
                  <c:v>89.029836714285238</c:v>
                </c:pt>
                <c:pt idx="60">
                  <c:v>94.88121542857175</c:v>
                </c:pt>
                <c:pt idx="61">
                  <c:v>96.895867142857469</c:v>
                </c:pt>
                <c:pt idx="62">
                  <c:v>95.725591571427913</c:v>
                </c:pt>
                <c:pt idx="63">
                  <c:v>98.732755714285986</c:v>
                </c:pt>
                <c:pt idx="64">
                  <c:v>98.243906428571563</c:v>
                </c:pt>
                <c:pt idx="65">
                  <c:v>97.088444285713877</c:v>
                </c:pt>
                <c:pt idx="66">
                  <c:v>98.332788142857908</c:v>
                </c:pt>
                <c:pt idx="67">
                  <c:v>96.169999999999391</c:v>
                </c:pt>
                <c:pt idx="68">
                  <c:v>100.43632171428567</c:v>
                </c:pt>
                <c:pt idx="69">
                  <c:v>103.5471811428572</c:v>
                </c:pt>
                <c:pt idx="70">
                  <c:v>107.51723042857134</c:v>
                </c:pt>
                <c:pt idx="71">
                  <c:v>110.58364914285744</c:v>
                </c:pt>
                <c:pt idx="72">
                  <c:v>112.12426528571473</c:v>
                </c:pt>
                <c:pt idx="73">
                  <c:v>112.39091028571397</c:v>
                </c:pt>
                <c:pt idx="74">
                  <c:v>114.12410357142812</c:v>
                </c:pt>
                <c:pt idx="75">
                  <c:v>120.30138171428666</c:v>
                </c:pt>
                <c:pt idx="76">
                  <c:v>126.31571014285623</c:v>
                </c:pt>
                <c:pt idx="77">
                  <c:v>130.83386342857125</c:v>
                </c:pt>
                <c:pt idx="78">
                  <c:v>130.30057299999976</c:v>
                </c:pt>
                <c:pt idx="79">
                  <c:v>137.75182228571452</c:v>
                </c:pt>
                <c:pt idx="80">
                  <c:v>153.78015571428591</c:v>
                </c:pt>
                <c:pt idx="81">
                  <c:v>165.23108142857041</c:v>
                </c:pt>
                <c:pt idx="82">
                  <c:v>165.66067642857274</c:v>
                </c:pt>
                <c:pt idx="83">
                  <c:v>190.4734844285706</c:v>
                </c:pt>
                <c:pt idx="84">
                  <c:v>202.88729528571389</c:v>
                </c:pt>
                <c:pt idx="85">
                  <c:v>219.03413771428609</c:v>
                </c:pt>
                <c:pt idx="86">
                  <c:v>231.89235699999995</c:v>
                </c:pt>
                <c:pt idx="87">
                  <c:v>234.29216285714324</c:v>
                </c:pt>
                <c:pt idx="88">
                  <c:v>252.36477528571345</c:v>
                </c:pt>
                <c:pt idx="89">
                  <c:v>283.29560714285731</c:v>
                </c:pt>
                <c:pt idx="90">
                  <c:v>294.09473385714341</c:v>
                </c:pt>
                <c:pt idx="91">
                  <c:v>312.83395900000073</c:v>
                </c:pt>
                <c:pt idx="92">
                  <c:v>341.12796699999876</c:v>
                </c:pt>
                <c:pt idx="93">
                  <c:v>369.68862014285719</c:v>
                </c:pt>
                <c:pt idx="94">
                  <c:v>395.37543171428592</c:v>
                </c:pt>
                <c:pt idx="95">
                  <c:v>416.45520842857081</c:v>
                </c:pt>
                <c:pt idx="96">
                  <c:v>437.34240800000157</c:v>
                </c:pt>
                <c:pt idx="97">
                  <c:v>449.11923342857085</c:v>
                </c:pt>
                <c:pt idx="98">
                  <c:v>472.53956142857101</c:v>
                </c:pt>
                <c:pt idx="99">
                  <c:v>474.77641757143033</c:v>
                </c:pt>
                <c:pt idx="100">
                  <c:v>470.71748671428691</c:v>
                </c:pt>
                <c:pt idx="101">
                  <c:v>470.70267299999546</c:v>
                </c:pt>
                <c:pt idx="102">
                  <c:v>476.45035628571645</c:v>
                </c:pt>
                <c:pt idx="103">
                  <c:v>469.31019299999866</c:v>
                </c:pt>
                <c:pt idx="104">
                  <c:v>462.86626971428564</c:v>
                </c:pt>
                <c:pt idx="105">
                  <c:v>482.61282100000176</c:v>
                </c:pt>
                <c:pt idx="106">
                  <c:v>498.35969557143039</c:v>
                </c:pt>
                <c:pt idx="107">
                  <c:v>503.47039328571122</c:v>
                </c:pt>
                <c:pt idx="108">
                  <c:v>512.13635914285737</c:v>
                </c:pt>
                <c:pt idx="109">
                  <c:v>502.40381299999831</c:v>
                </c:pt>
                <c:pt idx="110">
                  <c:v>495.90063528571523</c:v>
                </c:pt>
                <c:pt idx="111">
                  <c:v>497.11535171428773</c:v>
                </c:pt>
                <c:pt idx="112">
                  <c:v>450.28950899999768</c:v>
                </c:pt>
                <c:pt idx="113">
                  <c:v>431.41696128571425</c:v>
                </c:pt>
                <c:pt idx="114">
                  <c:v>424.24717085714224</c:v>
                </c:pt>
                <c:pt idx="115">
                  <c:v>451.62273471428421</c:v>
                </c:pt>
                <c:pt idx="116">
                  <c:v>480.5537281428617</c:v>
                </c:pt>
                <c:pt idx="117">
                  <c:v>508.2700051428576</c:v>
                </c:pt>
                <c:pt idx="118">
                  <c:v>545.28923342857092</c:v>
                </c:pt>
                <c:pt idx="119">
                  <c:v>578.78282099999637</c:v>
                </c:pt>
                <c:pt idx="120">
                  <c:v>579.10872071429117</c:v>
                </c:pt>
                <c:pt idx="121">
                  <c:v>583.99721414285455</c:v>
                </c:pt>
                <c:pt idx="122">
                  <c:v>588.07095871428396</c:v>
                </c:pt>
                <c:pt idx="123">
                  <c:v>585.3896941428568</c:v>
                </c:pt>
                <c:pt idx="124">
                  <c:v>574.38317685714651</c:v>
                </c:pt>
                <c:pt idx="125">
                  <c:v>572.57591557142518</c:v>
                </c:pt>
                <c:pt idx="126">
                  <c:v>547.02242671428689</c:v>
                </c:pt>
                <c:pt idx="127">
                  <c:v>521.36524228571511</c:v>
                </c:pt>
                <c:pt idx="128">
                  <c:v>507.81078299999649</c:v>
                </c:pt>
                <c:pt idx="129">
                  <c:v>489.7381705714281</c:v>
                </c:pt>
                <c:pt idx="130">
                  <c:v>489.51596628571792</c:v>
                </c:pt>
                <c:pt idx="131">
                  <c:v>482.43505742857019</c:v>
                </c:pt>
                <c:pt idx="132">
                  <c:v>444.74921642857521</c:v>
                </c:pt>
                <c:pt idx="133">
                  <c:v>438.82376971428607</c:v>
                </c:pt>
                <c:pt idx="134">
                  <c:v>433.99453071428366</c:v>
                </c:pt>
                <c:pt idx="135">
                  <c:v>427.81725242856851</c:v>
                </c:pt>
                <c:pt idx="136">
                  <c:v>391.775722857142</c:v>
                </c:pt>
                <c:pt idx="137">
                  <c:v>365.57043471428847</c:v>
                </c:pt>
                <c:pt idx="138">
                  <c:v>350.72719071428514</c:v>
                </c:pt>
                <c:pt idx="139">
                  <c:v>333.15824128571262</c:v>
                </c:pt>
                <c:pt idx="140">
                  <c:v>313.47094457142816</c:v>
                </c:pt>
                <c:pt idx="141">
                  <c:v>303.76802557142878</c:v>
                </c:pt>
                <c:pt idx="142">
                  <c:v>290.28763428571551</c:v>
                </c:pt>
                <c:pt idx="143">
                  <c:v>294.87985542857427</c:v>
                </c:pt>
                <c:pt idx="144">
                  <c:v>267.94870028571245</c:v>
                </c:pt>
                <c:pt idx="145">
                  <c:v>225.77433328571647</c:v>
                </c:pt>
                <c:pt idx="146">
                  <c:v>192.16223671428384</c:v>
                </c:pt>
                <c:pt idx="147">
                  <c:v>169.46777585714449</c:v>
                </c:pt>
                <c:pt idx="148">
                  <c:v>164.49040057142633</c:v>
                </c:pt>
                <c:pt idx="149">
                  <c:v>165.64586271429221</c:v>
                </c:pt>
                <c:pt idx="150">
                  <c:v>160.89069171428059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51360"/>
        <c:axId val="153352832"/>
      </c:scatterChart>
      <c:valAx>
        <c:axId val="15475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52832"/>
        <c:crosses val="autoZero"/>
        <c:crossBetween val="midCat"/>
      </c:valAx>
      <c:valAx>
        <c:axId val="1533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5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LogNormal!$G$1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LogNormal!$B$2:$B$213</c:f>
              <c:strCache>
                <c:ptCount val="151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</c:strCache>
            </c:strRef>
          </c:xVal>
          <c:yVal>
            <c:numRef>
              <c:f>LogNormal!$G$2:$G$213</c:f>
              <c:numCache>
                <c:formatCode>General</c:formatCode>
                <c:ptCount val="212"/>
                <c:pt idx="0">
                  <c:v>0</c:v>
                </c:pt>
                <c:pt idx="2">
                  <c:v>5.3132672066189176E-67</c:v>
                </c:pt>
                <c:pt idx="3">
                  <c:v>3.6670482335630256E-48</c:v>
                </c:pt>
                <c:pt idx="4">
                  <c:v>1.5664312300988728E-38</c:v>
                </c:pt>
                <c:pt idx="5">
                  <c:v>2.5463654487632513E-32</c:v>
                </c:pt>
                <c:pt idx="6">
                  <c:v>7.3791738749259629E-28</c:v>
                </c:pt>
                <c:pt idx="7">
                  <c:v>1.9201895301045613E-24</c:v>
                </c:pt>
                <c:pt idx="8">
                  <c:v>1.0225883195971237E-21</c:v>
                </c:pt>
                <c:pt idx="9">
                  <c:v>1.7892145731808724E-19</c:v>
                </c:pt>
                <c:pt idx="10">
                  <c:v>1.3818372326210726E-17</c:v>
                </c:pt>
                <c:pt idx="11">
                  <c:v>5.7269241909070784E-16</c:v>
                </c:pt>
                <c:pt idx="12">
                  <c:v>1.4579962647504566E-14</c:v>
                </c:pt>
                <c:pt idx="13">
                  <c:v>2.5122199263097751E-13</c:v>
                </c:pt>
                <c:pt idx="14">
                  <c:v>3.1471792532254384E-12</c:v>
                </c:pt>
                <c:pt idx="15">
                  <c:v>3.0262272008975724E-11</c:v>
                </c:pt>
                <c:pt idx="16">
                  <c:v>2.3292966114389191E-10</c:v>
                </c:pt>
                <c:pt idx="17">
                  <c:v>1.4834040078036708E-9</c:v>
                </c:pt>
                <c:pt idx="18">
                  <c:v>8.0262977017101173E-9</c:v>
                </c:pt>
                <c:pt idx="19">
                  <c:v>3.7700126838762009E-8</c:v>
                </c:pt>
                <c:pt idx="20">
                  <c:v>1.5647075212953267E-7</c:v>
                </c:pt>
                <c:pt idx="21">
                  <c:v>5.8234757490944319E-7</c:v>
                </c:pt>
                <c:pt idx="22">
                  <c:v>1.967711004107873E-6</c:v>
                </c:pt>
                <c:pt idx="23">
                  <c:v>6.0998719545595749E-6</c:v>
                </c:pt>
                <c:pt idx="24">
                  <c:v>1.7504357780337977E-5</c:v>
                </c:pt>
                <c:pt idx="25">
                  <c:v>4.6857559155853471E-5</c:v>
                </c:pt>
                <c:pt idx="26">
                  <c:v>1.1779159220208164E-4</c:v>
                </c:pt>
                <c:pt idx="27">
                  <c:v>2.7968530116431268E-4</c:v>
                </c:pt>
                <c:pt idx="28">
                  <c:v>6.3045196772964487E-4</c:v>
                </c:pt>
                <c:pt idx="29">
                  <c:v>1.3551991118722182E-3</c:v>
                </c:pt>
                <c:pt idx="30">
                  <c:v>2.7889442231825538E-3</c:v>
                </c:pt>
                <c:pt idx="31">
                  <c:v>5.5142543389721174E-3</c:v>
                </c:pt>
                <c:pt idx="32">
                  <c:v>1.0507595762358955E-2</c:v>
                </c:pt>
                <c:pt idx="33">
                  <c:v>1.9351117841905987E-2</c:v>
                </c:pt>
                <c:pt idx="34">
                  <c:v>3.452927333625809E-2</c:v>
                </c:pt>
                <c:pt idx="35">
                  <c:v>5.9831777010150175E-2</c:v>
                </c:pt>
                <c:pt idx="36">
                  <c:v>0.10088559060883356</c:v>
                </c:pt>
                <c:pt idx="37">
                  <c:v>0.16583858478219604</c:v>
                </c:pt>
                <c:pt idx="38">
                  <c:v>0.26621601207733803</c:v>
                </c:pt>
                <c:pt idx="39">
                  <c:v>0.41796776281098735</c:v>
                </c:pt>
                <c:pt idx="40">
                  <c:v>0.64271951189280707</c:v>
                </c:pt>
                <c:pt idx="41">
                  <c:v>0.96923436860056666</c:v>
                </c:pt>
                <c:pt idx="42">
                  <c:v>1.435083708338146</c:v>
                </c:pt>
                <c:pt idx="43">
                  <c:v>2.0885168073858864</c:v>
                </c:pt>
                <c:pt idx="44">
                  <c:v>2.9905091267382691</c:v>
                </c:pt>
                <c:pt idx="45">
                  <c:v>4.2169590758091644</c:v>
                </c:pt>
                <c:pt idx="46">
                  <c:v>5.8609933429917005</c:v>
                </c:pt>
                <c:pt idx="47">
                  <c:v>8.0353319204575051</c:v>
                </c:pt>
                <c:pt idx="48">
                  <c:v>10.874656255142206</c:v>
                </c:pt>
                <c:pt idx="49">
                  <c:v>14.537917944256563</c:v>
                </c:pt>
                <c:pt idx="50">
                  <c:v>19.210521393442022</c:v>
                </c:pt>
                <c:pt idx="51">
                  <c:v>25.10631209758802</c:v>
                </c:pt>
                <c:pt idx="52">
                  <c:v>32.469302805165711</c:v>
                </c:pt>
                <c:pt idx="53">
                  <c:v>41.575072790068369</c:v>
                </c:pt>
                <c:pt idx="54">
                  <c:v>52.731780675588354</c:v>
                </c:pt>
                <c:pt idx="55">
                  <c:v>66.280738531483578</c:v>
                </c:pt>
                <c:pt idx="56">
                  <c:v>82.596504013829886</c:v>
                </c:pt>
                <c:pt idx="57">
                  <c:v>102.08645779243368</c:v>
                </c:pt>
                <c:pt idx="58">
                  <c:v>125.18984502326836</c:v>
                </c:pt>
                <c:pt idx="59">
                  <c:v>152.37627176276754</c:v>
                </c:pt>
                <c:pt idx="60">
                  <c:v>184.14365957322158</c:v>
                </c:pt>
                <c:pt idx="61">
                  <c:v>221.0156737352977</c:v>
                </c:pt>
                <c:pt idx="62">
                  <c:v>263.53865209621483</c:v>
                </c:pt>
                <c:pt idx="63">
                  <c:v>312.27807231390625</c:v>
                </c:pt>
                <c:pt idx="64">
                  <c:v>367.81460483333547</c:v>
                </c:pt>
                <c:pt idx="65">
                  <c:v>430.73980713258908</c:v>
                </c:pt>
                <c:pt idx="66">
                  <c:v>501.65152144474803</c:v>
                </c:pt>
                <c:pt idx="67">
                  <c:v>581.14904319774337</c:v>
                </c:pt>
                <c:pt idx="68">
                  <c:v>669.82813077666913</c:v>
                </c:pt>
                <c:pt idx="69">
                  <c:v>768.2759289125795</c:v>
                </c:pt>
                <c:pt idx="70">
                  <c:v>877.06587809717848</c:v>
                </c:pt>
                <c:pt idx="71">
                  <c:v>996.7526810130322</c:v>
                </c:pt>
                <c:pt idx="72">
                  <c:v>1127.8673941861371</c:v>
                </c:pt>
                <c:pt idx="73">
                  <c:v>1270.9127090695576</c:v>
                </c:pt>
                <c:pt idx="74">
                  <c:v>1426.3584817290471</c:v>
                </c:pt>
                <c:pt idx="75">
                  <c:v>1594.6375644106708</c:v>
                </c:pt>
                <c:pt idx="76">
                  <c:v>1776.1419857172443</c:v>
                </c:pt>
                <c:pt idx="77">
                  <c:v>1971.2195190941995</c:v>
                </c:pt>
                <c:pt idx="78">
                  <c:v>2180.170672008871</c:v>
                </c:pt>
                <c:pt idx="79">
                  <c:v>2403.2461207721408</c:v>
                </c:pt>
                <c:pt idx="80">
                  <c:v>2640.6446085555922</c:v>
                </c:pt>
                <c:pt idx="81">
                  <c:v>2892.5113169421725</c:v>
                </c:pt>
                <c:pt idx="82">
                  <c:v>3158.9367144369826</c:v>
                </c:pt>
                <c:pt idx="83">
                  <c:v>3439.9558788612649</c:v>
                </c:pt>
                <c:pt idx="84">
                  <c:v>3735.5482845417773</c:v>
                </c:pt>
                <c:pt idx="85">
                  <c:v>4045.6380397551829</c:v>
                </c:pt>
                <c:pt idx="86">
                  <c:v>4370.0945550404349</c:v>
                </c:pt>
                <c:pt idx="87">
                  <c:v>4708.73361878162</c:v>
                </c:pt>
                <c:pt idx="88">
                  <c:v>5061.3188529040826</c:v>
                </c:pt>
                <c:pt idx="89">
                  <c:v>5427.5635186181889</c:v>
                </c:pt>
                <c:pt idx="90">
                  <c:v>5807.1326398760784</c:v>
                </c:pt>
                <c:pt idx="91">
                  <c:v>6199.6454105544799</c:v>
                </c:pt>
                <c:pt idx="92">
                  <c:v>6604.6778503098594</c:v>
                </c:pt>
                <c:pt idx="93">
                  <c:v>7021.7656735323935</c:v>
                </c:pt>
                <c:pt idx="94">
                  <c:v>7450.407335808527</c:v>
                </c:pt>
                <c:pt idx="95">
                  <c:v>7890.067222740573</c:v>
                </c:pt>
                <c:pt idx="96">
                  <c:v>8340.1789468156057</c:v>
                </c:pt>
                <c:pt idx="97">
                  <c:v>8800.1487192134355</c:v>
                </c:pt>
                <c:pt idx="98">
                  <c:v>9269.3587649432557</c:v>
                </c:pt>
                <c:pt idx="99">
                  <c:v>9747.1707514499903</c:v>
                </c:pt>
                <c:pt idx="100">
                  <c:v>10232.929202785579</c:v>
                </c:pt>
                <c:pt idx="101">
                  <c:v>10725.964873550816</c:v>
                </c:pt>
                <c:pt idx="102">
                  <c:v>11225.598059036296</c:v>
                </c:pt>
                <c:pt idx="103">
                  <c:v>11731.141820286044</c:v>
                </c:pt>
                <c:pt idx="104">
                  <c:v>12241.905105137655</c:v>
                </c:pt>
                <c:pt idx="105">
                  <c:v>12757.195748625061</c:v>
                </c:pt>
                <c:pt idx="106">
                  <c:v>13276.323338434973</c:v>
                </c:pt>
                <c:pt idx="107">
                  <c:v>13798.601933359954</c:v>
                </c:pt>
                <c:pt idx="108">
                  <c:v>14323.352624868057</c:v>
                </c:pt>
                <c:pt idx="109">
                  <c:v>14849.905933992564</c:v>
                </c:pt>
                <c:pt idx="110">
                  <c:v>15377.604037720712</c:v>
                </c:pt>
                <c:pt idx="111">
                  <c:v>15905.802820915487</c:v>
                </c:pt>
                <c:pt idx="112">
                  <c:v>16433.873751530795</c:v>
                </c:pt>
                <c:pt idx="113">
                  <c:v>16961.205578471508</c:v>
                </c:pt>
                <c:pt idx="114">
                  <c:v>17487.205852902247</c:v>
                </c:pt>
                <c:pt idx="115">
                  <c:v>18011.302275120859</c:v>
                </c:pt>
                <c:pt idx="116">
                  <c:v>18532.943870284809</c:v>
                </c:pt>
                <c:pt idx="117">
                  <c:v>19051.601997313152</c:v>
                </c:pt>
                <c:pt idx="118">
                  <c:v>19566.771196187034</c:v>
                </c:pt>
                <c:pt idx="119">
                  <c:v>20077.969879642336</c:v>
                </c:pt>
                <c:pt idx="120">
                  <c:v>20584.740875895033</c:v>
                </c:pt>
                <c:pt idx="121">
                  <c:v>21086.651829569339</c:v>
                </c:pt>
                <c:pt idx="122">
                  <c:v>21583.295468417993</c:v>
                </c:pt>
                <c:pt idx="123">
                  <c:v>22074.289743740537</c:v>
                </c:pt>
                <c:pt idx="124">
                  <c:v>22559.277852626856</c:v>
                </c:pt>
                <c:pt idx="125">
                  <c:v>23037.928150287578</c:v>
                </c:pt>
                <c:pt idx="126">
                  <c:v>23509.933960788145</c:v>
                </c:pt>
                <c:pt idx="127">
                  <c:v>23975.013294487053</c:v>
                </c:pt>
                <c:pt idx="128">
                  <c:v>24432.908480399081</c:v>
                </c:pt>
                <c:pt idx="129">
                  <c:v>24883.385721568218</c:v>
                </c:pt>
                <c:pt idx="130">
                  <c:v>25326.234581350072</c:v>
                </c:pt>
                <c:pt idx="131">
                  <c:v>25761.267408276344</c:v>
                </c:pt>
                <c:pt idx="132">
                  <c:v>26188.318706911097</c:v>
                </c:pt>
                <c:pt idx="133">
                  <c:v>26607.244461816055</c:v>
                </c:pt>
                <c:pt idx="134">
                  <c:v>27017.921421425606</c:v>
                </c:pt>
                <c:pt idx="135">
                  <c:v>27420.246348296983</c:v>
                </c:pt>
                <c:pt idx="136">
                  <c:v>27814.135241851764</c:v>
                </c:pt>
                <c:pt idx="137">
                  <c:v>28199.522539365978</c:v>
                </c:pt>
                <c:pt idx="138">
                  <c:v>28576.360300601562</c:v>
                </c:pt>
                <c:pt idx="139">
                  <c:v>28944.617381105225</c:v>
                </c:pt>
                <c:pt idx="140">
                  <c:v>29304.278598835081</c:v>
                </c:pt>
                <c:pt idx="141">
                  <c:v>29655.343898413608</c:v>
                </c:pt>
                <c:pt idx="142">
                  <c:v>29997.827516949714</c:v>
                </c:pt>
                <c:pt idx="143">
                  <c:v>30331.757155025396</c:v>
                </c:pt>
                <c:pt idx="144">
                  <c:v>30657.173156105047</c:v>
                </c:pt>
                <c:pt idx="145">
                  <c:v>30974.127697299678</c:v>
                </c:pt>
                <c:pt idx="146">
                  <c:v>31282.683994105184</c:v>
                </c:pt>
                <c:pt idx="147">
                  <c:v>31582.915521434377</c:v>
                </c:pt>
                <c:pt idx="148">
                  <c:v>31874.905252977442</c:v>
                </c:pt>
                <c:pt idx="149">
                  <c:v>32158.744920655368</c:v>
                </c:pt>
                <c:pt idx="150">
                  <c:v>32434.534295676145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68224"/>
        <c:axId val="155266432"/>
      </c:scatterChart>
      <c:valAx>
        <c:axId val="1552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66432"/>
        <c:crosses val="autoZero"/>
        <c:crossBetween val="midCat"/>
      </c:valAx>
      <c:valAx>
        <c:axId val="15526643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68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1.4665481428571638</c:v>
                </c:pt>
                <c:pt idx="3">
                  <c:v>3.1404868571428892</c:v>
                </c:pt>
                <c:pt idx="4">
                  <c:v>4.8588664285714458</c:v>
                </c:pt>
                <c:pt idx="5">
                  <c:v>6.7401957142856759</c:v>
                </c:pt>
                <c:pt idx="6">
                  <c:v>9.1251879999999232</c:v>
                </c:pt>
                <c:pt idx="7">
                  <c:v>11.895334428571346</c:v>
                </c:pt>
                <c:pt idx="8">
                  <c:v>14.754362571428487</c:v>
                </c:pt>
                <c:pt idx="9">
                  <c:v>17.776340428571359</c:v>
                </c:pt>
                <c:pt idx="10">
                  <c:v>20.976081714285669</c:v>
                </c:pt>
                <c:pt idx="11">
                  <c:v>24.412840857142839</c:v>
                </c:pt>
                <c:pt idx="12">
                  <c:v>27.731090999999992</c:v>
                </c:pt>
                <c:pt idx="13">
                  <c:v>30.990086714285667</c:v>
                </c:pt>
                <c:pt idx="14">
                  <c:v>34.175014285714269</c:v>
                </c:pt>
                <c:pt idx="15">
                  <c:v>37.493264428571365</c:v>
                </c:pt>
                <c:pt idx="16">
                  <c:v>40.959650714285658</c:v>
                </c:pt>
                <c:pt idx="17">
                  <c:v>44.411223428571418</c:v>
                </c:pt>
                <c:pt idx="18">
                  <c:v>48.040559428571385</c:v>
                </c:pt>
                <c:pt idx="19">
                  <c:v>51.8328452857142</c:v>
                </c:pt>
                <c:pt idx="20">
                  <c:v>55.373299571428504</c:v>
                </c:pt>
                <c:pt idx="21">
                  <c:v>59.002635714285645</c:v>
                </c:pt>
                <c:pt idx="22">
                  <c:v>62.631971714285612</c:v>
                </c:pt>
                <c:pt idx="23">
                  <c:v>66.86866614285708</c:v>
                </c:pt>
                <c:pt idx="24">
                  <c:v>71.801600571428537</c:v>
                </c:pt>
                <c:pt idx="25">
                  <c:v>77.919624285714292</c:v>
                </c:pt>
                <c:pt idx="26">
                  <c:v>85.85972299999986</c:v>
                </c:pt>
                <c:pt idx="27">
                  <c:v>97.79949814285709</c:v>
                </c:pt>
                <c:pt idx="28">
                  <c:v>111.84280685714276</c:v>
                </c:pt>
                <c:pt idx="29">
                  <c:v>127.27859557142853</c:v>
                </c:pt>
                <c:pt idx="30">
                  <c:v>147.03996028571424</c:v>
                </c:pt>
                <c:pt idx="31">
                  <c:v>169.91218457142867</c:v>
                </c:pt>
                <c:pt idx="32">
                  <c:v>197.62846157142855</c:v>
                </c:pt>
                <c:pt idx="33">
                  <c:v>230.55913157142851</c:v>
                </c:pt>
                <c:pt idx="34">
                  <c:v>266.49696585714281</c:v>
                </c:pt>
                <c:pt idx="35">
                  <c:v>308.3306195714286</c:v>
                </c:pt>
                <c:pt idx="36">
                  <c:v>353.46770985714278</c:v>
                </c:pt>
                <c:pt idx="37">
                  <c:v>399.28622657142847</c:v>
                </c:pt>
                <c:pt idx="38">
                  <c:v>447.69712614285714</c:v>
                </c:pt>
                <c:pt idx="39">
                  <c:v>499.94475257142864</c:v>
                </c:pt>
                <c:pt idx="40">
                  <c:v>558.20670742857146</c:v>
                </c:pt>
                <c:pt idx="41">
                  <c:v>616.30571242857127</c:v>
                </c:pt>
                <c:pt idx="42">
                  <c:v>678.37476671428567</c:v>
                </c:pt>
                <c:pt idx="43">
                  <c:v>746.14706357142882</c:v>
                </c:pt>
                <c:pt idx="44">
                  <c:v>816.43767514285696</c:v>
                </c:pt>
                <c:pt idx="45">
                  <c:v>890.19467314285703</c:v>
                </c:pt>
                <c:pt idx="46">
                  <c:v>967.25510757142865</c:v>
                </c:pt>
                <c:pt idx="47">
                  <c:v>1042.7304850000003</c:v>
                </c:pt>
                <c:pt idx="48">
                  <c:v>1126.8866420000002</c:v>
                </c:pt>
                <c:pt idx="49">
                  <c:v>1211.5168347142858</c:v>
                </c:pt>
                <c:pt idx="50">
                  <c:v>1294.7693610000001</c:v>
                </c:pt>
                <c:pt idx="51">
                  <c:v>1383.5029255714285</c:v>
                </c:pt>
                <c:pt idx="52">
                  <c:v>1472.8290347142856</c:v>
                </c:pt>
                <c:pt idx="53">
                  <c:v>1561.9477532857143</c:v>
                </c:pt>
                <c:pt idx="54">
                  <c:v>1653.1551918571427</c:v>
                </c:pt>
                <c:pt idx="55">
                  <c:v>1742.3924192857144</c:v>
                </c:pt>
                <c:pt idx="56">
                  <c:v>1829.0520774285715</c:v>
                </c:pt>
                <c:pt idx="57">
                  <c:v>1918.941104</c:v>
                </c:pt>
                <c:pt idx="58">
                  <c:v>2007.9857544285715</c:v>
                </c:pt>
                <c:pt idx="59">
                  <c:v>2098.4821392857139</c:v>
                </c:pt>
                <c:pt idx="60">
                  <c:v>2194.8299028571428</c:v>
                </c:pt>
                <c:pt idx="61">
                  <c:v>2293.1923181428574</c:v>
                </c:pt>
                <c:pt idx="62">
                  <c:v>2390.3844578571425</c:v>
                </c:pt>
                <c:pt idx="63">
                  <c:v>2490.5837617142856</c:v>
                </c:pt>
                <c:pt idx="64">
                  <c:v>2590.2942162857144</c:v>
                </c:pt>
                <c:pt idx="65">
                  <c:v>2688.8492087142854</c:v>
                </c:pt>
                <c:pt idx="66">
                  <c:v>2788.6485450000005</c:v>
                </c:pt>
                <c:pt idx="67">
                  <c:v>2886.285093142857</c:v>
                </c:pt>
                <c:pt idx="68">
                  <c:v>2988.1879629999999</c:v>
                </c:pt>
                <c:pt idx="69">
                  <c:v>3093.2016922857142</c:v>
                </c:pt>
                <c:pt idx="70">
                  <c:v>3202.1854708571427</c:v>
                </c:pt>
                <c:pt idx="71">
                  <c:v>3314.2356681428573</c:v>
                </c:pt>
                <c:pt idx="72">
                  <c:v>3427.8264815714292</c:v>
                </c:pt>
                <c:pt idx="73">
                  <c:v>3541.6839400000003</c:v>
                </c:pt>
                <c:pt idx="74">
                  <c:v>3657.2745917142856</c:v>
                </c:pt>
                <c:pt idx="75">
                  <c:v>3779.0425215714295</c:v>
                </c:pt>
                <c:pt idx="76">
                  <c:v>3906.8247798571429</c:v>
                </c:pt>
                <c:pt idx="77">
                  <c:v>4039.1251914285713</c:v>
                </c:pt>
                <c:pt idx="78">
                  <c:v>4170.8923125714282</c:v>
                </c:pt>
                <c:pt idx="79">
                  <c:v>4310.1106829999999</c:v>
                </c:pt>
                <c:pt idx="80">
                  <c:v>4465.357386857143</c:v>
                </c:pt>
                <c:pt idx="81">
                  <c:v>4632.0550164285705</c:v>
                </c:pt>
                <c:pt idx="82">
                  <c:v>4799.1822410000004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58912"/>
        <c:axId val="324360448"/>
      </c:scatterChart>
      <c:valAx>
        <c:axId val="3243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60448"/>
        <c:crosses val="autoZero"/>
        <c:crossBetween val="midCat"/>
      </c:valAx>
      <c:valAx>
        <c:axId val="3243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2.9627428571416203E-2</c:v>
                </c:pt>
                <c:pt idx="3">
                  <c:v>0.23701799999997775</c:v>
                </c:pt>
                <c:pt idx="4">
                  <c:v>0.28145885714280894</c:v>
                </c:pt>
                <c:pt idx="5">
                  <c:v>0.44440857142848245</c:v>
                </c:pt>
                <c:pt idx="6">
                  <c:v>0.94807157142849974</c:v>
                </c:pt>
                <c:pt idx="7">
                  <c:v>1.3332257142856747</c:v>
                </c:pt>
                <c:pt idx="8">
                  <c:v>1.4221074285713939</c:v>
                </c:pt>
                <c:pt idx="9">
                  <c:v>1.5850571428571243</c:v>
                </c:pt>
                <c:pt idx="10">
                  <c:v>1.7628205714285627</c:v>
                </c:pt>
                <c:pt idx="11">
                  <c:v>1.9998384285714224</c:v>
                </c:pt>
                <c:pt idx="12">
                  <c:v>1.8813294285714051</c:v>
                </c:pt>
                <c:pt idx="13">
                  <c:v>1.8220749999999271</c:v>
                </c:pt>
                <c:pt idx="14">
                  <c:v>1.7480068571428546</c:v>
                </c:pt>
                <c:pt idx="15">
                  <c:v>1.8813294285713482</c:v>
                </c:pt>
                <c:pt idx="16">
                  <c:v>2.0294655714285454</c:v>
                </c:pt>
                <c:pt idx="17">
                  <c:v>2.0146520000000123</c:v>
                </c:pt>
                <c:pt idx="18">
                  <c:v>2.192415285714219</c:v>
                </c:pt>
                <c:pt idx="19">
                  <c:v>2.3553651428570674</c:v>
                </c:pt>
                <c:pt idx="20">
                  <c:v>2.1035335714285566</c:v>
                </c:pt>
                <c:pt idx="21">
                  <c:v>2.1924154285713939</c:v>
                </c:pt>
                <c:pt idx="22">
                  <c:v>2.192415285714219</c:v>
                </c:pt>
                <c:pt idx="23">
                  <c:v>2.7997737142857204</c:v>
                </c:pt>
                <c:pt idx="24">
                  <c:v>3.4960137142857093</c:v>
                </c:pt>
                <c:pt idx="25">
                  <c:v>4.6811030000000073</c:v>
                </c:pt>
                <c:pt idx="26">
                  <c:v>6.5031779999998207</c:v>
                </c:pt>
                <c:pt idx="27">
                  <c:v>10.502854428571482</c:v>
                </c:pt>
                <c:pt idx="28">
                  <c:v>12.606387999999924</c:v>
                </c:pt>
                <c:pt idx="29">
                  <c:v>13.998868000000016</c:v>
                </c:pt>
                <c:pt idx="30">
                  <c:v>18.324443999999971</c:v>
                </c:pt>
                <c:pt idx="31">
                  <c:v>21.435303571428676</c:v>
                </c:pt>
                <c:pt idx="32">
                  <c:v>26.27935628571413</c:v>
                </c:pt>
                <c:pt idx="33">
                  <c:v>31.493749285714216</c:v>
                </c:pt>
                <c:pt idx="34">
                  <c:v>34.500913571428555</c:v>
                </c:pt>
                <c:pt idx="35">
                  <c:v>40.39673300000004</c:v>
                </c:pt>
                <c:pt idx="36">
                  <c:v>43.700169571428432</c:v>
                </c:pt>
                <c:pt idx="37">
                  <c:v>44.381595999999945</c:v>
                </c:pt>
                <c:pt idx="38">
                  <c:v>46.973978857142924</c:v>
                </c:pt>
                <c:pt idx="39">
                  <c:v>50.810705714285746</c:v>
                </c:pt>
                <c:pt idx="40">
                  <c:v>56.825034142857021</c:v>
                </c:pt>
                <c:pt idx="41">
                  <c:v>56.662084285714059</c:v>
                </c:pt>
                <c:pt idx="42">
                  <c:v>60.632133571428653</c:v>
                </c:pt>
                <c:pt idx="43">
                  <c:v>66.335376142857399</c:v>
                </c:pt>
                <c:pt idx="44">
                  <c:v>68.853690857142396</c:v>
                </c:pt>
                <c:pt idx="45">
                  <c:v>72.320077285714319</c:v>
                </c:pt>
                <c:pt idx="46">
                  <c:v>75.623513714285878</c:v>
                </c:pt>
                <c:pt idx="47">
                  <c:v>74.038456714285871</c:v>
                </c:pt>
                <c:pt idx="48">
                  <c:v>82.719236285714146</c:v>
                </c:pt>
                <c:pt idx="49">
                  <c:v>83.193271999999865</c:v>
                </c:pt>
                <c:pt idx="50">
                  <c:v>81.815605571428591</c:v>
                </c:pt>
                <c:pt idx="51">
                  <c:v>87.296643857142612</c:v>
                </c:pt>
                <c:pt idx="52">
                  <c:v>87.889188428571401</c:v>
                </c:pt>
                <c:pt idx="53">
                  <c:v>87.681797857142897</c:v>
                </c:pt>
                <c:pt idx="54">
                  <c:v>89.770517857142636</c:v>
                </c:pt>
                <c:pt idx="55">
                  <c:v>87.800306714285966</c:v>
                </c:pt>
                <c:pt idx="56">
                  <c:v>85.222737428571349</c:v>
                </c:pt>
                <c:pt idx="57">
                  <c:v>88.452105857142783</c:v>
                </c:pt>
                <c:pt idx="58">
                  <c:v>87.607729714285711</c:v>
                </c:pt>
                <c:pt idx="59">
                  <c:v>89.059464142856655</c:v>
                </c:pt>
                <c:pt idx="60">
                  <c:v>94.910842857143166</c:v>
                </c:pt>
                <c:pt idx="61">
                  <c:v>96.925494571428885</c:v>
                </c:pt>
                <c:pt idx="62">
                  <c:v>95.755218999999329</c:v>
                </c:pt>
                <c:pt idx="63">
                  <c:v>98.762383142857402</c:v>
                </c:pt>
                <c:pt idx="64">
                  <c:v>98.273533857142979</c:v>
                </c:pt>
                <c:pt idx="65">
                  <c:v>97.118071714285293</c:v>
                </c:pt>
                <c:pt idx="66">
                  <c:v>98.362415571429324</c:v>
                </c:pt>
                <c:pt idx="67">
                  <c:v>96.199627428570807</c:v>
                </c:pt>
                <c:pt idx="68">
                  <c:v>100.46594914285708</c:v>
                </c:pt>
                <c:pt idx="69">
                  <c:v>103.57680857142861</c:v>
                </c:pt>
                <c:pt idx="70">
                  <c:v>107.54685785714275</c:v>
                </c:pt>
                <c:pt idx="71">
                  <c:v>110.61327657142886</c:v>
                </c:pt>
                <c:pt idx="72">
                  <c:v>112.15389271428614</c:v>
                </c:pt>
                <c:pt idx="73">
                  <c:v>112.42053771428539</c:v>
                </c:pt>
                <c:pt idx="74">
                  <c:v>114.15373099999954</c:v>
                </c:pt>
                <c:pt idx="75">
                  <c:v>120.33100914285808</c:v>
                </c:pt>
                <c:pt idx="76">
                  <c:v>126.34533757142765</c:v>
                </c:pt>
                <c:pt idx="77">
                  <c:v>130.86349085714266</c:v>
                </c:pt>
                <c:pt idx="78">
                  <c:v>130.33020042857117</c:v>
                </c:pt>
                <c:pt idx="79">
                  <c:v>137.78144971428594</c:v>
                </c:pt>
                <c:pt idx="80">
                  <c:v>153.80978314285733</c:v>
                </c:pt>
                <c:pt idx="81">
                  <c:v>165.26070885714182</c:v>
                </c:pt>
                <c:pt idx="82">
                  <c:v>165.69030385714416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02624"/>
        <c:axId val="373755904"/>
      </c:scatterChart>
      <c:valAx>
        <c:axId val="36780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55904"/>
        <c:crosses val="autoZero"/>
        <c:crossBetween val="midCat"/>
      </c:valAx>
      <c:valAx>
        <c:axId val="3737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0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1.4665481428571638</c:v>
                </c:pt>
                <c:pt idx="3">
                  <c:v>3.1404868571428892</c:v>
                </c:pt>
                <c:pt idx="4">
                  <c:v>4.8588664285714458</c:v>
                </c:pt>
                <c:pt idx="5">
                  <c:v>6.7401957142856759</c:v>
                </c:pt>
                <c:pt idx="6">
                  <c:v>9.1251879999999232</c:v>
                </c:pt>
                <c:pt idx="7">
                  <c:v>11.895334428571346</c:v>
                </c:pt>
                <c:pt idx="8">
                  <c:v>14.754362571428487</c:v>
                </c:pt>
                <c:pt idx="9">
                  <c:v>17.776340428571359</c:v>
                </c:pt>
                <c:pt idx="10">
                  <c:v>20.976081714285669</c:v>
                </c:pt>
                <c:pt idx="11">
                  <c:v>24.412840857142839</c:v>
                </c:pt>
                <c:pt idx="12">
                  <c:v>27.731090999999992</c:v>
                </c:pt>
                <c:pt idx="13">
                  <c:v>30.990086714285667</c:v>
                </c:pt>
                <c:pt idx="14">
                  <c:v>34.175014285714269</c:v>
                </c:pt>
                <c:pt idx="15">
                  <c:v>37.493264428571365</c:v>
                </c:pt>
                <c:pt idx="16">
                  <c:v>40.959650714285658</c:v>
                </c:pt>
                <c:pt idx="17">
                  <c:v>44.411223428571418</c:v>
                </c:pt>
                <c:pt idx="18">
                  <c:v>48.040559428571385</c:v>
                </c:pt>
                <c:pt idx="19">
                  <c:v>51.8328452857142</c:v>
                </c:pt>
                <c:pt idx="20">
                  <c:v>55.373299571428504</c:v>
                </c:pt>
                <c:pt idx="21">
                  <c:v>59.002635714285645</c:v>
                </c:pt>
                <c:pt idx="22">
                  <c:v>62.631971714285612</c:v>
                </c:pt>
                <c:pt idx="23">
                  <c:v>66.86866614285708</c:v>
                </c:pt>
                <c:pt idx="24">
                  <c:v>71.801600571428537</c:v>
                </c:pt>
                <c:pt idx="25">
                  <c:v>77.919624285714292</c:v>
                </c:pt>
                <c:pt idx="26">
                  <c:v>85.85972299999986</c:v>
                </c:pt>
                <c:pt idx="27">
                  <c:v>97.79949814285709</c:v>
                </c:pt>
                <c:pt idx="28">
                  <c:v>111.84280685714276</c:v>
                </c:pt>
                <c:pt idx="29">
                  <c:v>127.27859557142853</c:v>
                </c:pt>
                <c:pt idx="30">
                  <c:v>147.03996028571424</c:v>
                </c:pt>
                <c:pt idx="31">
                  <c:v>169.91218457142867</c:v>
                </c:pt>
                <c:pt idx="32">
                  <c:v>197.62846157142855</c:v>
                </c:pt>
                <c:pt idx="33">
                  <c:v>230.55913157142851</c:v>
                </c:pt>
                <c:pt idx="34">
                  <c:v>266.49696585714281</c:v>
                </c:pt>
                <c:pt idx="35">
                  <c:v>308.3306195714286</c:v>
                </c:pt>
                <c:pt idx="36">
                  <c:v>353.46770985714278</c:v>
                </c:pt>
                <c:pt idx="37">
                  <c:v>399.28622657142847</c:v>
                </c:pt>
                <c:pt idx="38">
                  <c:v>447.69712614285714</c:v>
                </c:pt>
                <c:pt idx="39">
                  <c:v>499.94475257142864</c:v>
                </c:pt>
                <c:pt idx="40">
                  <c:v>558.20670742857146</c:v>
                </c:pt>
                <c:pt idx="41">
                  <c:v>616.30571242857127</c:v>
                </c:pt>
                <c:pt idx="42">
                  <c:v>678.37476671428567</c:v>
                </c:pt>
                <c:pt idx="43">
                  <c:v>746.14706357142882</c:v>
                </c:pt>
                <c:pt idx="44">
                  <c:v>816.43767514285696</c:v>
                </c:pt>
                <c:pt idx="45">
                  <c:v>890.19467314285703</c:v>
                </c:pt>
                <c:pt idx="46">
                  <c:v>967.25510757142865</c:v>
                </c:pt>
                <c:pt idx="47">
                  <c:v>1042.7304850000003</c:v>
                </c:pt>
                <c:pt idx="48">
                  <c:v>1126.8866420000002</c:v>
                </c:pt>
                <c:pt idx="49">
                  <c:v>1211.5168347142858</c:v>
                </c:pt>
                <c:pt idx="50">
                  <c:v>1294.7693610000001</c:v>
                </c:pt>
                <c:pt idx="51">
                  <c:v>1383.5029255714285</c:v>
                </c:pt>
                <c:pt idx="52">
                  <c:v>1472.8290347142856</c:v>
                </c:pt>
                <c:pt idx="53">
                  <c:v>1561.9477532857143</c:v>
                </c:pt>
                <c:pt idx="54">
                  <c:v>1653.1551918571427</c:v>
                </c:pt>
                <c:pt idx="55">
                  <c:v>1742.3924192857144</c:v>
                </c:pt>
                <c:pt idx="56">
                  <c:v>1829.0520774285715</c:v>
                </c:pt>
                <c:pt idx="57">
                  <c:v>1918.941104</c:v>
                </c:pt>
                <c:pt idx="58">
                  <c:v>2007.9857544285715</c:v>
                </c:pt>
                <c:pt idx="59">
                  <c:v>2098.4821392857139</c:v>
                </c:pt>
                <c:pt idx="60">
                  <c:v>2194.8299028571428</c:v>
                </c:pt>
                <c:pt idx="61">
                  <c:v>2293.1923181428574</c:v>
                </c:pt>
                <c:pt idx="62">
                  <c:v>2390.3844578571425</c:v>
                </c:pt>
                <c:pt idx="63">
                  <c:v>2490.5837617142856</c:v>
                </c:pt>
                <c:pt idx="64">
                  <c:v>2590.2942162857144</c:v>
                </c:pt>
                <c:pt idx="65">
                  <c:v>2688.8492087142854</c:v>
                </c:pt>
                <c:pt idx="66">
                  <c:v>2788.6485450000005</c:v>
                </c:pt>
                <c:pt idx="67">
                  <c:v>2886.285093142857</c:v>
                </c:pt>
                <c:pt idx="68">
                  <c:v>2988.1879629999999</c:v>
                </c:pt>
                <c:pt idx="69">
                  <c:v>3093.2016922857142</c:v>
                </c:pt>
                <c:pt idx="70">
                  <c:v>3202.1854708571427</c:v>
                </c:pt>
                <c:pt idx="71">
                  <c:v>3314.2356681428573</c:v>
                </c:pt>
                <c:pt idx="72">
                  <c:v>3427.8264815714292</c:v>
                </c:pt>
                <c:pt idx="73">
                  <c:v>3541.6839400000003</c:v>
                </c:pt>
                <c:pt idx="74">
                  <c:v>3657.2745917142856</c:v>
                </c:pt>
                <c:pt idx="75">
                  <c:v>3779.0425215714295</c:v>
                </c:pt>
                <c:pt idx="76">
                  <c:v>3906.8247798571429</c:v>
                </c:pt>
                <c:pt idx="77">
                  <c:v>4039.1251914285713</c:v>
                </c:pt>
                <c:pt idx="78">
                  <c:v>4170.8923125714282</c:v>
                </c:pt>
                <c:pt idx="79">
                  <c:v>4310.1106829999999</c:v>
                </c:pt>
                <c:pt idx="80">
                  <c:v>4465.357386857143</c:v>
                </c:pt>
                <c:pt idx="81">
                  <c:v>4632.0550164285705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6.7323852669011481</c:v>
                </c:pt>
                <c:pt idx="3">
                  <c:v>10.129575096297357</c:v>
                </c:pt>
                <c:pt idx="4">
                  <c:v>13.547684024977171</c:v>
                </c:pt>
                <c:pt idx="5">
                  <c:v>16.986905720032446</c:v>
                </c:pt>
                <c:pt idx="6">
                  <c:v>20.447436244660977</c:v>
                </c:pt>
                <c:pt idx="7">
                  <c:v>23.929474095308443</c:v>
                </c:pt>
                <c:pt idx="8">
                  <c:v>27.433220239502827</c:v>
                </c:pt>
                <c:pt idx="9">
                  <c:v>30.958878154396398</c:v>
                </c:pt>
                <c:pt idx="10">
                  <c:v>34.506653866030746</c:v>
                </c:pt>
                <c:pt idx="11">
                  <c:v>38.076755989340697</c:v>
                </c:pt>
                <c:pt idx="12">
                  <c:v>41.669395768913425</c:v>
                </c:pt>
                <c:pt idx="13">
                  <c:v>45.284787120519383</c:v>
                </c:pt>
                <c:pt idx="14">
                  <c:v>48.923146673432143</c:v>
                </c:pt>
                <c:pt idx="15">
                  <c:v>52.584693813554722</c:v>
                </c:pt>
                <c:pt idx="16">
                  <c:v>56.269650727370298</c:v>
                </c:pt>
                <c:pt idx="17">
                  <c:v>59.978242446735777</c:v>
                </c:pt>
                <c:pt idx="18">
                  <c:v>63.710696894537151</c:v>
                </c:pt>
                <c:pt idx="19">
                  <c:v>67.467244931225949</c:v>
                </c:pt>
                <c:pt idx="20">
                  <c:v>71.248120402256717</c:v>
                </c:pt>
                <c:pt idx="21">
                  <c:v>75.053560186445964</c:v>
                </c:pt>
                <c:pt idx="22">
                  <c:v>78.883804245273438</c:v>
                </c:pt>
                <c:pt idx="23">
                  <c:v>82.739095673147219</c:v>
                </c:pt>
                <c:pt idx="24">
                  <c:v>86.619680748654716</c:v>
                </c:pt>
                <c:pt idx="25">
                  <c:v>90.525808986822099</c:v>
                </c:pt>
                <c:pt idx="26">
                  <c:v>94.45773319240547</c:v>
                </c:pt>
                <c:pt idx="27">
                  <c:v>98.415709514237477</c:v>
                </c:pt>
                <c:pt idx="28">
                  <c:v>102.39999750065391</c:v>
                </c:pt>
                <c:pt idx="29">
                  <c:v>106.41086015602538</c:v>
                </c:pt>
                <c:pt idx="30">
                  <c:v>110.44856399841974</c:v>
                </c:pt>
                <c:pt idx="31">
                  <c:v>114.51337911842182</c:v>
                </c:pt>
                <c:pt idx="32">
                  <c:v>118.60557923913757</c:v>
                </c:pt>
                <c:pt idx="33">
                  <c:v>122.72544177741055</c:v>
                </c:pt>
                <c:pt idx="34">
                  <c:v>126.87324790627937</c:v>
                </c:pt>
                <c:pt idx="35">
                  <c:v>131.04928261870552</c:v>
                </c:pt>
                <c:pt idx="36">
                  <c:v>135.25383479260171</c:v>
                </c:pt>
                <c:pt idx="37">
                  <c:v>139.48719725719212</c:v>
                </c:pt>
                <c:pt idx="38">
                  <c:v>143.74966686073589</c:v>
                </c:pt>
                <c:pt idx="39">
                  <c:v>148.04154453964705</c:v>
                </c:pt>
                <c:pt idx="40">
                  <c:v>152.36313538904446</c:v>
                </c:pt>
                <c:pt idx="41">
                  <c:v>156.71474873476629</c:v>
                </c:pt>
                <c:pt idx="42">
                  <c:v>161.09669820688458</c:v>
                </c:pt>
                <c:pt idx="43">
                  <c:v>165.50930181475655</c:v>
                </c:pt>
                <c:pt idx="44">
                  <c:v>169.95288202365018</c:v>
                </c:pt>
                <c:pt idx="45">
                  <c:v>174.42776583298249</c:v>
                </c:pt>
                <c:pt idx="46">
                  <c:v>178.93428485621058</c:v>
                </c:pt>
                <c:pt idx="47">
                  <c:v>183.472775402416</c:v>
                </c:pt>
                <c:pt idx="48">
                  <c:v>188.04357855962442</c:v>
                </c:pt>
                <c:pt idx="49">
                  <c:v>192.64704027990396</c:v>
                </c:pt>
                <c:pt idx="50">
                  <c:v>197.2835114662864</c:v>
                </c:pt>
                <c:pt idx="51">
                  <c:v>201.95334806155699</c:v>
                </c:pt>
                <c:pt idx="52">
                  <c:v>206.65691113895991</c:v>
                </c:pt>
                <c:pt idx="53">
                  <c:v>211.39456699486772</c:v>
                </c:pt>
                <c:pt idx="54">
                  <c:v>216.16668724346428</c:v>
                </c:pt>
                <c:pt idx="55">
                  <c:v>220.97364891349284</c:v>
                </c:pt>
                <c:pt idx="56">
                  <c:v>225.81583454712134</c:v>
                </c:pt>
                <c:pt idx="57">
                  <c:v>230.69363230097963</c:v>
                </c:pt>
                <c:pt idx="58">
                  <c:v>235.60743604942414</c:v>
                </c:pt>
                <c:pt idx="59">
                  <c:v>240.55764549008754</c:v>
                </c:pt>
                <c:pt idx="60">
                  <c:v>245.54466625177244</c:v>
                </c:pt>
                <c:pt idx="61">
                  <c:v>250.56891000475022</c:v>
                </c:pt>
                <c:pt idx="62">
                  <c:v>255.63079457352734</c:v>
                </c:pt>
                <c:pt idx="63">
                  <c:v>260.73074405214408</c:v>
                </c:pt>
                <c:pt idx="64">
                  <c:v>265.869188922072</c:v>
                </c:pt>
                <c:pt idx="65">
                  <c:v>271.04656617277874</c:v>
                </c:pt>
                <c:pt idx="66">
                  <c:v>276.26331942503049</c:v>
                </c:pt>
                <c:pt idx="67">
                  <c:v>281.51989905700538</c:v>
                </c:pt>
                <c:pt idx="68">
                  <c:v>286.8167623332921</c:v>
                </c:pt>
                <c:pt idx="69">
                  <c:v>292.15437353685144</c:v>
                </c:pt>
                <c:pt idx="70">
                  <c:v>297.53320410402006</c:v>
                </c:pt>
                <c:pt idx="71">
                  <c:v>302.95373276263871</c:v>
                </c:pt>
                <c:pt idx="72">
                  <c:v>308.41644567338955</c:v>
                </c:pt>
                <c:pt idx="73">
                  <c:v>313.92183657442922</c:v>
                </c:pt>
                <c:pt idx="74">
                  <c:v>319.47040692940851</c:v>
                </c:pt>
                <c:pt idx="75">
                  <c:v>325.06266607897044</c:v>
                </c:pt>
                <c:pt idx="76">
                  <c:v>330.69913139582292</c:v>
                </c:pt>
                <c:pt idx="77">
                  <c:v>336.38032844348459</c:v>
                </c:pt>
                <c:pt idx="78">
                  <c:v>342.10679113880525</c:v>
                </c:pt>
                <c:pt idx="79">
                  <c:v>347.87906191836652</c:v>
                </c:pt>
                <c:pt idx="80">
                  <c:v>353.69769190887024</c:v>
                </c:pt>
                <c:pt idx="81">
                  <c:v>359.5632411016274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9696"/>
        <c:axId val="38203776"/>
      </c:scatterChart>
      <c:valAx>
        <c:axId val="381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3776"/>
        <c:crosses val="autoZero"/>
        <c:crossBetween val="midCat"/>
      </c:valAx>
      <c:valAx>
        <c:axId val="382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2.9627428571416203E-2</c:v>
                </c:pt>
                <c:pt idx="3">
                  <c:v>0.23701799999997775</c:v>
                </c:pt>
                <c:pt idx="4">
                  <c:v>0.28145885714280894</c:v>
                </c:pt>
                <c:pt idx="5">
                  <c:v>0.44440857142848245</c:v>
                </c:pt>
                <c:pt idx="6">
                  <c:v>0.94807157142849974</c:v>
                </c:pt>
                <c:pt idx="7">
                  <c:v>1.3332257142856747</c:v>
                </c:pt>
                <c:pt idx="8">
                  <c:v>1.4221074285713939</c:v>
                </c:pt>
                <c:pt idx="9">
                  <c:v>1.5850571428571243</c:v>
                </c:pt>
                <c:pt idx="10">
                  <c:v>1.7628205714285627</c:v>
                </c:pt>
                <c:pt idx="11">
                  <c:v>1.9998384285714224</c:v>
                </c:pt>
                <c:pt idx="12">
                  <c:v>1.8813294285714051</c:v>
                </c:pt>
                <c:pt idx="13">
                  <c:v>1.8220749999999271</c:v>
                </c:pt>
                <c:pt idx="14">
                  <c:v>1.7480068571428546</c:v>
                </c:pt>
                <c:pt idx="15">
                  <c:v>1.8813294285713482</c:v>
                </c:pt>
                <c:pt idx="16">
                  <c:v>2.0294655714285454</c:v>
                </c:pt>
                <c:pt idx="17">
                  <c:v>2.0146520000000123</c:v>
                </c:pt>
                <c:pt idx="18">
                  <c:v>2.192415285714219</c:v>
                </c:pt>
                <c:pt idx="19">
                  <c:v>2.3553651428570674</c:v>
                </c:pt>
                <c:pt idx="20">
                  <c:v>2.1035335714285566</c:v>
                </c:pt>
                <c:pt idx="21">
                  <c:v>2.1924154285713939</c:v>
                </c:pt>
                <c:pt idx="22">
                  <c:v>2.192415285714219</c:v>
                </c:pt>
                <c:pt idx="23">
                  <c:v>2.7997737142857204</c:v>
                </c:pt>
                <c:pt idx="24">
                  <c:v>3.4960137142857093</c:v>
                </c:pt>
                <c:pt idx="25">
                  <c:v>4.6811030000000073</c:v>
                </c:pt>
                <c:pt idx="26">
                  <c:v>6.5031779999998207</c:v>
                </c:pt>
                <c:pt idx="27">
                  <c:v>10.502854428571482</c:v>
                </c:pt>
                <c:pt idx="28">
                  <c:v>12.606387999999924</c:v>
                </c:pt>
                <c:pt idx="29">
                  <c:v>13.998868000000016</c:v>
                </c:pt>
                <c:pt idx="30">
                  <c:v>18.324443999999971</c:v>
                </c:pt>
                <c:pt idx="31">
                  <c:v>21.435303571428676</c:v>
                </c:pt>
                <c:pt idx="32">
                  <c:v>26.27935628571413</c:v>
                </c:pt>
                <c:pt idx="33">
                  <c:v>31.493749285714216</c:v>
                </c:pt>
                <c:pt idx="34">
                  <c:v>34.500913571428555</c:v>
                </c:pt>
                <c:pt idx="35">
                  <c:v>40.39673300000004</c:v>
                </c:pt>
                <c:pt idx="36">
                  <c:v>43.700169571428432</c:v>
                </c:pt>
                <c:pt idx="37">
                  <c:v>44.381595999999945</c:v>
                </c:pt>
                <c:pt idx="38">
                  <c:v>46.973978857142924</c:v>
                </c:pt>
                <c:pt idx="39">
                  <c:v>50.810705714285746</c:v>
                </c:pt>
                <c:pt idx="40">
                  <c:v>56.825034142857021</c:v>
                </c:pt>
                <c:pt idx="41">
                  <c:v>56.662084285714059</c:v>
                </c:pt>
                <c:pt idx="42">
                  <c:v>60.632133571428653</c:v>
                </c:pt>
                <c:pt idx="43">
                  <c:v>66.335376142857399</c:v>
                </c:pt>
                <c:pt idx="44">
                  <c:v>68.853690857142396</c:v>
                </c:pt>
                <c:pt idx="45">
                  <c:v>72.320077285714319</c:v>
                </c:pt>
                <c:pt idx="46">
                  <c:v>75.623513714285878</c:v>
                </c:pt>
                <c:pt idx="47">
                  <c:v>74.038456714285871</c:v>
                </c:pt>
                <c:pt idx="48">
                  <c:v>82.719236285714146</c:v>
                </c:pt>
                <c:pt idx="49">
                  <c:v>83.193271999999865</c:v>
                </c:pt>
                <c:pt idx="50">
                  <c:v>81.815605571428591</c:v>
                </c:pt>
                <c:pt idx="51">
                  <c:v>87.296643857142612</c:v>
                </c:pt>
                <c:pt idx="52">
                  <c:v>87.889188428571401</c:v>
                </c:pt>
                <c:pt idx="53">
                  <c:v>87.681797857142897</c:v>
                </c:pt>
                <c:pt idx="54">
                  <c:v>89.770517857142636</c:v>
                </c:pt>
                <c:pt idx="55">
                  <c:v>87.800306714285966</c:v>
                </c:pt>
                <c:pt idx="56">
                  <c:v>85.222737428571349</c:v>
                </c:pt>
                <c:pt idx="57">
                  <c:v>88.452105857142783</c:v>
                </c:pt>
                <c:pt idx="58">
                  <c:v>87.607729714285711</c:v>
                </c:pt>
                <c:pt idx="59">
                  <c:v>89.059464142856655</c:v>
                </c:pt>
                <c:pt idx="60">
                  <c:v>94.910842857143166</c:v>
                </c:pt>
                <c:pt idx="61">
                  <c:v>96.925494571428885</c:v>
                </c:pt>
                <c:pt idx="62">
                  <c:v>95.755218999999329</c:v>
                </c:pt>
                <c:pt idx="63">
                  <c:v>98.762383142857402</c:v>
                </c:pt>
                <c:pt idx="64">
                  <c:v>98.273533857142979</c:v>
                </c:pt>
                <c:pt idx="65">
                  <c:v>97.118071714285293</c:v>
                </c:pt>
                <c:pt idx="66">
                  <c:v>98.362415571429324</c:v>
                </c:pt>
                <c:pt idx="67">
                  <c:v>96.199627428570807</c:v>
                </c:pt>
                <c:pt idx="68">
                  <c:v>100.46594914285708</c:v>
                </c:pt>
                <c:pt idx="69">
                  <c:v>103.57680857142861</c:v>
                </c:pt>
                <c:pt idx="70">
                  <c:v>107.54685785714275</c:v>
                </c:pt>
                <c:pt idx="71">
                  <c:v>110.61327657142886</c:v>
                </c:pt>
                <c:pt idx="72">
                  <c:v>112.15389271428614</c:v>
                </c:pt>
                <c:pt idx="73">
                  <c:v>112.42053771428539</c:v>
                </c:pt>
                <c:pt idx="74">
                  <c:v>114.15373099999954</c:v>
                </c:pt>
                <c:pt idx="75">
                  <c:v>120.33100914285808</c:v>
                </c:pt>
                <c:pt idx="76">
                  <c:v>126.34533757142765</c:v>
                </c:pt>
                <c:pt idx="77">
                  <c:v>130.86349085714266</c:v>
                </c:pt>
                <c:pt idx="78">
                  <c:v>130.33020042857117</c:v>
                </c:pt>
                <c:pt idx="79">
                  <c:v>137.78144971428594</c:v>
                </c:pt>
                <c:pt idx="80">
                  <c:v>153.80978314285733</c:v>
                </c:pt>
                <c:pt idx="81">
                  <c:v>165.26070885714182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3.3764620375627161</c:v>
                </c:pt>
                <c:pt idx="3">
                  <c:v>3.3971898293962086</c:v>
                </c:pt>
                <c:pt idx="4">
                  <c:v>3.4181089286798145</c:v>
                </c:pt>
                <c:pt idx="5">
                  <c:v>3.439221695055275</c:v>
                </c:pt>
                <c:pt idx="6">
                  <c:v>3.4605305246285298</c:v>
                </c:pt>
                <c:pt idx="7">
                  <c:v>3.4820378506474663</c:v>
                </c:pt>
                <c:pt idx="8">
                  <c:v>3.5037461441943845</c:v>
                </c:pt>
                <c:pt idx="9">
                  <c:v>3.5256579148935727</c:v>
                </c:pt>
                <c:pt idx="10">
                  <c:v>3.5477757116343445</c:v>
                </c:pt>
                <c:pt idx="11">
                  <c:v>3.5701021233099479</c:v>
                </c:pt>
                <c:pt idx="12">
                  <c:v>3.5926397795727274</c:v>
                </c:pt>
                <c:pt idx="13">
                  <c:v>3.6153913516059548</c:v>
                </c:pt>
                <c:pt idx="14">
                  <c:v>3.6383595529127599</c:v>
                </c:pt>
                <c:pt idx="15">
                  <c:v>3.661547140122579</c:v>
                </c:pt>
                <c:pt idx="16">
                  <c:v>3.6849569138155736</c:v>
                </c:pt>
                <c:pt idx="17">
                  <c:v>3.7085917193654825</c:v>
                </c:pt>
                <c:pt idx="18">
                  <c:v>3.7324544478013766</c:v>
                </c:pt>
                <c:pt idx="19">
                  <c:v>3.7565480366887933</c:v>
                </c:pt>
                <c:pt idx="20">
                  <c:v>3.780875471030765</c:v>
                </c:pt>
                <c:pt idx="21">
                  <c:v>3.8054397841892471</c:v>
                </c:pt>
                <c:pt idx="22">
                  <c:v>3.8302440588274718</c:v>
                </c:pt>
                <c:pt idx="23">
                  <c:v>3.8552914278737824</c:v>
                </c:pt>
                <c:pt idx="24">
                  <c:v>3.8805850755074958</c:v>
                </c:pt>
                <c:pt idx="25">
                  <c:v>3.9061282381673883</c:v>
                </c:pt>
                <c:pt idx="26">
                  <c:v>3.9319242055833721</c:v>
                </c:pt>
                <c:pt idx="27">
                  <c:v>3.9579763218320041</c:v>
                </c:pt>
                <c:pt idx="28">
                  <c:v>3.9842879864164389</c:v>
                </c:pt>
                <c:pt idx="29">
                  <c:v>4.0108626553714721</c:v>
                </c:pt>
                <c:pt idx="30">
                  <c:v>4.0377038423943583</c:v>
                </c:pt>
                <c:pt idx="31">
                  <c:v>4.0648151200020743</c:v>
                </c:pt>
                <c:pt idx="32">
                  <c:v>4.0922001207157495</c:v>
                </c:pt>
                <c:pt idx="33">
                  <c:v>4.1198625382729857</c:v>
                </c:pt>
                <c:pt idx="34">
                  <c:v>4.1478061288688242</c:v>
                </c:pt>
                <c:pt idx="35">
                  <c:v>4.1760347124261319</c:v>
                </c:pt>
                <c:pt idx="36">
                  <c:v>4.2045521738962037</c:v>
                </c:pt>
                <c:pt idx="37">
                  <c:v>4.2333624645904155</c:v>
                </c:pt>
                <c:pt idx="38">
                  <c:v>4.2624696035437575</c:v>
                </c:pt>
                <c:pt idx="39">
                  <c:v>4.2918776789111499</c:v>
                </c:pt>
                <c:pt idx="40">
                  <c:v>4.3215908493974071</c:v>
                </c:pt>
                <c:pt idx="41">
                  <c:v>4.3516133457218205</c:v>
                </c:pt>
                <c:pt idx="42">
                  <c:v>4.3819494721182854</c:v>
                </c:pt>
                <c:pt idx="43">
                  <c:v>4.4126036078719819</c:v>
                </c:pt>
                <c:pt idx="44">
                  <c:v>4.4435802088936187</c:v>
                </c:pt>
                <c:pt idx="45">
                  <c:v>4.4748838093322991</c:v>
                </c:pt>
                <c:pt idx="46">
                  <c:v>4.5065190232280905</c:v>
                </c:pt>
                <c:pt idx="47">
                  <c:v>4.5384905462054155</c:v>
                </c:pt>
                <c:pt idx="48">
                  <c:v>4.5708031572084256</c:v>
                </c:pt>
                <c:pt idx="49">
                  <c:v>4.6034617202795509</c:v>
                </c:pt>
                <c:pt idx="50">
                  <c:v>4.6364711863824395</c:v>
                </c:pt>
                <c:pt idx="51">
                  <c:v>4.6698365952705858</c:v>
                </c:pt>
                <c:pt idx="52">
                  <c:v>4.7035630774029284</c:v>
                </c:pt>
                <c:pt idx="53">
                  <c:v>4.7376558559077946</c:v>
                </c:pt>
                <c:pt idx="54">
                  <c:v>4.772120248596571</c:v>
                </c:pt>
                <c:pt idx="55">
                  <c:v>4.80696167002856</c:v>
                </c:pt>
                <c:pt idx="56">
                  <c:v>4.8421856336285014</c:v>
                </c:pt>
                <c:pt idx="57">
                  <c:v>4.8777977538582897</c:v>
                </c:pt>
                <c:pt idx="58">
                  <c:v>4.9138037484445114</c:v>
                </c:pt>
                <c:pt idx="59">
                  <c:v>4.950209440663393</c:v>
                </c:pt>
                <c:pt idx="60">
                  <c:v>4.9870207616849118</c:v>
                </c:pt>
                <c:pt idx="61">
                  <c:v>5.0242437529777746</c:v>
                </c:pt>
                <c:pt idx="62">
                  <c:v>5.0618845687771099</c:v>
                </c:pt>
                <c:pt idx="63">
                  <c:v>5.0999494786167379</c:v>
                </c:pt>
                <c:pt idx="64">
                  <c:v>5.1384448699279348</c:v>
                </c:pt>
                <c:pt idx="65">
                  <c:v>5.1773772507067308</c:v>
                </c:pt>
                <c:pt idx="66">
                  <c:v>5.2167532522517694</c:v>
                </c:pt>
                <c:pt idx="67">
                  <c:v>5.2565796319749092</c:v>
                </c:pt>
                <c:pt idx="68">
                  <c:v>5.2968632762867403</c:v>
                </c:pt>
                <c:pt idx="69">
                  <c:v>5.3376112035593382</c:v>
                </c:pt>
                <c:pt idx="70">
                  <c:v>5.3788305671686114</c:v>
                </c:pt>
                <c:pt idx="71">
                  <c:v>5.4205286586186743</c:v>
                </c:pt>
                <c:pt idx="72">
                  <c:v>5.4627129107508212</c:v>
                </c:pt>
                <c:pt idx="73">
                  <c:v>5.5053909010396804</c:v>
                </c:pt>
                <c:pt idx="74">
                  <c:v>5.5485703549792973</c:v>
                </c:pt>
                <c:pt idx="75">
                  <c:v>5.5922591495619294</c:v>
                </c:pt>
                <c:pt idx="76">
                  <c:v>5.6364653168524956</c:v>
                </c:pt>
                <c:pt idx="77">
                  <c:v>5.681197047661656</c:v>
                </c:pt>
                <c:pt idx="78">
                  <c:v>5.7264626953206701</c:v>
                </c:pt>
                <c:pt idx="79">
                  <c:v>5.7722707795612456</c:v>
                </c:pt>
                <c:pt idx="80">
                  <c:v>5.81862999050374</c:v>
                </c:pt>
                <c:pt idx="81">
                  <c:v>5.8655491927571672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0576"/>
        <c:axId val="38282368"/>
      </c:scatterChart>
      <c:valAx>
        <c:axId val="382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2368"/>
        <c:crosses val="autoZero"/>
        <c:crossBetween val="midCat"/>
      </c:valAx>
      <c:valAx>
        <c:axId val="382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1.4665481428571638</c:v>
                </c:pt>
                <c:pt idx="3">
                  <c:v>3.1404868571428892</c:v>
                </c:pt>
                <c:pt idx="4">
                  <c:v>4.8588664285714458</c:v>
                </c:pt>
                <c:pt idx="5">
                  <c:v>6.7401957142856759</c:v>
                </c:pt>
                <c:pt idx="6">
                  <c:v>9.1251879999999232</c:v>
                </c:pt>
                <c:pt idx="7">
                  <c:v>11.895334428571346</c:v>
                </c:pt>
                <c:pt idx="8">
                  <c:v>14.754362571428487</c:v>
                </c:pt>
                <c:pt idx="9">
                  <c:v>17.776340428571359</c:v>
                </c:pt>
                <c:pt idx="10">
                  <c:v>20.976081714285669</c:v>
                </c:pt>
                <c:pt idx="11">
                  <c:v>24.412840857142839</c:v>
                </c:pt>
                <c:pt idx="12">
                  <c:v>27.731090999999992</c:v>
                </c:pt>
                <c:pt idx="13">
                  <c:v>30.990086714285667</c:v>
                </c:pt>
                <c:pt idx="14">
                  <c:v>34.175014285714269</c:v>
                </c:pt>
                <c:pt idx="15">
                  <c:v>37.493264428571365</c:v>
                </c:pt>
                <c:pt idx="16">
                  <c:v>40.959650714285658</c:v>
                </c:pt>
                <c:pt idx="17">
                  <c:v>44.411223428571418</c:v>
                </c:pt>
                <c:pt idx="18">
                  <c:v>48.040559428571385</c:v>
                </c:pt>
                <c:pt idx="19">
                  <c:v>51.8328452857142</c:v>
                </c:pt>
                <c:pt idx="20">
                  <c:v>55.373299571428504</c:v>
                </c:pt>
                <c:pt idx="21">
                  <c:v>59.002635714285645</c:v>
                </c:pt>
                <c:pt idx="22">
                  <c:v>62.631971714285612</c:v>
                </c:pt>
                <c:pt idx="23">
                  <c:v>66.86866614285708</c:v>
                </c:pt>
                <c:pt idx="24">
                  <c:v>71.801600571428537</c:v>
                </c:pt>
                <c:pt idx="25">
                  <c:v>77.919624285714292</c:v>
                </c:pt>
                <c:pt idx="26">
                  <c:v>85.85972299999986</c:v>
                </c:pt>
                <c:pt idx="27">
                  <c:v>97.79949814285709</c:v>
                </c:pt>
                <c:pt idx="28">
                  <c:v>111.84280685714276</c:v>
                </c:pt>
                <c:pt idx="29">
                  <c:v>127.27859557142853</c:v>
                </c:pt>
                <c:pt idx="30">
                  <c:v>147.03996028571424</c:v>
                </c:pt>
                <c:pt idx="31">
                  <c:v>169.91218457142867</c:v>
                </c:pt>
                <c:pt idx="32">
                  <c:v>197.62846157142855</c:v>
                </c:pt>
                <c:pt idx="33">
                  <c:v>230.55913157142851</c:v>
                </c:pt>
                <c:pt idx="34">
                  <c:v>266.49696585714281</c:v>
                </c:pt>
                <c:pt idx="35">
                  <c:v>308.3306195714286</c:v>
                </c:pt>
                <c:pt idx="36">
                  <c:v>353.46770985714278</c:v>
                </c:pt>
                <c:pt idx="37">
                  <c:v>399.28622657142847</c:v>
                </c:pt>
                <c:pt idx="38">
                  <c:v>447.69712614285714</c:v>
                </c:pt>
                <c:pt idx="39">
                  <c:v>499.94475257142864</c:v>
                </c:pt>
                <c:pt idx="40">
                  <c:v>558.20670742857146</c:v>
                </c:pt>
                <c:pt idx="41">
                  <c:v>616.30571242857127</c:v>
                </c:pt>
                <c:pt idx="42">
                  <c:v>678.37476671428567</c:v>
                </c:pt>
                <c:pt idx="43">
                  <c:v>746.14706357142882</c:v>
                </c:pt>
                <c:pt idx="44">
                  <c:v>816.43767514285696</c:v>
                </c:pt>
                <c:pt idx="45">
                  <c:v>890.19467314285703</c:v>
                </c:pt>
                <c:pt idx="46">
                  <c:v>967.25510757142865</c:v>
                </c:pt>
                <c:pt idx="47">
                  <c:v>1042.7304850000003</c:v>
                </c:pt>
                <c:pt idx="48">
                  <c:v>1126.8866420000002</c:v>
                </c:pt>
                <c:pt idx="49">
                  <c:v>1211.5168347142858</c:v>
                </c:pt>
                <c:pt idx="50">
                  <c:v>1294.7693610000001</c:v>
                </c:pt>
                <c:pt idx="51">
                  <c:v>1383.5029255714285</c:v>
                </c:pt>
                <c:pt idx="52">
                  <c:v>1472.8290347142856</c:v>
                </c:pt>
                <c:pt idx="53">
                  <c:v>1561.9477532857143</c:v>
                </c:pt>
                <c:pt idx="54">
                  <c:v>1653.1551918571427</c:v>
                </c:pt>
                <c:pt idx="55">
                  <c:v>1742.3924192857144</c:v>
                </c:pt>
                <c:pt idx="56">
                  <c:v>1829.0520774285715</c:v>
                </c:pt>
                <c:pt idx="57">
                  <c:v>1918.941104</c:v>
                </c:pt>
                <c:pt idx="58">
                  <c:v>2007.9857544285715</c:v>
                </c:pt>
                <c:pt idx="59">
                  <c:v>2098.4821392857139</c:v>
                </c:pt>
                <c:pt idx="60">
                  <c:v>2194.8299028571428</c:v>
                </c:pt>
                <c:pt idx="61">
                  <c:v>2293.1923181428574</c:v>
                </c:pt>
                <c:pt idx="62">
                  <c:v>2390.3844578571425</c:v>
                </c:pt>
                <c:pt idx="63">
                  <c:v>2490.5837617142856</c:v>
                </c:pt>
                <c:pt idx="64">
                  <c:v>2590.2942162857144</c:v>
                </c:pt>
                <c:pt idx="65">
                  <c:v>2688.8492087142854</c:v>
                </c:pt>
                <c:pt idx="66">
                  <c:v>2788.6485450000005</c:v>
                </c:pt>
                <c:pt idx="67">
                  <c:v>2886.285093142857</c:v>
                </c:pt>
                <c:pt idx="68">
                  <c:v>2988.1879629999999</c:v>
                </c:pt>
                <c:pt idx="69">
                  <c:v>3093.2016922857142</c:v>
                </c:pt>
                <c:pt idx="70">
                  <c:v>3202.1854708571427</c:v>
                </c:pt>
                <c:pt idx="71">
                  <c:v>3314.2356681428573</c:v>
                </c:pt>
                <c:pt idx="72">
                  <c:v>3427.8264815714292</c:v>
                </c:pt>
                <c:pt idx="73">
                  <c:v>3541.6839400000003</c:v>
                </c:pt>
                <c:pt idx="74">
                  <c:v>3657.2745917142856</c:v>
                </c:pt>
                <c:pt idx="75">
                  <c:v>3779.0425215714295</c:v>
                </c:pt>
                <c:pt idx="76">
                  <c:v>3906.8247798571429</c:v>
                </c:pt>
                <c:pt idx="77">
                  <c:v>4039.1251914285713</c:v>
                </c:pt>
                <c:pt idx="78">
                  <c:v>4170.8923125714282</c:v>
                </c:pt>
                <c:pt idx="79">
                  <c:v>4310.1106829999999</c:v>
                </c:pt>
                <c:pt idx="80">
                  <c:v>4465.357386857143</c:v>
                </c:pt>
                <c:pt idx="81">
                  <c:v>4632.0550164285705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0.2767033840779603</c:v>
                </c:pt>
                <c:pt idx="3">
                  <c:v>1.1619912941809711</c:v>
                </c:pt>
                <c:pt idx="4">
                  <c:v>2.6851290598134403</c:v>
                </c:pt>
                <c:pt idx="5">
                  <c:v>4.8551887086619852</c:v>
                </c:pt>
                <c:pt idx="6">
                  <c:v>7.6707860338186107</c:v>
                </c:pt>
                <c:pt idx="7">
                  <c:v>11.122611197675107</c:v>
                </c:pt>
                <c:pt idx="8">
                  <c:v>15.194618812326725</c:v>
                </c:pt>
                <c:pt idx="9">
                  <c:v>19.864789018549533</c:v>
                </c:pt>
                <c:pt idx="10">
                  <c:v>25.105731753193744</c:v>
                </c:pt>
                <c:pt idx="11">
                  <c:v>30.885237488004513</c:v>
                </c:pt>
                <c:pt idx="12">
                  <c:v>37.166818043921545</c:v>
                </c:pt>
                <c:pt idx="13">
                  <c:v>43.910255792885103</c:v>
                </c:pt>
                <c:pt idx="14">
                  <c:v>51.072167366254916</c:v>
                </c:pt>
                <c:pt idx="15">
                  <c:v>58.606581536707431</c:v>
                </c:pt>
                <c:pt idx="16">
                  <c:v>66.465527313885971</c:v>
                </c:pt>
                <c:pt idx="17">
                  <c:v>74.599626212880437</c:v>
                </c:pt>
                <c:pt idx="18">
                  <c:v>82.958681506984121</c:v>
                </c:pt>
                <c:pt idx="19">
                  <c:v>91.492256746343102</c:v>
                </c:pt>
                <c:pt idx="20">
                  <c:v>100.150235735555</c:v>
                </c:pt>
                <c:pt idx="21">
                  <c:v>108.88335640787757</c:v>
                </c:pt>
                <c:pt idx="22">
                  <c:v>117.64371153797421</c:v>
                </c:pt>
                <c:pt idx="23">
                  <c:v>126.38520994344212</c:v>
                </c:pt>
                <c:pt idx="24">
                  <c:v>135.06399269152712</c:v>
                </c:pt>
                <c:pt idx="25">
                  <c:v>143.63879981041981</c:v>
                </c:pt>
                <c:pt idx="26">
                  <c:v>152.07128406651876</c:v>
                </c:pt>
                <c:pt idx="27">
                  <c:v>160.32626947463083</c:v>
                </c:pt>
                <c:pt idx="28">
                  <c:v>168.37195332412102</c:v>
                </c:pt>
                <c:pt idx="29">
                  <c:v>176.18005159990278</c:v>
                </c:pt>
                <c:pt idx="30">
                  <c:v>183.72588872512105</c:v>
                </c:pt>
                <c:pt idx="31">
                  <c:v>190.98843352795691</c:v>
                </c:pt>
                <c:pt idx="32">
                  <c:v>197.95028421738587</c:v>
                </c:pt>
                <c:pt idx="33">
                  <c:v>204.59760592511213</c:v>
                </c:pt>
                <c:pt idx="34">
                  <c:v>210.92002502062141</c:v>
                </c:pt>
                <c:pt idx="35">
                  <c:v>216.91048492490728</c:v>
                </c:pt>
                <c:pt idx="36">
                  <c:v>222.5650685316856</c:v>
                </c:pt>
                <c:pt idx="37">
                  <c:v>227.88279259258292</c:v>
                </c:pt>
                <c:pt idx="38">
                  <c:v>232.86537953835514</c:v>
                </c:pt>
                <c:pt idx="39">
                  <c:v>237.51701219850924</c:v>
                </c:pt>
                <c:pt idx="40">
                  <c:v>241.84407675648188</c:v>
                </c:pt>
                <c:pt idx="41">
                  <c:v>245.85489904889366</c:v>
                </c:pt>
                <c:pt idx="42">
                  <c:v>249.55947899926608</c:v>
                </c:pt>
                <c:pt idx="43">
                  <c:v>252.96922758416233</c:v>
                </c:pt>
                <c:pt idx="44">
                  <c:v>256.09671027888265</c:v>
                </c:pt>
                <c:pt idx="45">
                  <c:v>258.95540043668217</c:v>
                </c:pt>
                <c:pt idx="46">
                  <c:v>261.55944553572641</c:v>
                </c:pt>
                <c:pt idx="47">
                  <c:v>263.92344869664839</c:v>
                </c:pt>
                <c:pt idx="48">
                  <c:v>266.06226734448092</c:v>
                </c:pt>
                <c:pt idx="49">
                  <c:v>267.99083037433974</c:v>
                </c:pt>
                <c:pt idx="50">
                  <c:v>269.7239746913113</c:v>
                </c:pt>
                <c:pt idx="51">
                  <c:v>271.27630154052792</c:v>
                </c:pt>
                <c:pt idx="52">
                  <c:v>272.66205263050193</c:v>
                </c:pt>
                <c:pt idx="53">
                  <c:v>273.89500568665949</c:v>
                </c:pt>
                <c:pt idx="54">
                  <c:v>274.9883887560577</c:v>
                </c:pt>
                <c:pt idx="55">
                  <c:v>275.95481232015959</c:v>
                </c:pt>
                <c:pt idx="56">
                  <c:v>276.80621806038096</c:v>
                </c:pt>
                <c:pt idx="57">
                  <c:v>277.55384295962386</c:v>
                </c:pt>
                <c:pt idx="58">
                  <c:v>278.20819730970373</c:v>
                </c:pt>
                <c:pt idx="59">
                  <c:v>278.77905512602223</c:v>
                </c:pt>
                <c:pt idx="60">
                  <c:v>279.27545544285857</c:v>
                </c:pt>
                <c:pt idx="61">
                  <c:v>279.70571297053942</c:v>
                </c:pt>
                <c:pt idx="62">
                  <c:v>280.07743663447667</c:v>
                </c:pt>
                <c:pt idx="63">
                  <c:v>280.39755458047546</c:v>
                </c:pt>
                <c:pt idx="64">
                  <c:v>280.67234431568755</c:v>
                </c:pt>
                <c:pt idx="65">
                  <c:v>280.90746675518147</c:v>
                </c:pt>
                <c:pt idx="66">
                  <c:v>281.10800305566863</c:v>
                </c:pt>
                <c:pt idx="67">
                  <c:v>281.27849323622036</c:v>
                </c:pt>
                <c:pt idx="68">
                  <c:v>281.42297570702243</c:v>
                </c:pt>
                <c:pt idx="69">
                  <c:v>281.54502694805132</c:v>
                </c:pt>
                <c:pt idx="70">
                  <c:v>281.64780069722673</c:v>
                </c:pt>
                <c:pt idx="71">
                  <c:v>281.73406611983501</c:v>
                </c:pt>
                <c:pt idx="72">
                  <c:v>281.80624453606163</c:v>
                </c:pt>
                <c:pt idx="73">
                  <c:v>281.86644438002315</c:v>
                </c:pt>
                <c:pt idx="74">
                  <c:v>281.91649415089535</c:v>
                </c:pt>
                <c:pt idx="75">
                  <c:v>281.95797319411554</c:v>
                </c:pt>
                <c:pt idx="76">
                  <c:v>281.99224021806299</c:v>
                </c:pt>
                <c:pt idx="77">
                  <c:v>282.02045950923156</c:v>
                </c:pt>
                <c:pt idx="78">
                  <c:v>282.04362485708305</c:v>
                </c:pt>
                <c:pt idx="79">
                  <c:v>282.06258123906349</c:v>
                </c:pt>
                <c:pt idx="80">
                  <c:v>282.07804434735732</c:v>
                </c:pt>
                <c:pt idx="81">
                  <c:v>282.09061806263145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5232"/>
        <c:axId val="38336768"/>
      </c:scatterChart>
      <c:valAx>
        <c:axId val="383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6768"/>
        <c:crosses val="autoZero"/>
        <c:crossBetween val="midCat"/>
      </c:valAx>
      <c:valAx>
        <c:axId val="383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8</xdr:row>
      <xdr:rowOff>128588</xdr:rowOff>
    </xdr:from>
    <xdr:to>
      <xdr:col>15</xdr:col>
      <xdr:colOff>202406</xdr:colOff>
      <xdr:row>24</xdr:row>
      <xdr:rowOff>2382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154781</xdr:colOff>
      <xdr:row>4</xdr:row>
      <xdr:rowOff>92869</xdr:rowOff>
    </xdr:from>
    <xdr:to>
      <xdr:col>8</xdr:col>
      <xdr:colOff>59531</xdr:colOff>
      <xdr:row>19</xdr:row>
      <xdr:rowOff>157163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zoomScale="84" zoomScaleNormal="84" workbookViewId="0">
      <selection activeCell="I8" sqref="I8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7" t="s">
        <v>462</v>
      </c>
      <c r="B1" s="27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8" t="s">
        <v>465</v>
      </c>
      <c r="G2" s="28"/>
      <c r="H2" s="28"/>
      <c r="I2" s="28"/>
      <c r="J2" s="28"/>
      <c r="K2" s="28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238</v>
      </c>
      <c r="G4">
        <v>145</v>
      </c>
      <c r="H4">
        <v>472.12477999999999</v>
      </c>
      <c r="I4">
        <v>468.28805342857146</v>
      </c>
      <c r="J4">
        <v>1.4369207142857476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239</v>
      </c>
      <c r="G5">
        <v>146</v>
      </c>
      <c r="H5">
        <v>473.26542899999998</v>
      </c>
      <c r="I5">
        <v>469.75460157142862</v>
      </c>
      <c r="J5">
        <v>1.4665481428571638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240</v>
      </c>
      <c r="G6">
        <v>147</v>
      </c>
      <c r="H6">
        <v>476.68737399999998</v>
      </c>
      <c r="I6">
        <v>471.42854028571435</v>
      </c>
      <c r="J6">
        <v>1.6739387142857254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241</v>
      </c>
      <c r="G7">
        <v>148</v>
      </c>
      <c r="H7">
        <v>479.176062</v>
      </c>
      <c r="I7">
        <v>473.1469198571429</v>
      </c>
      <c r="J7">
        <v>1.7183795714285566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242</v>
      </c>
      <c r="G8">
        <v>149</v>
      </c>
      <c r="H8">
        <v>482.49431199999998</v>
      </c>
      <c r="I8">
        <v>475.02824914285713</v>
      </c>
      <c r="J8">
        <v>1.8813292857142301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243</v>
      </c>
      <c r="G9">
        <v>150</v>
      </c>
      <c r="H9">
        <v>486.95321100000001</v>
      </c>
      <c r="I9">
        <v>477.41324142857138</v>
      </c>
      <c r="J9">
        <v>2.3849922857142474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244</v>
      </c>
      <c r="G10">
        <v>151</v>
      </c>
      <c r="H10">
        <v>490.58254699999998</v>
      </c>
      <c r="I10">
        <v>480.1833878571428</v>
      </c>
      <c r="J10">
        <v>2.7701464285714223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245</v>
      </c>
      <c r="G11">
        <v>152</v>
      </c>
      <c r="H11">
        <v>492.13797699999998</v>
      </c>
      <c r="I11">
        <v>483.04241599999995</v>
      </c>
      <c r="J11">
        <v>2.8590281428571416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246</v>
      </c>
      <c r="G12">
        <v>153</v>
      </c>
      <c r="H12">
        <v>494.41927399999997</v>
      </c>
      <c r="I12">
        <v>486.06439385714282</v>
      </c>
      <c r="J12">
        <v>3.0219778571428719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247</v>
      </c>
      <c r="G13">
        <v>154</v>
      </c>
      <c r="H13">
        <v>499.08556299999998</v>
      </c>
      <c r="I13">
        <v>489.26413514285713</v>
      </c>
      <c r="J13">
        <v>3.1997412857143104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248</v>
      </c>
      <c r="G14">
        <v>155</v>
      </c>
      <c r="H14">
        <v>503.23337600000002</v>
      </c>
      <c r="I14">
        <v>492.7008942857143</v>
      </c>
      <c r="J14">
        <v>3.43675914285717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249</v>
      </c>
      <c r="G15">
        <v>156</v>
      </c>
      <c r="H15">
        <v>505.72206299999999</v>
      </c>
      <c r="I15">
        <v>496.01914442857145</v>
      </c>
      <c r="J15">
        <v>3.3182501428571527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250</v>
      </c>
      <c r="G16">
        <v>157</v>
      </c>
      <c r="H16">
        <v>509.76618100000002</v>
      </c>
      <c r="I16">
        <v>499.27814014285713</v>
      </c>
      <c r="J16">
        <v>3.2589957142856747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251</v>
      </c>
      <c r="G17">
        <v>158</v>
      </c>
      <c r="H17">
        <v>512.87703999999997</v>
      </c>
      <c r="I17">
        <v>502.46306771428573</v>
      </c>
      <c r="J17">
        <v>3.1849275714286023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252</v>
      </c>
      <c r="G18">
        <v>159</v>
      </c>
      <c r="H18">
        <v>515.36572799999999</v>
      </c>
      <c r="I18">
        <v>505.78131785714282</v>
      </c>
      <c r="J18">
        <v>3.3182501428570959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253</v>
      </c>
      <c r="G19">
        <v>160</v>
      </c>
      <c r="H19">
        <v>518.68397800000002</v>
      </c>
      <c r="I19">
        <v>509.24770414285712</v>
      </c>
      <c r="J19">
        <v>3.4663862857142931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254</v>
      </c>
      <c r="G20">
        <v>161</v>
      </c>
      <c r="H20">
        <v>523.24657200000001</v>
      </c>
      <c r="I20">
        <v>512.69927685714288</v>
      </c>
      <c r="J20">
        <v>3.45157271428576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255</v>
      </c>
      <c r="G21">
        <v>162</v>
      </c>
      <c r="H21">
        <v>528.63872800000001</v>
      </c>
      <c r="I21">
        <v>516.32861285714284</v>
      </c>
      <c r="J21">
        <v>3.6293359999999666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256</v>
      </c>
      <c r="G22">
        <v>163</v>
      </c>
      <c r="H22">
        <v>532.26806399999998</v>
      </c>
      <c r="I22">
        <v>520.12089871428566</v>
      </c>
      <c r="J22">
        <v>3.7922858571428151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257</v>
      </c>
      <c r="G23">
        <v>164</v>
      </c>
      <c r="H23">
        <v>534.54936099999998</v>
      </c>
      <c r="I23">
        <v>523.66135299999996</v>
      </c>
      <c r="J23">
        <v>3.5404542857143042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258</v>
      </c>
      <c r="G24">
        <v>165</v>
      </c>
      <c r="H24">
        <v>538.28239299999996</v>
      </c>
      <c r="I24">
        <v>527.2906891428571</v>
      </c>
      <c r="J24">
        <v>3.6293361428571416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259</v>
      </c>
      <c r="G25">
        <v>166</v>
      </c>
      <c r="H25">
        <v>540.77107999999998</v>
      </c>
      <c r="I25">
        <v>530.92002514285707</v>
      </c>
      <c r="J25">
        <v>3.6293359999999666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260</v>
      </c>
      <c r="G26">
        <v>167</v>
      </c>
      <c r="H26">
        <v>548.34083899999996</v>
      </c>
      <c r="I26">
        <v>535.15671957142854</v>
      </c>
      <c r="J26">
        <v>4.2366944285714681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261</v>
      </c>
      <c r="G27">
        <v>168</v>
      </c>
      <c r="H27">
        <v>557.77711299999999</v>
      </c>
      <c r="I27">
        <v>540.089654</v>
      </c>
      <c r="J27">
        <v>4.9329344285714569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262</v>
      </c>
      <c r="G28">
        <v>169</v>
      </c>
      <c r="H28">
        <v>571.46489399999996</v>
      </c>
      <c r="I28">
        <v>546.20767771428575</v>
      </c>
      <c r="J28">
        <v>6.118023714285755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263</v>
      </c>
      <c r="G29">
        <v>170</v>
      </c>
      <c r="H29">
        <v>587.84875499999998</v>
      </c>
      <c r="I29">
        <v>554.14777642857132</v>
      </c>
      <c r="J29">
        <v>7.9400987142855683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264</v>
      </c>
      <c r="G30">
        <v>171</v>
      </c>
      <c r="H30">
        <v>618.12778700000001</v>
      </c>
      <c r="I30">
        <v>566.08755157142855</v>
      </c>
      <c r="J30">
        <v>11.939775142857229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265</v>
      </c>
      <c r="G31">
        <v>172</v>
      </c>
      <c r="H31">
        <v>636.585554</v>
      </c>
      <c r="I31">
        <v>580.13086028571422</v>
      </c>
      <c r="J31">
        <v>14.043308714285672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266</v>
      </c>
      <c r="G32">
        <v>173</v>
      </c>
      <c r="H32">
        <v>648.82160099999999</v>
      </c>
      <c r="I32">
        <v>595.56664899999998</v>
      </c>
      <c r="J32">
        <v>15.435788714285763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267</v>
      </c>
      <c r="G33">
        <v>174</v>
      </c>
      <c r="H33">
        <v>686.67039199999999</v>
      </c>
      <c r="I33">
        <v>615.3280137142857</v>
      </c>
      <c r="J33">
        <v>19.761364714285719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268</v>
      </c>
      <c r="G34">
        <v>175</v>
      </c>
      <c r="H34">
        <v>717.88268300000004</v>
      </c>
      <c r="I34">
        <v>638.20023800000013</v>
      </c>
      <c r="J34">
        <v>22.872224285714424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269</v>
      </c>
      <c r="G35">
        <v>176</v>
      </c>
      <c r="H35">
        <v>765.47883300000001</v>
      </c>
      <c r="I35">
        <v>665.916515</v>
      </c>
      <c r="J35">
        <v>27.716276999999877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270</v>
      </c>
      <c r="G36">
        <v>177</v>
      </c>
      <c r="H36">
        <v>818.36344499999996</v>
      </c>
      <c r="I36">
        <v>698.84718499999997</v>
      </c>
      <c r="J36">
        <v>32.930669999999964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271</v>
      </c>
      <c r="G37">
        <v>178</v>
      </c>
      <c r="H37">
        <v>869.69262700000002</v>
      </c>
      <c r="I37">
        <v>734.78501928571427</v>
      </c>
      <c r="J37">
        <v>35.937834285714302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272</v>
      </c>
      <c r="G38">
        <v>179</v>
      </c>
      <c r="H38">
        <v>929.42112999999995</v>
      </c>
      <c r="I38">
        <v>776.61867300000006</v>
      </c>
      <c r="J38">
        <v>41.833653714285788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273</v>
      </c>
      <c r="G39">
        <v>180</v>
      </c>
      <c r="H39">
        <v>964.78123300000004</v>
      </c>
      <c r="I39">
        <v>821.75576328571424</v>
      </c>
      <c r="J39">
        <v>45.13709028571418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274</v>
      </c>
      <c r="G40">
        <v>181</v>
      </c>
      <c r="H40">
        <v>1007.400009</v>
      </c>
      <c r="I40">
        <v>867.57427999999993</v>
      </c>
      <c r="J40">
        <v>45.818516714285693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275</v>
      </c>
      <c r="G41">
        <v>182</v>
      </c>
      <c r="H41">
        <v>1056.7589800000001</v>
      </c>
      <c r="I41">
        <v>915.9851795714286</v>
      </c>
      <c r="J41">
        <v>48.410899571428672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276</v>
      </c>
      <c r="G42">
        <v>183</v>
      </c>
      <c r="H42">
        <v>1131.2122179999999</v>
      </c>
      <c r="I42">
        <v>968.2328060000001</v>
      </c>
      <c r="J42">
        <v>52.247626428571493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277</v>
      </c>
      <c r="G43">
        <v>184</v>
      </c>
      <c r="H43">
        <v>1226.1971289999999</v>
      </c>
      <c r="I43">
        <v>1026.4947608571429</v>
      </c>
      <c r="J43">
        <v>58.261954857142769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278</v>
      </c>
      <c r="G44">
        <v>185</v>
      </c>
      <c r="H44">
        <v>1276.3856619999999</v>
      </c>
      <c r="I44">
        <v>1084.5937658571427</v>
      </c>
      <c r="J44">
        <v>58.099004999999806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279</v>
      </c>
      <c r="G45">
        <v>186</v>
      </c>
      <c r="H45">
        <v>1363.9045100000001</v>
      </c>
      <c r="I45">
        <v>1146.6628201428571</v>
      </c>
      <c r="J45">
        <v>62.069054285714401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280</v>
      </c>
      <c r="G46">
        <v>187</v>
      </c>
      <c r="H46">
        <v>1439.1873109999999</v>
      </c>
      <c r="I46">
        <v>1214.4351170000002</v>
      </c>
      <c r="J46">
        <v>67.772296857143147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281</v>
      </c>
      <c r="G47">
        <v>188</v>
      </c>
      <c r="H47">
        <v>1499.4342899999999</v>
      </c>
      <c r="I47">
        <v>1284.7257285714284</v>
      </c>
      <c r="J47">
        <v>70.290611571428144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282</v>
      </c>
      <c r="G48">
        <v>189</v>
      </c>
      <c r="H48">
        <v>1573.0579660000001</v>
      </c>
      <c r="I48">
        <v>1358.4827265714284</v>
      </c>
      <c r="J48">
        <v>73.756998000000067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283</v>
      </c>
      <c r="G49">
        <v>190</v>
      </c>
      <c r="H49">
        <v>1670.6352589999999</v>
      </c>
      <c r="I49">
        <v>1435.5431610000001</v>
      </c>
      <c r="J49">
        <v>77.060434428571625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284</v>
      </c>
      <c r="G50">
        <v>191</v>
      </c>
      <c r="H50">
        <v>1754.5247710000001</v>
      </c>
      <c r="I50">
        <v>1511.0185384285717</v>
      </c>
      <c r="J50">
        <v>75.475377428571619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285</v>
      </c>
      <c r="G51">
        <v>192</v>
      </c>
      <c r="H51">
        <v>1865.4787610000001</v>
      </c>
      <c r="I51">
        <v>1595.1746954285716</v>
      </c>
      <c r="J51">
        <v>84.156156999999894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286</v>
      </c>
      <c r="G52">
        <v>193</v>
      </c>
      <c r="H52">
        <v>1956.315859</v>
      </c>
      <c r="I52">
        <v>1679.8048881428572</v>
      </c>
      <c r="J52">
        <v>84.630192714285613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287</v>
      </c>
      <c r="G53">
        <v>194</v>
      </c>
      <c r="H53">
        <v>2021.9549950000001</v>
      </c>
      <c r="I53">
        <v>1763.0574144285715</v>
      </c>
      <c r="J53">
        <v>83.252526285714339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288</v>
      </c>
      <c r="G54">
        <v>195</v>
      </c>
      <c r="H54">
        <v>2120.569242</v>
      </c>
      <c r="I54">
        <v>1851.7909789999999</v>
      </c>
      <c r="J54">
        <v>88.73356457142836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289</v>
      </c>
      <c r="G55">
        <v>196</v>
      </c>
      <c r="H55">
        <v>2198.3407299999999</v>
      </c>
      <c r="I55">
        <v>1941.117088142857</v>
      </c>
      <c r="J55">
        <v>89.326109142857149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290</v>
      </c>
      <c r="G56">
        <v>197</v>
      </c>
      <c r="H56">
        <v>2294.466289</v>
      </c>
      <c r="I56">
        <v>2030.2358067142857</v>
      </c>
      <c r="J56">
        <v>89.118718571428644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291</v>
      </c>
      <c r="G57">
        <v>198</v>
      </c>
      <c r="H57">
        <v>2392.9768410000001</v>
      </c>
      <c r="I57">
        <v>2121.4432452857141</v>
      </c>
      <c r="J57">
        <v>91.207438571428384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292</v>
      </c>
      <c r="G58">
        <v>199</v>
      </c>
      <c r="H58">
        <v>2490.139353</v>
      </c>
      <c r="I58">
        <v>2210.6804727142858</v>
      </c>
      <c r="J58">
        <v>89.237227428571714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293</v>
      </c>
      <c r="G59">
        <v>200</v>
      </c>
      <c r="H59">
        <v>2562.933466</v>
      </c>
      <c r="I59">
        <v>2297.3401308571429</v>
      </c>
      <c r="J59">
        <v>86.659658142857097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294</v>
      </c>
      <c r="G60">
        <v>201</v>
      </c>
      <c r="H60">
        <v>2651.1781810000002</v>
      </c>
      <c r="I60">
        <v>2387.2291574285714</v>
      </c>
      <c r="J60">
        <v>89.889026571428531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295</v>
      </c>
      <c r="G61">
        <v>202</v>
      </c>
      <c r="H61">
        <v>2743.8817949999998</v>
      </c>
      <c r="I61">
        <v>2476.2738078571429</v>
      </c>
      <c r="J61">
        <v>89.044650428571458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296</v>
      </c>
      <c r="G62">
        <v>203</v>
      </c>
      <c r="H62">
        <v>2831.8154239999999</v>
      </c>
      <c r="I62">
        <v>2566.7701927142853</v>
      </c>
      <c r="J62">
        <v>90.496384857142402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297</v>
      </c>
      <c r="G63">
        <v>204</v>
      </c>
      <c r="H63">
        <v>2968.9006340000001</v>
      </c>
      <c r="I63">
        <v>2663.1179562857142</v>
      </c>
      <c r="J63">
        <v>96.347763571428914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298</v>
      </c>
      <c r="G64">
        <v>205</v>
      </c>
      <c r="H64">
        <v>3081.5137479999999</v>
      </c>
      <c r="I64">
        <v>2761.4803715714288</v>
      </c>
      <c r="J64">
        <v>98.362415285714633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299</v>
      </c>
      <c r="G65">
        <v>206</v>
      </c>
      <c r="H65">
        <v>3170.4843310000001</v>
      </c>
      <c r="I65">
        <v>2858.6725112857139</v>
      </c>
      <c r="J65">
        <v>97.192139714285076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300</v>
      </c>
      <c r="G66">
        <v>207</v>
      </c>
      <c r="H66">
        <v>3264.3285930000002</v>
      </c>
      <c r="I66">
        <v>2958.871815142857</v>
      </c>
      <c r="J66">
        <v>100.19930385714315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301</v>
      </c>
      <c r="G67">
        <v>208</v>
      </c>
      <c r="H67">
        <v>3349.1513629999999</v>
      </c>
      <c r="I67">
        <v>3058.5822697142858</v>
      </c>
      <c r="J67">
        <v>99.710454571428727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302</v>
      </c>
      <c r="G68">
        <v>209</v>
      </c>
      <c r="H68">
        <v>3433.7667419999998</v>
      </c>
      <c r="I68">
        <v>3157.1372621428568</v>
      </c>
      <c r="J68">
        <v>98.55499242857104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303</v>
      </c>
      <c r="G69">
        <v>210</v>
      </c>
      <c r="H69">
        <v>3530.4107779999999</v>
      </c>
      <c r="I69">
        <v>3256.9365984285719</v>
      </c>
      <c r="J69">
        <v>99.799336285715071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304</v>
      </c>
      <c r="G70">
        <v>211</v>
      </c>
      <c r="H70">
        <v>3652.3564710000001</v>
      </c>
      <c r="I70">
        <v>3354.5731465714284</v>
      </c>
      <c r="J70">
        <v>97.636548142856554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305</v>
      </c>
      <c r="G71">
        <v>212</v>
      </c>
      <c r="H71">
        <v>3794.8338370000001</v>
      </c>
      <c r="I71">
        <v>3456.4760164285713</v>
      </c>
      <c r="J71">
        <v>101.90286985714283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306</v>
      </c>
      <c r="G72">
        <v>213</v>
      </c>
      <c r="H72">
        <v>3905.5804360000002</v>
      </c>
      <c r="I72">
        <v>3561.4897457142856</v>
      </c>
      <c r="J72">
        <v>105.01372928571436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307</v>
      </c>
      <c r="G73">
        <v>214</v>
      </c>
      <c r="H73">
        <v>4027.2150430000002</v>
      </c>
      <c r="I73">
        <v>3670.4735242857141</v>
      </c>
      <c r="J73">
        <v>108.9837785714285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308</v>
      </c>
      <c r="G74">
        <v>215</v>
      </c>
      <c r="H74">
        <v>4133.5027440000003</v>
      </c>
      <c r="I74">
        <v>3782.5237215714287</v>
      </c>
      <c r="J74">
        <v>112.0501972857146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309</v>
      </c>
      <c r="G75">
        <v>216</v>
      </c>
      <c r="H75">
        <v>4228.9024360000003</v>
      </c>
      <c r="I75">
        <v>3896.1145350000006</v>
      </c>
      <c r="J75">
        <v>113.59081342857189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310</v>
      </c>
      <c r="G76">
        <v>217</v>
      </c>
      <c r="H76">
        <v>4327.4129869999997</v>
      </c>
      <c r="I76">
        <v>4009.9719934285717</v>
      </c>
      <c r="J76">
        <v>113.85745842857114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311</v>
      </c>
      <c r="G77">
        <v>218</v>
      </c>
      <c r="H77">
        <v>4461.4910330000002</v>
      </c>
      <c r="I77">
        <v>4125.562645142857</v>
      </c>
      <c r="J77">
        <v>115.59065171428529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312</v>
      </c>
      <c r="G78">
        <v>219</v>
      </c>
      <c r="H78">
        <v>4647.2093459999996</v>
      </c>
      <c r="I78">
        <v>4247.3305750000009</v>
      </c>
      <c r="J78">
        <v>121.76792985714383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313</v>
      </c>
      <c r="G79">
        <v>220</v>
      </c>
      <c r="H79">
        <v>4800.0562440000003</v>
      </c>
      <c r="I79">
        <v>4375.1128332857143</v>
      </c>
      <c r="J79">
        <v>127.7822582857134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314</v>
      </c>
      <c r="G80">
        <v>221</v>
      </c>
      <c r="H80">
        <v>4953.3179239999999</v>
      </c>
      <c r="I80">
        <v>4507.4132448571427</v>
      </c>
      <c r="J80">
        <v>132.30041157142841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315</v>
      </c>
      <c r="G81">
        <v>222</v>
      </c>
      <c r="H81">
        <v>5055.8725919999997</v>
      </c>
      <c r="I81">
        <v>4639.1803659999996</v>
      </c>
      <c r="J81">
        <v>131.76712114285692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316</v>
      </c>
      <c r="G82">
        <v>223</v>
      </c>
      <c r="H82">
        <v>5203.4310290000003</v>
      </c>
      <c r="I82">
        <v>4778.3987364285713</v>
      </c>
      <c r="J82">
        <v>139.21837042857169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317</v>
      </c>
      <c r="G83">
        <v>224</v>
      </c>
      <c r="H83">
        <v>5414.1399140000003</v>
      </c>
      <c r="I83">
        <v>4933.6454402857144</v>
      </c>
      <c r="J83">
        <v>155.24670385714307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318</v>
      </c>
      <c r="G84">
        <v>225</v>
      </c>
      <c r="H84">
        <v>5628.3744399999996</v>
      </c>
      <c r="I84">
        <v>5100.3430698571419</v>
      </c>
      <c r="J84">
        <v>166.69762957142757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319</v>
      </c>
      <c r="G85">
        <v>226</v>
      </c>
      <c r="H85">
        <v>5817.0999179999999</v>
      </c>
      <c r="I85">
        <v>5267.4702944285718</v>
      </c>
      <c r="J85">
        <v>167.12722457142991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320</v>
      </c>
      <c r="G86">
        <v>227</v>
      </c>
      <c r="H86">
        <v>6143.6364720000001</v>
      </c>
      <c r="I86">
        <v>5459.4103269999996</v>
      </c>
      <c r="J86">
        <v>191.94003257142776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321</v>
      </c>
      <c r="G87">
        <v>228</v>
      </c>
      <c r="H87">
        <v>6383.7948280000001</v>
      </c>
      <c r="I87">
        <v>5663.7641704285707</v>
      </c>
      <c r="J87">
        <v>204.35384342857105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322</v>
      </c>
      <c r="G88">
        <v>229</v>
      </c>
      <c r="H88">
        <v>6599.3773929999998</v>
      </c>
      <c r="I88">
        <v>5884.2648562857139</v>
      </c>
      <c r="J88">
        <v>220.50068585714325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323</v>
      </c>
      <c r="G89">
        <v>230</v>
      </c>
      <c r="H89">
        <v>6836.9433650000001</v>
      </c>
      <c r="I89">
        <v>6117.623761428571</v>
      </c>
      <c r="J89">
        <v>233.35890514285711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324</v>
      </c>
      <c r="G90">
        <v>231</v>
      </c>
      <c r="H90">
        <v>7064.4508910000004</v>
      </c>
      <c r="I90">
        <v>6353.3824724285714</v>
      </c>
      <c r="J90">
        <v>235.7587110000004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325</v>
      </c>
      <c r="G91">
        <v>232</v>
      </c>
      <c r="H91">
        <v>7405.1937040000003</v>
      </c>
      <c r="I91">
        <v>6607.213795857142</v>
      </c>
      <c r="J91">
        <v>253.83132342857061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326</v>
      </c>
      <c r="G92">
        <v>233</v>
      </c>
      <c r="H92">
        <v>7810.4350050000003</v>
      </c>
      <c r="I92">
        <v>6891.9759511428565</v>
      </c>
      <c r="J92">
        <v>284.76215528571447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327</v>
      </c>
      <c r="G93">
        <v>234</v>
      </c>
      <c r="H93">
        <v>8212.5654460000005</v>
      </c>
      <c r="I93">
        <v>7187.5372331428571</v>
      </c>
      <c r="J93">
        <v>295.56128200000057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328</v>
      </c>
      <c r="G94">
        <v>235</v>
      </c>
      <c r="H94">
        <v>8583.8983779999999</v>
      </c>
      <c r="I94">
        <v>7501.837740285715</v>
      </c>
      <c r="J94">
        <v>314.3005071428579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329</v>
      </c>
      <c r="G95">
        <v>236</v>
      </c>
      <c r="H95">
        <v>8997.5389990000003</v>
      </c>
      <c r="I95">
        <v>7844.4322554285709</v>
      </c>
      <c r="J95">
        <v>342.59451514285593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330</v>
      </c>
      <c r="G96">
        <v>237</v>
      </c>
      <c r="H96">
        <v>9435.0295430000006</v>
      </c>
      <c r="I96">
        <v>8215.5874237142853</v>
      </c>
      <c r="J96">
        <v>371.15516828571435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331</v>
      </c>
      <c r="G97">
        <v>238</v>
      </c>
      <c r="H97">
        <v>9842.3447500000002</v>
      </c>
      <c r="I97">
        <v>8612.4294035714283</v>
      </c>
      <c r="J97">
        <v>396.84197985714309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332</v>
      </c>
      <c r="G98">
        <v>239</v>
      </c>
      <c r="H98">
        <v>10330.646000000001</v>
      </c>
      <c r="I98">
        <v>9030.3511601428563</v>
      </c>
      <c r="J98">
        <v>417.92175657142798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333</v>
      </c>
      <c r="G99">
        <v>240</v>
      </c>
      <c r="H99">
        <v>10882.097698</v>
      </c>
      <c r="I99">
        <v>9469.160116285715</v>
      </c>
      <c r="J99">
        <v>438.80895614285873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334</v>
      </c>
      <c r="G100">
        <v>241</v>
      </c>
      <c r="H100">
        <v>11366.665917</v>
      </c>
      <c r="I100">
        <v>9919.7458978571431</v>
      </c>
      <c r="J100">
        <v>450.58578157142802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335</v>
      </c>
      <c r="G101">
        <v>242</v>
      </c>
      <c r="H101">
        <v>11901.941145000001</v>
      </c>
      <c r="I101">
        <v>10393.752007428571</v>
      </c>
      <c r="J101">
        <v>474.00610957142817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336</v>
      </c>
      <c r="G102">
        <v>243</v>
      </c>
      <c r="H102">
        <v>12331.239759</v>
      </c>
      <c r="I102">
        <v>10869.994973142859</v>
      </c>
      <c r="J102">
        <v>476.24296571428749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337</v>
      </c>
      <c r="G103">
        <v>244</v>
      </c>
      <c r="H103">
        <v>12740.317787</v>
      </c>
      <c r="I103">
        <v>11342.179008000003</v>
      </c>
      <c r="J103">
        <v>472.18403485714407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338</v>
      </c>
      <c r="G104">
        <v>245</v>
      </c>
      <c r="H104">
        <v>13147.529297999999</v>
      </c>
      <c r="I104">
        <v>11814.348229142855</v>
      </c>
      <c r="J104">
        <v>472.16922114285262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339</v>
      </c>
      <c r="G105">
        <v>246</v>
      </c>
      <c r="H105">
        <v>13676.064331</v>
      </c>
      <c r="I105">
        <v>12292.265133571429</v>
      </c>
      <c r="J105">
        <v>477.91690442857362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340</v>
      </c>
      <c r="G106">
        <v>247</v>
      </c>
      <c r="H106">
        <v>14177.534885999999</v>
      </c>
      <c r="I106">
        <v>12763.041874714285</v>
      </c>
      <c r="J106">
        <v>470.77674114285583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341</v>
      </c>
      <c r="G107">
        <v>248</v>
      </c>
      <c r="H107">
        <v>14616.995642</v>
      </c>
      <c r="I107">
        <v>13227.374692571428</v>
      </c>
      <c r="J107">
        <v>464.3328178571428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342</v>
      </c>
      <c r="G108">
        <v>249</v>
      </c>
      <c r="H108">
        <v>15290.496729</v>
      </c>
      <c r="I108">
        <v>13711.454061714287</v>
      </c>
      <c r="J108">
        <v>484.07936914285892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343</v>
      </c>
      <c r="G109">
        <v>250</v>
      </c>
      <c r="H109">
        <v>15830.023465</v>
      </c>
      <c r="I109">
        <v>14211.280305428574</v>
      </c>
      <c r="J109">
        <v>499.82624371428756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344</v>
      </c>
      <c r="G110">
        <v>251</v>
      </c>
      <c r="H110">
        <v>16274.876377000001</v>
      </c>
      <c r="I110">
        <v>14716.217246857143</v>
      </c>
      <c r="J110">
        <v>504.93694142856839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345</v>
      </c>
      <c r="G111">
        <v>252</v>
      </c>
      <c r="H111">
        <v>16742.749649000001</v>
      </c>
      <c r="I111">
        <v>15229.820154142857</v>
      </c>
      <c r="J111">
        <v>513.60290728571454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346</v>
      </c>
      <c r="G112">
        <v>253</v>
      </c>
      <c r="H112">
        <v>17203.156858999999</v>
      </c>
      <c r="I112">
        <v>15733.690515285713</v>
      </c>
      <c r="J112">
        <v>503.87036114285547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347</v>
      </c>
      <c r="G113">
        <v>254</v>
      </c>
      <c r="H113">
        <v>17659.105169999999</v>
      </c>
      <c r="I113">
        <v>16231.057698714285</v>
      </c>
      <c r="J113">
        <v>497.36718342857239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348</v>
      </c>
      <c r="G114">
        <v>255</v>
      </c>
      <c r="H114">
        <v>18107.068941000001</v>
      </c>
      <c r="I114">
        <v>16729.63959857143</v>
      </c>
      <c r="J114">
        <v>498.58189985714489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349</v>
      </c>
      <c r="G115">
        <v>256</v>
      </c>
      <c r="H115">
        <v>18452.789129000001</v>
      </c>
      <c r="I115">
        <v>17181.395655714285</v>
      </c>
      <c r="J115">
        <v>451.75605714285484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350</v>
      </c>
      <c r="G116">
        <v>257</v>
      </c>
      <c r="H116">
        <v>18860.208030999998</v>
      </c>
      <c r="I116">
        <v>17614.279165142856</v>
      </c>
      <c r="J116">
        <v>432.88350942857141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351</v>
      </c>
      <c r="G117">
        <v>258</v>
      </c>
      <c r="H117">
        <v>19254.87241</v>
      </c>
      <c r="I117">
        <v>18039.992884142855</v>
      </c>
      <c r="J117">
        <v>425.7137189999994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352</v>
      </c>
      <c r="G118">
        <v>259</v>
      </c>
      <c r="H118">
        <v>19914.374629000002</v>
      </c>
      <c r="I118">
        <v>18493.082166999997</v>
      </c>
      <c r="J118">
        <v>453.08928285714137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353</v>
      </c>
      <c r="G119">
        <v>260</v>
      </c>
      <c r="H119">
        <v>20577.298793000002</v>
      </c>
      <c r="I119">
        <v>18975.102443285716</v>
      </c>
      <c r="J119">
        <v>482.02027628571886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354</v>
      </c>
      <c r="G120">
        <v>261</v>
      </c>
      <c r="H120">
        <v>21227.261042999999</v>
      </c>
      <c r="I120">
        <v>19484.83899657143</v>
      </c>
      <c r="J120">
        <v>509.73655328571476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355</v>
      </c>
      <c r="G121">
        <v>262</v>
      </c>
      <c r="H121">
        <v>21934.359412000002</v>
      </c>
      <c r="I121">
        <v>20031.594778142859</v>
      </c>
      <c r="J121">
        <v>546.75578157142809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356</v>
      </c>
      <c r="G122">
        <v>263</v>
      </c>
      <c r="H122">
        <v>22514.534713000001</v>
      </c>
      <c r="I122">
        <v>20611.844147285712</v>
      </c>
      <c r="J122">
        <v>580.24936914285354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357</v>
      </c>
      <c r="G123">
        <v>264</v>
      </c>
      <c r="H123">
        <v>22924.234913</v>
      </c>
      <c r="I123">
        <v>21192.41941614286</v>
      </c>
      <c r="J123">
        <v>580.57526885714833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358</v>
      </c>
      <c r="G124">
        <v>265</v>
      </c>
      <c r="H124">
        <v>23353.118746</v>
      </c>
      <c r="I124">
        <v>21777.883178428572</v>
      </c>
      <c r="J124">
        <v>585.46376228571171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359</v>
      </c>
      <c r="G125">
        <v>266</v>
      </c>
      <c r="H125">
        <v>24041.137177000001</v>
      </c>
      <c r="I125">
        <v>22367.420685285713</v>
      </c>
      <c r="J125">
        <v>589.53750685714112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360</v>
      </c>
      <c r="G126">
        <v>267</v>
      </c>
      <c r="H126">
        <v>24685.292488999999</v>
      </c>
      <c r="I126">
        <v>22954.276927571427</v>
      </c>
      <c r="J126">
        <v>586.85624228571396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361</v>
      </c>
      <c r="G127">
        <v>268</v>
      </c>
      <c r="H127">
        <v>25258.209117999999</v>
      </c>
      <c r="I127">
        <v>23530.126652571431</v>
      </c>
      <c r="J127">
        <v>575.84972500000367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362</v>
      </c>
      <c r="G128">
        <v>269</v>
      </c>
      <c r="H128">
        <v>25952.656658</v>
      </c>
      <c r="I128">
        <v>24104.169116285713</v>
      </c>
      <c r="J128">
        <v>574.04246371428235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363</v>
      </c>
      <c r="G129">
        <v>270</v>
      </c>
      <c r="H129">
        <v>26353.957536999998</v>
      </c>
      <c r="I129">
        <v>24652.658091142857</v>
      </c>
      <c r="J129">
        <v>548.48897485714406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364</v>
      </c>
      <c r="G130">
        <v>271</v>
      </c>
      <c r="H130">
        <v>26584.057445999999</v>
      </c>
      <c r="I130">
        <v>25175.48988157143</v>
      </c>
      <c r="J130">
        <v>522.83179042857228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365</v>
      </c>
      <c r="G131">
        <v>272</v>
      </c>
      <c r="H131">
        <v>26918.060064000001</v>
      </c>
      <c r="I131">
        <v>25684.767212714283</v>
      </c>
      <c r="J131">
        <v>509.27733114285365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366</v>
      </c>
      <c r="G132">
        <v>273</v>
      </c>
      <c r="H132">
        <v>27479.570208000001</v>
      </c>
      <c r="I132">
        <v>26175.971931428568</v>
      </c>
      <c r="J132">
        <v>491.20471871428526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367</v>
      </c>
      <c r="G133">
        <v>274</v>
      </c>
      <c r="H133">
        <v>28122.17009</v>
      </c>
      <c r="I133">
        <v>26666.954445857144</v>
      </c>
      <c r="J133">
        <v>490.98251442857509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368</v>
      </c>
      <c r="G134">
        <v>275</v>
      </c>
      <c r="H134">
        <v>28645.520357000001</v>
      </c>
      <c r="I134">
        <v>27150.856051428571</v>
      </c>
      <c r="J134">
        <v>483.90160557142735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369</v>
      </c>
      <c r="G135">
        <v>276</v>
      </c>
      <c r="H135">
        <v>29076.167010000001</v>
      </c>
      <c r="I135">
        <v>27597.071816000003</v>
      </c>
      <c r="J135">
        <v>446.21576457143237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370</v>
      </c>
      <c r="G136">
        <v>277</v>
      </c>
      <c r="H136">
        <v>29435.989762000001</v>
      </c>
      <c r="I136">
        <v>28037.362133857147</v>
      </c>
      <c r="J136">
        <v>440.29031785714324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371</v>
      </c>
      <c r="G137">
        <v>278</v>
      </c>
      <c r="H137">
        <v>29632.284997999999</v>
      </c>
      <c r="I137">
        <v>28472.823212714287</v>
      </c>
      <c r="J137">
        <v>435.46107885714082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372</v>
      </c>
      <c r="G138">
        <v>279</v>
      </c>
      <c r="H138">
        <v>29923.046667999999</v>
      </c>
      <c r="I138">
        <v>28902.107013285713</v>
      </c>
      <c r="J138">
        <v>429.28380057142567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373</v>
      </c>
      <c r="G139">
        <v>280</v>
      </c>
      <c r="H139">
        <v>30232.266104999999</v>
      </c>
      <c r="I139">
        <v>29295.349284285712</v>
      </c>
      <c r="J139">
        <v>393.24227099999916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374</v>
      </c>
      <c r="G140">
        <v>281</v>
      </c>
      <c r="H140">
        <v>30691.428970000001</v>
      </c>
      <c r="I140">
        <v>29662.386267142858</v>
      </c>
      <c r="J140">
        <v>367.03698285714563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375</v>
      </c>
      <c r="G141">
        <v>282</v>
      </c>
      <c r="H141">
        <v>31110.876529000001</v>
      </c>
      <c r="I141">
        <v>30014.580006</v>
      </c>
      <c r="J141">
        <v>352.19373885714231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376</v>
      </c>
      <c r="G142">
        <v>283</v>
      </c>
      <c r="H142">
        <v>31418.540536</v>
      </c>
      <c r="I142">
        <v>30349.20479542857</v>
      </c>
      <c r="J142">
        <v>334.62478942856978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377</v>
      </c>
      <c r="G143">
        <v>284</v>
      </c>
      <c r="H143">
        <v>31640.552210999998</v>
      </c>
      <c r="I143">
        <v>30664.142288142855</v>
      </c>
      <c r="J143">
        <v>314.93749271428533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378</v>
      </c>
      <c r="G144">
        <v>285</v>
      </c>
      <c r="H144">
        <v>31768.927014000001</v>
      </c>
      <c r="I144">
        <v>30969.376861857141</v>
      </c>
      <c r="J144">
        <v>305.23457371428594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379</v>
      </c>
      <c r="G145">
        <v>286</v>
      </c>
      <c r="H145">
        <v>31965.325945000001</v>
      </c>
      <c r="I145">
        <v>31261.131044285714</v>
      </c>
      <c r="J145">
        <v>291.75418242857268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380</v>
      </c>
      <c r="G146">
        <v>287</v>
      </c>
      <c r="H146">
        <v>32306.690930000001</v>
      </c>
      <c r="I146">
        <v>31557.477447857145</v>
      </c>
      <c r="J146">
        <v>296.34640357143144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381</v>
      </c>
      <c r="G147">
        <v>288</v>
      </c>
      <c r="H147">
        <v>32577.335708999999</v>
      </c>
      <c r="I147">
        <v>31826.892696285715</v>
      </c>
      <c r="J147">
        <v>269.41524842856961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382</v>
      </c>
      <c r="G148">
        <v>289</v>
      </c>
      <c r="H148">
        <v>32701.562698999998</v>
      </c>
      <c r="I148">
        <v>32054.133577714289</v>
      </c>
      <c r="J148">
        <v>227.24088142857363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383</v>
      </c>
      <c r="G149">
        <v>290</v>
      </c>
      <c r="H149">
        <v>32773.942029999998</v>
      </c>
      <c r="I149">
        <v>32247.76236257143</v>
      </c>
      <c r="J149">
        <v>193.628784857141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384</v>
      </c>
      <c r="G150">
        <v>291</v>
      </c>
      <c r="H150">
        <v>32837.092478999999</v>
      </c>
      <c r="I150">
        <v>32418.696686571431</v>
      </c>
      <c r="J150">
        <v>170.93432400000165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385</v>
      </c>
      <c r="G151">
        <v>292</v>
      </c>
      <c r="H151">
        <v>32930.625655000003</v>
      </c>
      <c r="I151">
        <v>32584.653635285715</v>
      </c>
      <c r="J151">
        <v>165.9569487142835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386</v>
      </c>
      <c r="G152">
        <v>293</v>
      </c>
      <c r="H152">
        <v>33135.112821000002</v>
      </c>
      <c r="I152">
        <v>32751.766046142864</v>
      </c>
      <c r="J152">
        <v>167.11241085714937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387</v>
      </c>
      <c r="G153">
        <v>294</v>
      </c>
      <c r="H153">
        <v>33443.191609000001</v>
      </c>
      <c r="I153">
        <v>32914.123286000002</v>
      </c>
      <c r="J153">
        <v>162.35723985713776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opLeftCell="D1" zoomScale="80" zoomScaleNormal="80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9" t="s">
        <v>18</v>
      </c>
      <c r="D1" s="29"/>
      <c r="E1" s="29"/>
      <c r="F1" s="29"/>
      <c r="G1" s="29"/>
      <c r="H1" s="29"/>
      <c r="I1" s="29"/>
      <c r="J1" s="29"/>
      <c r="L1" s="29" t="s">
        <v>19</v>
      </c>
      <c r="M1" s="29"/>
      <c r="N1" s="29"/>
      <c r="O1" s="29"/>
      <c r="P1" s="29"/>
      <c r="Q1" s="29"/>
      <c r="R1" s="29"/>
      <c r="S1" s="29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145</v>
      </c>
      <c r="B3">
        <f>A3-$A$3</f>
        <v>0</v>
      </c>
      <c r="C3" s="4">
        <f>Input!I4</f>
        <v>468.28805342857146</v>
      </c>
      <c r="D3">
        <f>C3-$C$3</f>
        <v>0</v>
      </c>
      <c r="E3">
        <f t="shared" ref="E3:E34" si="0">(_Ac/(1+EXP(-1*(B3-_Muc)/_sc)))</f>
        <v>96.748309911433353</v>
      </c>
      <c r="F3">
        <f>(D3-E3)^2</f>
        <v>9360.2354707187533</v>
      </c>
      <c r="G3">
        <f>(E3-$H$4)^2</f>
        <v>1475381.3475330856</v>
      </c>
      <c r="H3" s="2" t="s">
        <v>11</v>
      </c>
      <c r="I3" s="16">
        <f>SUM(F3:F167)</f>
        <v>3035088.5446955366</v>
      </c>
      <c r="J3">
        <f>1-(I3/I5)</f>
        <v>0.9817725866032021</v>
      </c>
      <c r="L3">
        <f>Input!J4</f>
        <v>1.4369207142857476</v>
      </c>
      <c r="M3">
        <f>L3-$L$3</f>
        <v>0</v>
      </c>
      <c r="N3">
        <f>_Ac*EXP(-1*(B3-_Muc)/_sc)*(1/_sc)*(1/(1+EXP(-1*(B3-_Muc)/_sc))^2)+$L$3</f>
        <v>6.8834929729541967</v>
      </c>
      <c r="O3">
        <f>(L3-N3)^2</f>
        <v>29.665149368896731</v>
      </c>
      <c r="P3">
        <f>(N3-$Q$4)^2</f>
        <v>2522.4222948489287</v>
      </c>
      <c r="Q3" s="1" t="s">
        <v>11</v>
      </c>
      <c r="R3" s="16">
        <f>SUM(O3:O167)</f>
        <v>13210.967520112688</v>
      </c>
      <c r="S3" s="5">
        <f>1-(R3/R5)</f>
        <v>0.9276051873531812</v>
      </c>
      <c r="V3">
        <f>COUNT(B3:B500)</f>
        <v>82</v>
      </c>
      <c r="X3">
        <v>10025.097330928875</v>
      </c>
      <c r="Y3">
        <v>81.467946705031238</v>
      </c>
      <c r="Z3">
        <v>17.591730193262787</v>
      </c>
      <c r="AB3" s="30" t="s">
        <v>22</v>
      </c>
      <c r="AC3" s="30"/>
      <c r="AD3" s="30"/>
      <c r="AE3" s="30"/>
      <c r="AF3" s="30"/>
      <c r="AG3" s="30"/>
      <c r="AH3" s="30"/>
      <c r="AI3" s="30"/>
    </row>
    <row r="4" spans="1:35" x14ac:dyDescent="0.25">
      <c r="A4">
        <f>Input!G5</f>
        <v>146</v>
      </c>
      <c r="B4">
        <f t="shared" ref="B4:B67" si="1">A4-$A$3</f>
        <v>1</v>
      </c>
      <c r="C4" s="4">
        <f>Input!I5</f>
        <v>469.75460157142862</v>
      </c>
      <c r="D4">
        <f t="shared" ref="D4:D67" si="2">C4-$C$3</f>
        <v>1.4665481428571638</v>
      </c>
      <c r="E4">
        <f t="shared" si="0"/>
        <v>102.34950076982415</v>
      </c>
      <c r="F4">
        <f t="shared" ref="F4:F67" si="3">(D4-E4)^2</f>
        <v>10177.370130734864</v>
      </c>
      <c r="G4">
        <f t="shared" ref="G4:G67" si="4">(E4-$H$4)^2</f>
        <v>1461805.7169083024</v>
      </c>
      <c r="H4">
        <f>AVERAGE(D3:D167)</f>
        <v>1311.4010782090591</v>
      </c>
      <c r="I4" t="s">
        <v>5</v>
      </c>
      <c r="J4" t="s">
        <v>6</v>
      </c>
      <c r="L4">
        <f>Input!J5</f>
        <v>1.4665481428571638</v>
      </c>
      <c r="M4">
        <f t="shared" ref="M4:M67" si="5">L4-$L$3</f>
        <v>2.9627428571416203E-2</v>
      </c>
      <c r="N4">
        <f t="shared" ref="N4:N34" si="6">_Ac*EXP(-1*(B4-_Muc)/_sc)*(1/_sc)*(1/(1+EXP(-1*(B4-_Muc)/_sc))^2)+$L$3</f>
        <v>7.1955686753055943</v>
      </c>
      <c r="O4">
        <f t="shared" ref="O4:O67" si="7">(L4-N4)^2</f>
        <v>32.8216762612157</v>
      </c>
      <c r="P4">
        <f t="shared" ref="P4:P67" si="8">(N4-$Q$4)^2</f>
        <v>2491.1724791880729</v>
      </c>
      <c r="Q4">
        <f>AVERAGE(M3:M167)</f>
        <v>57.10721540418114</v>
      </c>
      <c r="R4" t="s">
        <v>5</v>
      </c>
      <c r="S4" t="s">
        <v>6</v>
      </c>
      <c r="AB4" s="30"/>
      <c r="AC4" s="30"/>
      <c r="AD4" s="30"/>
      <c r="AE4" s="30"/>
      <c r="AF4" s="30"/>
      <c r="AG4" s="30"/>
      <c r="AH4" s="30"/>
      <c r="AI4" s="30"/>
    </row>
    <row r="5" spans="1:35" x14ac:dyDescent="0.25">
      <c r="A5">
        <f>Input!G6</f>
        <v>147</v>
      </c>
      <c r="B5">
        <f t="shared" si="1"/>
        <v>2</v>
      </c>
      <c r="C5" s="4">
        <f>Input!I6</f>
        <v>471.42854028571435</v>
      </c>
      <c r="D5">
        <f t="shared" si="2"/>
        <v>3.1404868571428892</v>
      </c>
      <c r="E5">
        <f t="shared" si="0"/>
        <v>108.2714331893974</v>
      </c>
      <c r="F5">
        <f t="shared" si="3"/>
        <v>11052.515876715377</v>
      </c>
      <c r="G5">
        <f t="shared" si="4"/>
        <v>1447520.9427251371</v>
      </c>
      <c r="I5">
        <f>SUM(G3:G167)</f>
        <v>166512300.92958367</v>
      </c>
      <c r="J5" s="5">
        <f>1-((1-J3)*(V3-1)/(V3-1-1))</f>
        <v>0.98154474393574209</v>
      </c>
      <c r="L5">
        <f>Input!J6</f>
        <v>1.6739387142857254</v>
      </c>
      <c r="M5">
        <f t="shared" si="5"/>
        <v>0.23701799999997775</v>
      </c>
      <c r="N5">
        <f t="shared" si="6"/>
        <v>7.5251278666549313</v>
      </c>
      <c r="O5">
        <f t="shared" si="7"/>
        <v>34.236414496803064</v>
      </c>
      <c r="P5">
        <f t="shared" si="8"/>
        <v>2458.3834045789117</v>
      </c>
      <c r="R5">
        <f>SUM(P3:P167)</f>
        <v>182485.00185452471</v>
      </c>
      <c r="S5" s="5">
        <f>1-((1-S3)*(V3-1)/(V3-1-1))</f>
        <v>0.926700252195096</v>
      </c>
      <c r="V5" s="17"/>
      <c r="W5" s="18"/>
      <c r="AB5" s="30"/>
      <c r="AC5" s="30"/>
      <c r="AD5" s="30"/>
      <c r="AE5" s="30"/>
      <c r="AF5" s="30"/>
      <c r="AG5" s="30"/>
      <c r="AH5" s="30"/>
      <c r="AI5" s="30"/>
    </row>
    <row r="6" spans="1:35" x14ac:dyDescent="0.25">
      <c r="A6">
        <f>Input!G7</f>
        <v>148</v>
      </c>
      <c r="B6">
        <f t="shared" si="1"/>
        <v>3</v>
      </c>
      <c r="C6" s="4">
        <f>Input!I7</f>
        <v>473.1469198571429</v>
      </c>
      <c r="D6">
        <f t="shared" si="2"/>
        <v>4.8588664285714458</v>
      </c>
      <c r="E6">
        <f t="shared" si="0"/>
        <v>114.53205315098737</v>
      </c>
      <c r="F6">
        <f t="shared" si="3"/>
        <v>12028.207885849908</v>
      </c>
      <c r="G6">
        <f t="shared" si="4"/>
        <v>1432495.4631434591</v>
      </c>
      <c r="L6">
        <f>Input!J7</f>
        <v>1.7183795714285566</v>
      </c>
      <c r="M6">
        <f t="shared" si="5"/>
        <v>0.28145885714280894</v>
      </c>
      <c r="N6">
        <f t="shared" si="6"/>
        <v>7.8731027561154274</v>
      </c>
      <c r="O6">
        <f t="shared" si="7"/>
        <v>37.880617480122098</v>
      </c>
      <c r="P6">
        <f t="shared" si="8"/>
        <v>2423.997848242424</v>
      </c>
      <c r="V6" s="19" t="s">
        <v>17</v>
      </c>
      <c r="W6" s="20">
        <f>SQRT((S5-J5)^2)</f>
        <v>5.4844491740646095E-2</v>
      </c>
      <c r="AB6" s="30"/>
      <c r="AC6" s="30"/>
      <c r="AD6" s="30"/>
      <c r="AE6" s="30"/>
      <c r="AF6" s="30"/>
      <c r="AG6" s="30"/>
      <c r="AH6" s="30"/>
      <c r="AI6" s="30"/>
    </row>
    <row r="7" spans="1:35" x14ac:dyDescent="0.25">
      <c r="A7">
        <f>Input!G8</f>
        <v>149</v>
      </c>
      <c r="B7">
        <f t="shared" si="1"/>
        <v>4</v>
      </c>
      <c r="C7" s="4">
        <f>Input!I8</f>
        <v>475.02824914285713</v>
      </c>
      <c r="D7">
        <f t="shared" si="2"/>
        <v>6.7401957142856759</v>
      </c>
      <c r="E7">
        <f t="shared" si="0"/>
        <v>121.15026075739998</v>
      </c>
      <c r="F7">
        <f t="shared" si="3"/>
        <v>13089.662983169645</v>
      </c>
      <c r="G7">
        <f t="shared" si="4"/>
        <v>1416697.0084443425</v>
      </c>
      <c r="L7">
        <f>Input!J8</f>
        <v>1.8813292857142301</v>
      </c>
      <c r="M7">
        <f t="shared" si="5"/>
        <v>0.44440857142848245</v>
      </c>
      <c r="N7">
        <f t="shared" si="6"/>
        <v>8.2404696139468818</v>
      </c>
      <c r="O7">
        <f t="shared" si="7"/>
        <v>40.43866571415488</v>
      </c>
      <c r="P7">
        <f t="shared" si="8"/>
        <v>2387.9588441273781</v>
      </c>
      <c r="V7" s="21"/>
      <c r="W7" s="22"/>
      <c r="AB7" s="30"/>
      <c r="AC7" s="30"/>
      <c r="AD7" s="30"/>
      <c r="AE7" s="30"/>
      <c r="AF7" s="30"/>
      <c r="AG7" s="30"/>
      <c r="AH7" s="30"/>
      <c r="AI7" s="30"/>
    </row>
    <row r="8" spans="1:35" x14ac:dyDescent="0.25">
      <c r="A8">
        <f>Input!G9</f>
        <v>150</v>
      </c>
      <c r="B8">
        <f t="shared" si="1"/>
        <v>5</v>
      </c>
      <c r="C8" s="4">
        <f>Input!I9</f>
        <v>477.41324142857138</v>
      </c>
      <c r="D8">
        <f t="shared" si="2"/>
        <v>9.1251879999999232</v>
      </c>
      <c r="E8">
        <f t="shared" si="0"/>
        <v>128.14595499463792</v>
      </c>
      <c r="F8">
        <f t="shared" si="3"/>
        <v>14165.942975991909</v>
      </c>
      <c r="G8">
        <f t="shared" si="4"/>
        <v>1400092.6866131746</v>
      </c>
      <c r="L8">
        <f>Input!J9</f>
        <v>2.3849922857142474</v>
      </c>
      <c r="M8">
        <f t="shared" si="5"/>
        <v>0.94807157142849974</v>
      </c>
      <c r="N8">
        <f t="shared" si="6"/>
        <v>8.628250165036901</v>
      </c>
      <c r="O8">
        <f t="shared" si="7"/>
        <v>38.978268947724395</v>
      </c>
      <c r="P8">
        <f t="shared" si="8"/>
        <v>2350.2100706581555</v>
      </c>
      <c r="AB8" s="30"/>
      <c r="AC8" s="30"/>
      <c r="AD8" s="30"/>
      <c r="AE8" s="30"/>
      <c r="AF8" s="30"/>
      <c r="AG8" s="30"/>
      <c r="AH8" s="30"/>
      <c r="AI8" s="30"/>
    </row>
    <row r="9" spans="1:35" x14ac:dyDescent="0.25">
      <c r="A9">
        <f>Input!G10</f>
        <v>151</v>
      </c>
      <c r="B9">
        <f t="shared" si="1"/>
        <v>6</v>
      </c>
      <c r="C9" s="4">
        <f>Input!I10</f>
        <v>480.1833878571428</v>
      </c>
      <c r="D9">
        <f t="shared" si="2"/>
        <v>11.895334428571346</v>
      </c>
      <c r="E9">
        <f t="shared" si="0"/>
        <v>135.54007986415652</v>
      </c>
      <c r="F9">
        <f t="shared" si="3"/>
        <v>15288.023073830662</v>
      </c>
      <c r="G9">
        <f t="shared" si="4"/>
        <v>1382649.0874286708</v>
      </c>
      <c r="L9">
        <f>Input!J10</f>
        <v>2.7701464285714223</v>
      </c>
      <c r="M9">
        <f t="shared" si="5"/>
        <v>1.3332257142856747</v>
      </c>
      <c r="N9">
        <f t="shared" si="6"/>
        <v>9.0375129349950978</v>
      </c>
      <c r="O9">
        <f t="shared" si="7"/>
        <v>39.279882925841306</v>
      </c>
      <c r="P9">
        <f t="shared" si="8"/>
        <v>2310.6962954760706</v>
      </c>
      <c r="AB9" s="30"/>
      <c r="AC9" s="30"/>
      <c r="AD9" s="30"/>
      <c r="AE9" s="30"/>
      <c r="AF9" s="30"/>
      <c r="AG9" s="30"/>
      <c r="AH9" s="30"/>
      <c r="AI9" s="30"/>
    </row>
    <row r="10" spans="1:35" x14ac:dyDescent="0.25">
      <c r="A10">
        <f>Input!G11</f>
        <v>152</v>
      </c>
      <c r="B10">
        <f t="shared" si="1"/>
        <v>7</v>
      </c>
      <c r="C10" s="4">
        <f>Input!I11</f>
        <v>483.04241599999995</v>
      </c>
      <c r="D10">
        <f t="shared" si="2"/>
        <v>14.754362571428487</v>
      </c>
      <c r="E10">
        <f t="shared" si="0"/>
        <v>143.35467183098123</v>
      </c>
      <c r="F10">
        <f t="shared" si="3"/>
        <v>16538.039541652608</v>
      </c>
      <c r="G10">
        <f t="shared" si="4"/>
        <v>1364332.4074527416</v>
      </c>
      <c r="L10">
        <f>Input!J11</f>
        <v>2.8590281428571416</v>
      </c>
      <c r="M10">
        <f t="shared" si="5"/>
        <v>1.4221074285713939</v>
      </c>
      <c r="N10">
        <f t="shared" si="6"/>
        <v>9.4693745329645242</v>
      </c>
      <c r="O10">
        <f t="shared" si="7"/>
        <v>43.696679397205706</v>
      </c>
      <c r="P10">
        <f t="shared" si="8"/>
        <v>2269.3638828713565</v>
      </c>
      <c r="AB10" s="30"/>
      <c r="AC10" s="30"/>
      <c r="AD10" s="30"/>
      <c r="AE10" s="30"/>
      <c r="AF10" s="30"/>
      <c r="AG10" s="30"/>
      <c r="AH10" s="30"/>
      <c r="AI10" s="30"/>
    </row>
    <row r="11" spans="1:35" x14ac:dyDescent="0.25">
      <c r="A11">
        <f>Input!G12</f>
        <v>153</v>
      </c>
      <c r="B11">
        <f t="shared" si="1"/>
        <v>8</v>
      </c>
      <c r="C11" s="4">
        <f>Input!I12</f>
        <v>486.06439385714282</v>
      </c>
      <c r="D11">
        <f t="shared" si="2"/>
        <v>17.776340428571359</v>
      </c>
      <c r="E11">
        <f t="shared" si="0"/>
        <v>151.61290851559053</v>
      </c>
      <c r="F11">
        <f t="shared" si="3"/>
        <v>17912.226957311319</v>
      </c>
      <c r="G11">
        <f t="shared" si="4"/>
        <v>1345108.5985609256</v>
      </c>
      <c r="L11">
        <f>Input!J12</f>
        <v>3.0219778571428719</v>
      </c>
      <c r="M11">
        <f t="shared" si="5"/>
        <v>1.5850571428571243</v>
      </c>
      <c r="N11">
        <f t="shared" si="6"/>
        <v>9.9250008531565932</v>
      </c>
      <c r="O11">
        <f t="shared" si="7"/>
        <v>47.651726483494251</v>
      </c>
      <c r="P11">
        <f t="shared" si="8"/>
        <v>2226.1613699389122</v>
      </c>
      <c r="AB11" s="30"/>
      <c r="AC11" s="30"/>
      <c r="AD11" s="30"/>
      <c r="AE11" s="30"/>
      <c r="AF11" s="30"/>
      <c r="AG11" s="30"/>
      <c r="AH11" s="30"/>
      <c r="AI11" s="30"/>
    </row>
    <row r="12" spans="1:35" x14ac:dyDescent="0.25">
      <c r="A12">
        <f>Input!G13</f>
        <v>154</v>
      </c>
      <c r="B12">
        <f t="shared" si="1"/>
        <v>9</v>
      </c>
      <c r="C12" s="4">
        <f>Input!I13</f>
        <v>489.26413514285713</v>
      </c>
      <c r="D12">
        <f t="shared" si="2"/>
        <v>20.976081714285669</v>
      </c>
      <c r="E12">
        <f t="shared" si="0"/>
        <v>160.33915853834239</v>
      </c>
      <c r="F12">
        <f t="shared" si="3"/>
        <v>19422.067181867937</v>
      </c>
      <c r="G12">
        <f t="shared" si="4"/>
        <v>1324943.5429160353</v>
      </c>
      <c r="L12">
        <f>Input!J13</f>
        <v>3.1997412857143104</v>
      </c>
      <c r="M12">
        <f t="shared" si="5"/>
        <v>1.7628205714285627</v>
      </c>
      <c r="N12">
        <f t="shared" si="6"/>
        <v>10.40560817482169</v>
      </c>
      <c r="O12">
        <f t="shared" si="7"/>
        <v>51.924517623534072</v>
      </c>
      <c r="P12">
        <f t="shared" si="8"/>
        <v>2181.0401178053589</v>
      </c>
      <c r="T12" t="s">
        <v>25</v>
      </c>
      <c r="U12" t="s">
        <v>26</v>
      </c>
      <c r="V12" t="s">
        <v>27</v>
      </c>
      <c r="AB12" s="30"/>
      <c r="AC12" s="30"/>
      <c r="AD12" s="30"/>
      <c r="AE12" s="30"/>
      <c r="AF12" s="30"/>
      <c r="AG12" s="30"/>
      <c r="AH12" s="30"/>
      <c r="AI12" s="30"/>
    </row>
    <row r="13" spans="1:35" x14ac:dyDescent="0.25">
      <c r="A13">
        <f>Input!G14</f>
        <v>155</v>
      </c>
      <c r="B13">
        <f t="shared" si="1"/>
        <v>10</v>
      </c>
      <c r="C13" s="4">
        <f>Input!I14</f>
        <v>492.7008942857143</v>
      </c>
      <c r="D13">
        <f t="shared" si="2"/>
        <v>24.412840857142839</v>
      </c>
      <c r="E13">
        <f t="shared" si="0"/>
        <v>169.55903240370574</v>
      </c>
      <c r="F13">
        <f t="shared" si="3"/>
        <v>21067.416920471529</v>
      </c>
      <c r="G13">
        <f t="shared" si="4"/>
        <v>1303803.2575689547</v>
      </c>
      <c r="L13">
        <f>Input!J14</f>
        <v>3.43675914285717</v>
      </c>
      <c r="M13">
        <f t="shared" si="5"/>
        <v>1.9998384285714224</v>
      </c>
      <c r="N13">
        <f t="shared" si="6"/>
        <v>10.9124641378699</v>
      </c>
      <c r="O13">
        <f t="shared" si="7"/>
        <v>55.886165172458284</v>
      </c>
      <c r="P13">
        <f t="shared" si="8"/>
        <v>2133.9550445563641</v>
      </c>
      <c r="S13" t="s">
        <v>23</v>
      </c>
      <c r="T13">
        <f>_Ac*0.8413</f>
        <v>8434.1143845104634</v>
      </c>
      <c r="AB13" s="30"/>
      <c r="AC13" s="30"/>
      <c r="AD13" s="30"/>
      <c r="AE13" s="30"/>
      <c r="AF13" s="30"/>
      <c r="AG13" s="30"/>
      <c r="AH13" s="30"/>
      <c r="AI13" s="30"/>
    </row>
    <row r="14" spans="1:35" x14ac:dyDescent="0.25">
      <c r="A14">
        <f>Input!G15</f>
        <v>156</v>
      </c>
      <c r="B14">
        <f t="shared" si="1"/>
        <v>11</v>
      </c>
      <c r="C14" s="4">
        <f>Input!I15</f>
        <v>496.01914442857145</v>
      </c>
      <c r="D14">
        <f t="shared" si="2"/>
        <v>27.731090999999992</v>
      </c>
      <c r="E14">
        <f t="shared" si="0"/>
        <v>179.29943428743246</v>
      </c>
      <c r="F14">
        <f t="shared" si="3"/>
        <v>22972.962686896975</v>
      </c>
      <c r="G14">
        <f t="shared" si="4"/>
        <v>1281654.1321700495</v>
      </c>
      <c r="L14">
        <f>Input!J15</f>
        <v>3.3182501428571527</v>
      </c>
      <c r="M14">
        <f t="shared" si="5"/>
        <v>1.8813294285714051</v>
      </c>
      <c r="N14">
        <f t="shared" si="6"/>
        <v>11.446888568645017</v>
      </c>
      <c r="O14">
        <f t="shared" si="7"/>
        <v>66.074762657195009</v>
      </c>
      <c r="P14">
        <f t="shared" si="8"/>
        <v>2084.8654467279803</v>
      </c>
      <c r="S14" t="s">
        <v>24</v>
      </c>
      <c r="T14">
        <f>_Ac*0.9772</f>
        <v>9796.525111783696</v>
      </c>
      <c r="AB14" s="30"/>
      <c r="AC14" s="30"/>
      <c r="AD14" s="30"/>
      <c r="AE14" s="30"/>
      <c r="AF14" s="30"/>
      <c r="AG14" s="30"/>
      <c r="AH14" s="30"/>
      <c r="AI14" s="30"/>
    </row>
    <row r="15" spans="1:35" x14ac:dyDescent="0.25">
      <c r="A15">
        <f>Input!G16</f>
        <v>157</v>
      </c>
      <c r="B15">
        <f t="shared" si="1"/>
        <v>12</v>
      </c>
      <c r="C15" s="4">
        <f>Input!I16</f>
        <v>499.27814014285713</v>
      </c>
      <c r="D15">
        <f t="shared" si="2"/>
        <v>30.990086714285667</v>
      </c>
      <c r="E15">
        <f t="shared" si="0"/>
        <v>189.58861456286309</v>
      </c>
      <c r="F15">
        <f t="shared" si="3"/>
        <v>25153.493035735988</v>
      </c>
      <c r="G15">
        <f t="shared" si="4"/>
        <v>1258463.2035919477</v>
      </c>
      <c r="L15">
        <f>Input!J16</f>
        <v>3.2589957142856747</v>
      </c>
      <c r="M15">
        <f t="shared" si="5"/>
        <v>1.8220749999999271</v>
      </c>
      <c r="N15">
        <f t="shared" si="6"/>
        <v>12.010254127425188</v>
      </c>
      <c r="O15">
        <f t="shared" si="7"/>
        <v>76.584523813545118</v>
      </c>
      <c r="P15">
        <f t="shared" si="8"/>
        <v>2033.7359163972255</v>
      </c>
      <c r="AB15" s="30"/>
      <c r="AC15" s="30"/>
      <c r="AD15" s="30"/>
      <c r="AE15" s="30"/>
      <c r="AF15" s="30"/>
      <c r="AG15" s="30"/>
      <c r="AH15" s="30"/>
      <c r="AI15" s="30"/>
    </row>
    <row r="16" spans="1:35" x14ac:dyDescent="0.25">
      <c r="A16">
        <f>Input!G17</f>
        <v>158</v>
      </c>
      <c r="B16">
        <f t="shared" si="1"/>
        <v>13</v>
      </c>
      <c r="C16" s="4">
        <f>Input!I17</f>
        <v>502.46306771428573</v>
      </c>
      <c r="D16">
        <f t="shared" si="2"/>
        <v>34.175014285714269</v>
      </c>
      <c r="E16">
        <f t="shared" si="0"/>
        <v>200.45622287257638</v>
      </c>
      <c r="F16">
        <f t="shared" si="3"/>
        <v>27649.440329107543</v>
      </c>
      <c r="G16">
        <f t="shared" si="4"/>
        <v>1234198.4715985986</v>
      </c>
      <c r="L16">
        <f>Input!J17</f>
        <v>3.1849275714286023</v>
      </c>
      <c r="M16">
        <f t="shared" si="5"/>
        <v>1.7480068571428546</v>
      </c>
      <c r="N16">
        <f t="shared" si="6"/>
        <v>12.60398674607022</v>
      </c>
      <c r="O16">
        <f t="shared" si="7"/>
        <v>88.718675735400424</v>
      </c>
      <c r="P16">
        <f t="shared" si="8"/>
        <v>1980.537360996105</v>
      </c>
      <c r="AB16" s="30"/>
      <c r="AC16" s="30"/>
      <c r="AD16" s="30"/>
      <c r="AE16" s="30"/>
      <c r="AF16" s="30"/>
      <c r="AG16" s="30"/>
      <c r="AH16" s="30"/>
      <c r="AI16" s="30"/>
    </row>
    <row r="17" spans="1:35" x14ac:dyDescent="0.25">
      <c r="A17">
        <f>Input!G18</f>
        <v>159</v>
      </c>
      <c r="B17">
        <f t="shared" si="1"/>
        <v>14</v>
      </c>
      <c r="C17" s="4">
        <f>Input!I18</f>
        <v>505.78131785714282</v>
      </c>
      <c r="D17">
        <f t="shared" si="2"/>
        <v>37.493264428571365</v>
      </c>
      <c r="E17">
        <f t="shared" si="0"/>
        <v>211.93336151833955</v>
      </c>
      <c r="F17">
        <f t="shared" si="3"/>
        <v>30429.34747268775</v>
      </c>
      <c r="G17">
        <f t="shared" si="4"/>
        <v>1208829.2600451042</v>
      </c>
      <c r="L17">
        <f>Input!J18</f>
        <v>3.3182501428570959</v>
      </c>
      <c r="M17">
        <f t="shared" si="5"/>
        <v>1.8813294285713482</v>
      </c>
      <c r="N17">
        <f t="shared" si="6"/>
        <v>13.229565820857623</v>
      </c>
      <c r="O17">
        <f t="shared" si="7"/>
        <v>98.234178468979039</v>
      </c>
      <c r="P17">
        <f t="shared" si="8"/>
        <v>1925.2481329569305</v>
      </c>
      <c r="AB17" s="30"/>
      <c r="AC17" s="30"/>
      <c r="AD17" s="30"/>
      <c r="AE17" s="30"/>
      <c r="AF17" s="30"/>
      <c r="AG17" s="30"/>
      <c r="AH17" s="30"/>
      <c r="AI17" s="30"/>
    </row>
    <row r="18" spans="1:35" x14ac:dyDescent="0.25">
      <c r="A18">
        <f>Input!G19</f>
        <v>160</v>
      </c>
      <c r="B18">
        <f t="shared" si="1"/>
        <v>15</v>
      </c>
      <c r="C18" s="4">
        <f>Input!I19</f>
        <v>509.24770414285712</v>
      </c>
      <c r="D18">
        <f t="shared" si="2"/>
        <v>40.959650714285658</v>
      </c>
      <c r="E18">
        <f t="shared" si="0"/>
        <v>224.0526389055791</v>
      </c>
      <c r="F18">
        <f t="shared" si="3"/>
        <v>33523.042324817121</v>
      </c>
      <c r="G18">
        <f t="shared" si="4"/>
        <v>1182326.6284557139</v>
      </c>
      <c r="L18">
        <f>Input!J19</f>
        <v>3.4663862857142931</v>
      </c>
      <c r="M18">
        <f t="shared" si="5"/>
        <v>2.0294655714285454</v>
      </c>
      <c r="N18">
        <f t="shared" si="6"/>
        <v>13.888524121949901</v>
      </c>
      <c r="O18">
        <f t="shared" si="7"/>
        <v>108.62095707749384</v>
      </c>
      <c r="P18">
        <f t="shared" si="8"/>
        <v>1867.8552761488106</v>
      </c>
      <c r="AB18" s="30"/>
      <c r="AC18" s="30"/>
      <c r="AD18" s="30"/>
      <c r="AE18" s="30"/>
      <c r="AF18" s="30"/>
      <c r="AG18" s="30"/>
      <c r="AH18" s="30"/>
      <c r="AI18" s="30"/>
    </row>
    <row r="19" spans="1:35" ht="14.45" x14ac:dyDescent="0.3">
      <c r="A19">
        <f>Input!G20</f>
        <v>161</v>
      </c>
      <c r="B19">
        <f t="shared" si="1"/>
        <v>16</v>
      </c>
      <c r="C19" s="4">
        <f>Input!I20</f>
        <v>512.69927685714288</v>
      </c>
      <c r="D19">
        <f t="shared" si="2"/>
        <v>44.411223428571418</v>
      </c>
      <c r="E19">
        <f t="shared" si="0"/>
        <v>236.84822273814464</v>
      </c>
      <c r="F19">
        <f t="shared" si="3"/>
        <v>37031.998703272686</v>
      </c>
      <c r="G19">
        <f t="shared" si="4"/>
        <v>1154663.839200696</v>
      </c>
      <c r="L19">
        <f>Input!J20</f>
        <v>3.45157271428576</v>
      </c>
      <c r="M19">
        <f t="shared" si="5"/>
        <v>2.0146520000000123</v>
      </c>
      <c r="N19">
        <f t="shared" si="6"/>
        <v>14.58244737712087</v>
      </c>
      <c r="O19">
        <f t="shared" si="7"/>
        <v>123.89637075974463</v>
      </c>
      <c r="P19">
        <f t="shared" si="8"/>
        <v>1808.3558957552873</v>
      </c>
    </row>
    <row r="20" spans="1:35" ht="14.45" x14ac:dyDescent="0.3">
      <c r="A20">
        <f>Input!G21</f>
        <v>162</v>
      </c>
      <c r="B20">
        <f t="shared" si="1"/>
        <v>17</v>
      </c>
      <c r="C20" s="4">
        <f>Input!I21</f>
        <v>516.32861285714284</v>
      </c>
      <c r="D20">
        <f t="shared" si="2"/>
        <v>48.040559428571385</v>
      </c>
      <c r="E20">
        <f t="shared" si="0"/>
        <v>250.35589261477097</v>
      </c>
      <c r="F20">
        <f t="shared" si="3"/>
        <v>40931.49404224295</v>
      </c>
      <c r="G20">
        <f t="shared" si="4"/>
        <v>1125816.8858728174</v>
      </c>
      <c r="L20">
        <f>Input!J21</f>
        <v>3.6293359999999666</v>
      </c>
      <c r="M20">
        <f t="shared" si="5"/>
        <v>2.192415285714219</v>
      </c>
      <c r="N20">
        <f t="shared" si="6"/>
        <v>15.312973483351916</v>
      </c>
      <c r="O20">
        <f t="shared" si="7"/>
        <v>136.50738484238667</v>
      </c>
      <c r="P20">
        <f t="shared" si="8"/>
        <v>1746.7586577367988</v>
      </c>
    </row>
    <row r="21" spans="1:35" ht="14.45" x14ac:dyDescent="0.3">
      <c r="A21">
        <f>Input!G22</f>
        <v>163</v>
      </c>
      <c r="B21">
        <f t="shared" si="1"/>
        <v>18</v>
      </c>
      <c r="C21" s="4">
        <f>Input!I22</f>
        <v>520.12089871428566</v>
      </c>
      <c r="D21">
        <f t="shared" si="2"/>
        <v>51.8328452857142</v>
      </c>
      <c r="E21">
        <f t="shared" si="0"/>
        <v>264.61309163017319</v>
      </c>
      <c r="F21">
        <f t="shared" si="3"/>
        <v>45275.433234408651</v>
      </c>
      <c r="G21">
        <f t="shared" si="4"/>
        <v>1095765.0888458779</v>
      </c>
      <c r="L21">
        <f>Input!J22</f>
        <v>3.7922858571428151</v>
      </c>
      <c r="M21">
        <f t="shared" si="5"/>
        <v>2.3553651428570674</v>
      </c>
      <c r="N21">
        <f t="shared" si="6"/>
        <v>16.081791295710218</v>
      </c>
      <c r="O21">
        <f t="shared" si="7"/>
        <v>151.03194392457777</v>
      </c>
      <c r="P21">
        <f t="shared" si="8"/>
        <v>1683.0854232799072</v>
      </c>
    </row>
    <row r="22" spans="1:35" ht="14.45" x14ac:dyDescent="0.3">
      <c r="A22">
        <f>Input!G23</f>
        <v>164</v>
      </c>
      <c r="B22">
        <f t="shared" si="1"/>
        <v>19</v>
      </c>
      <c r="C22" s="4">
        <f>Input!I23</f>
        <v>523.66135299999996</v>
      </c>
      <c r="D22">
        <f t="shared" si="2"/>
        <v>55.373299571428504</v>
      </c>
      <c r="E22">
        <f t="shared" si="0"/>
        <v>279.65897653095351</v>
      </c>
      <c r="F22">
        <f t="shared" si="3"/>
        <v>50304.064889192407</v>
      </c>
      <c r="G22">
        <f t="shared" si="4"/>
        <v>1064491.7643751539</v>
      </c>
      <c r="L22">
        <f>Input!J23</f>
        <v>3.5404542857143042</v>
      </c>
      <c r="M22">
        <f t="shared" si="5"/>
        <v>2.1035335714285566</v>
      </c>
      <c r="N22">
        <f t="shared" si="6"/>
        <v>16.890638938566486</v>
      </c>
      <c r="O22">
        <f t="shared" si="7"/>
        <v>178.22743026524992</v>
      </c>
      <c r="P22">
        <f t="shared" si="8"/>
        <v>1617.3730226146301</v>
      </c>
    </row>
    <row r="23" spans="1:35" ht="14.45" x14ac:dyDescent="0.3">
      <c r="A23">
        <f>Input!G24</f>
        <v>165</v>
      </c>
      <c r="B23">
        <f t="shared" si="1"/>
        <v>20</v>
      </c>
      <c r="C23" s="4">
        <f>Input!I24</f>
        <v>527.2906891428571</v>
      </c>
      <c r="D23">
        <f t="shared" si="2"/>
        <v>59.002635714285645</v>
      </c>
      <c r="E23">
        <f t="shared" si="0"/>
        <v>295.53446591932669</v>
      </c>
      <c r="F23">
        <f t="shared" si="3"/>
        <v>55947.306700146371</v>
      </c>
      <c r="G23">
        <f t="shared" si="4"/>
        <v>1031984.9739650172</v>
      </c>
      <c r="L23">
        <f>Input!J24</f>
        <v>3.6293361428571416</v>
      </c>
      <c r="M23">
        <f t="shared" si="5"/>
        <v>2.1924154285713939</v>
      </c>
      <c r="N23">
        <f t="shared" si="6"/>
        <v>17.741301579738437</v>
      </c>
      <c r="O23">
        <f t="shared" si="7"/>
        <v>199.14756849173227</v>
      </c>
      <c r="P23">
        <f t="shared" si="8"/>
        <v>1549.675171233449</v>
      </c>
    </row>
    <row r="24" spans="1:35" ht="14.45" x14ac:dyDescent="0.3">
      <c r="A24">
        <f>Input!G25</f>
        <v>166</v>
      </c>
      <c r="B24">
        <f t="shared" si="1"/>
        <v>21</v>
      </c>
      <c r="C24" s="4">
        <f>Input!I25</f>
        <v>530.92002514285707</v>
      </c>
      <c r="D24">
        <f t="shared" si="2"/>
        <v>62.631971714285612</v>
      </c>
      <c r="E24">
        <f t="shared" si="0"/>
        <v>312.28228593599653</v>
      </c>
      <c r="F24">
        <f t="shared" si="3"/>
        <v>62325.279390998992</v>
      </c>
      <c r="G24">
        <f t="shared" si="4"/>
        <v>998238.36107318313</v>
      </c>
      <c r="L24">
        <f>Input!J25</f>
        <v>3.6293359999999666</v>
      </c>
      <c r="M24">
        <f t="shared" si="5"/>
        <v>2.192415285714219</v>
      </c>
      <c r="N24">
        <f t="shared" si="6"/>
        <v>18.635608603605473</v>
      </c>
      <c r="O24">
        <f t="shared" si="7"/>
        <v>225.18821745372117</v>
      </c>
      <c r="P24">
        <f t="shared" si="8"/>
        <v>1480.0645298181003</v>
      </c>
    </row>
    <row r="25" spans="1:35" x14ac:dyDescent="0.25">
      <c r="A25">
        <f>Input!G26</f>
        <v>167</v>
      </c>
      <c r="B25">
        <f t="shared" si="1"/>
        <v>22</v>
      </c>
      <c r="C25" s="4">
        <f>Input!I26</f>
        <v>535.15671957142854</v>
      </c>
      <c r="D25">
        <f t="shared" si="2"/>
        <v>66.86866614285708</v>
      </c>
      <c r="E25">
        <f t="shared" si="0"/>
        <v>329.94701278727541</v>
      </c>
      <c r="F25">
        <f t="shared" si="3"/>
        <v>69210.216473160734</v>
      </c>
      <c r="G25">
        <f t="shared" si="4"/>
        <v>963252.08253294672</v>
      </c>
      <c r="L25">
        <f>Input!J26</f>
        <v>4.2366944285714681</v>
      </c>
      <c r="M25">
        <f t="shared" si="5"/>
        <v>2.7997737142857204</v>
      </c>
      <c r="N25">
        <f t="shared" si="6"/>
        <v>19.575430114691649</v>
      </c>
      <c r="O25">
        <f t="shared" si="7"/>
        <v>235.27681244865673</v>
      </c>
      <c r="P25">
        <f t="shared" si="8"/>
        <v>1408.6349070163399</v>
      </c>
    </row>
    <row r="26" spans="1:35" x14ac:dyDescent="0.25">
      <c r="A26">
        <f>Input!G27</f>
        <v>168</v>
      </c>
      <c r="B26">
        <f t="shared" si="1"/>
        <v>23</v>
      </c>
      <c r="C26" s="4">
        <f>Input!I27</f>
        <v>540.089654</v>
      </c>
      <c r="D26">
        <f t="shared" si="2"/>
        <v>71.801600571428537</v>
      </c>
      <c r="E26">
        <f t="shared" si="0"/>
        <v>348.57511141079755</v>
      </c>
      <c r="F26">
        <f t="shared" si="3"/>
        <v>76603.57630235031</v>
      </c>
      <c r="G26">
        <f t="shared" si="4"/>
        <v>927033.84234100708</v>
      </c>
      <c r="L26">
        <f>Input!J27</f>
        <v>4.9329344285714569</v>
      </c>
      <c r="M26">
        <f t="shared" si="5"/>
        <v>3.4960137142857093</v>
      </c>
      <c r="N26">
        <f t="shared" si="6"/>
        <v>20.562672698734755</v>
      </c>
      <c r="O26">
        <f t="shared" si="7"/>
        <v>244.28871839380719</v>
      </c>
      <c r="P26">
        <f t="shared" si="8"/>
        <v>1335.5036015501948</v>
      </c>
    </row>
    <row r="27" spans="1:35" x14ac:dyDescent="0.25">
      <c r="A27">
        <f>Input!G28</f>
        <v>169</v>
      </c>
      <c r="B27">
        <f t="shared" si="1"/>
        <v>24</v>
      </c>
      <c r="C27" s="4">
        <f>Input!I28</f>
        <v>546.20767771428575</v>
      </c>
      <c r="D27">
        <f t="shared" si="2"/>
        <v>77.919624285714292</v>
      </c>
      <c r="E27">
        <f t="shared" si="0"/>
        <v>368.21496949900666</v>
      </c>
      <c r="F27">
        <f t="shared" si="3"/>
        <v>84271.387452504583</v>
      </c>
      <c r="G27">
        <f t="shared" si="4"/>
        <v>889600.03566361079</v>
      </c>
      <c r="L27">
        <f>Input!J28</f>
        <v>6.118023714285755</v>
      </c>
      <c r="M27">
        <f t="shared" si="5"/>
        <v>4.6811030000000073</v>
      </c>
      <c r="N27">
        <f t="shared" si="6"/>
        <v>21.599274363941248</v>
      </c>
      <c r="O27">
        <f t="shared" si="7"/>
        <v>239.66912167745863</v>
      </c>
      <c r="P27">
        <f t="shared" si="8"/>
        <v>1260.8138769171524</v>
      </c>
    </row>
    <row r="28" spans="1:35" x14ac:dyDescent="0.25">
      <c r="A28">
        <f>Input!G29</f>
        <v>170</v>
      </c>
      <c r="B28">
        <f t="shared" si="1"/>
        <v>25</v>
      </c>
      <c r="C28" s="4">
        <f>Input!I29</f>
        <v>554.14777642857132</v>
      </c>
      <c r="D28">
        <f t="shared" si="2"/>
        <v>85.85972299999986</v>
      </c>
      <c r="E28">
        <f t="shared" si="0"/>
        <v>388.91692602026092</v>
      </c>
      <c r="F28">
        <f t="shared" si="3"/>
        <v>91843.668302463731</v>
      </c>
      <c r="G28">
        <f t="shared" si="4"/>
        <v>850977.01103948569</v>
      </c>
      <c r="L28">
        <f>Input!J29</f>
        <v>7.9400987142855683</v>
      </c>
      <c r="M28">
        <f t="shared" si="5"/>
        <v>6.5031779999998207</v>
      </c>
      <c r="N28">
        <f t="shared" si="6"/>
        <v>22.687198581083752</v>
      </c>
      <c r="O28">
        <f t="shared" si="7"/>
        <v>217.47695448131901</v>
      </c>
      <c r="P28">
        <f t="shared" si="8"/>
        <v>1184.737558102307</v>
      </c>
    </row>
    <row r="29" spans="1:35" x14ac:dyDescent="0.25">
      <c r="A29">
        <f>Input!G30</f>
        <v>171</v>
      </c>
      <c r="B29">
        <f t="shared" si="1"/>
        <v>26</v>
      </c>
      <c r="C29" s="4">
        <f>Input!I30</f>
        <v>566.08755157142855</v>
      </c>
      <c r="D29">
        <f t="shared" si="2"/>
        <v>97.79949814285709</v>
      </c>
      <c r="E29">
        <f t="shared" si="0"/>
        <v>410.73329329418203</v>
      </c>
      <c r="F29">
        <f t="shared" si="3"/>
        <v>97927.560147811397</v>
      </c>
      <c r="G29">
        <f t="shared" si="4"/>
        <v>811202.45878347126</v>
      </c>
      <c r="L29">
        <f>Input!J30</f>
        <v>11.939775142857229</v>
      </c>
      <c r="M29">
        <f t="shared" si="5"/>
        <v>10.502854428571482</v>
      </c>
      <c r="N29">
        <f t="shared" si="6"/>
        <v>23.828427337460795</v>
      </c>
      <c r="O29">
        <f t="shared" si="7"/>
        <v>141.34005100425219</v>
      </c>
      <c r="P29">
        <f t="shared" si="8"/>
        <v>1107.4777351896885</v>
      </c>
    </row>
    <row r="30" spans="1:35" x14ac:dyDescent="0.25">
      <c r="A30">
        <f>Input!G31</f>
        <v>172</v>
      </c>
      <c r="B30">
        <f t="shared" si="1"/>
        <v>27</v>
      </c>
      <c r="C30" s="4">
        <f>Input!I31</f>
        <v>580.13086028571422</v>
      </c>
      <c r="D30">
        <f t="shared" si="2"/>
        <v>111.84280685714276</v>
      </c>
      <c r="E30">
        <f t="shared" si="0"/>
        <v>433.71837159131985</v>
      </c>
      <c r="F30">
        <f t="shared" si="3"/>
        <v>103603.87917294542</v>
      </c>
      <c r="G30">
        <f t="shared" si="4"/>
        <v>770326.93349584041</v>
      </c>
      <c r="L30">
        <f>Input!J31</f>
        <v>14.043308714285672</v>
      </c>
      <c r="M30">
        <f t="shared" si="5"/>
        <v>12.606387999999924</v>
      </c>
      <c r="N30">
        <f t="shared" si="6"/>
        <v>25.024953116666254</v>
      </c>
      <c r="O30">
        <f t="shared" si="7"/>
        <v>120.59651378033676</v>
      </c>
      <c r="P30">
        <f t="shared" si="8"/>
        <v>1029.2715534848999</v>
      </c>
    </row>
    <row r="31" spans="1:35" x14ac:dyDescent="0.25">
      <c r="A31">
        <f>Input!G32</f>
        <v>173</v>
      </c>
      <c r="B31">
        <f t="shared" si="1"/>
        <v>28</v>
      </c>
      <c r="C31" s="4">
        <f>Input!I32</f>
        <v>595.56664899999998</v>
      </c>
      <c r="D31">
        <f t="shared" si="2"/>
        <v>127.27859557142853</v>
      </c>
      <c r="E31">
        <f t="shared" si="0"/>
        <v>457.92845513790502</v>
      </c>
      <c r="F31">
        <f t="shared" si="3"/>
        <v>109329.32963133062</v>
      </c>
      <c r="G31">
        <f t="shared" si="4"/>
        <v>728415.51833195612</v>
      </c>
      <c r="L31">
        <f>Input!J32</f>
        <v>15.435788714285763</v>
      </c>
      <c r="M31">
        <f t="shared" si="5"/>
        <v>13.998868000000016</v>
      </c>
      <c r="N31">
        <f t="shared" si="6"/>
        <v>26.278769713787462</v>
      </c>
      <c r="O31">
        <f t="shared" si="7"/>
        <v>117.57023695555485</v>
      </c>
      <c r="P31">
        <f t="shared" si="8"/>
        <v>950.39306368555253</v>
      </c>
    </row>
    <row r="32" spans="1:35" x14ac:dyDescent="0.25">
      <c r="A32">
        <f>Input!G33</f>
        <v>174</v>
      </c>
      <c r="B32">
        <f t="shared" si="1"/>
        <v>29</v>
      </c>
      <c r="C32" s="4">
        <f>Input!I33</f>
        <v>615.3280137142857</v>
      </c>
      <c r="D32">
        <f t="shared" si="2"/>
        <v>147.03996028571424</v>
      </c>
      <c r="E32">
        <f t="shared" si="0"/>
        <v>483.42182831530886</v>
      </c>
      <c r="F32">
        <f t="shared" si="3"/>
        <v>113152.76113907961</v>
      </c>
      <c r="G32">
        <f t="shared" si="4"/>
        <v>685549.63825461722</v>
      </c>
      <c r="L32">
        <f>Input!J33</f>
        <v>19.761364714285719</v>
      </c>
      <c r="M32">
        <f t="shared" si="5"/>
        <v>18.324443999999971</v>
      </c>
      <c r="N32">
        <f t="shared" si="6"/>
        <v>27.591861794276198</v>
      </c>
      <c r="O32">
        <f t="shared" si="7"/>
        <v>61.316684519739425</v>
      </c>
      <c r="P32">
        <f t="shared" si="8"/>
        <v>871.1560987177287</v>
      </c>
    </row>
    <row r="33" spans="1:16" x14ac:dyDescent="0.25">
      <c r="A33">
        <f>Input!G34</f>
        <v>175</v>
      </c>
      <c r="B33">
        <f t="shared" si="1"/>
        <v>30</v>
      </c>
      <c r="C33" s="4">
        <f>Input!I34</f>
        <v>638.20023800000013</v>
      </c>
      <c r="D33">
        <f t="shared" si="2"/>
        <v>169.91218457142867</v>
      </c>
      <c r="E33">
        <f t="shared" si="0"/>
        <v>510.25875075187611</v>
      </c>
      <c r="F33">
        <f t="shared" si="3"/>
        <v>115835.78511082169</v>
      </c>
      <c r="G33">
        <f t="shared" si="4"/>
        <v>641829.02884351229</v>
      </c>
      <c r="L33">
        <f>Input!J34</f>
        <v>22.872224285714424</v>
      </c>
      <c r="M33">
        <f t="shared" si="5"/>
        <v>21.435303571428676</v>
      </c>
      <c r="N33">
        <f t="shared" si="6"/>
        <v>28.966193104551003</v>
      </c>
      <c r="O33">
        <f t="shared" si="7"/>
        <v>37.136455964952496</v>
      </c>
      <c r="P33">
        <f t="shared" si="8"/>
        <v>791.91713606828068</v>
      </c>
    </row>
    <row r="34" spans="1:16" x14ac:dyDescent="0.25">
      <c r="A34">
        <f>Input!G35</f>
        <v>176</v>
      </c>
      <c r="B34">
        <f t="shared" si="1"/>
        <v>31</v>
      </c>
      <c r="C34" s="4">
        <f>Input!I35</f>
        <v>665.916515</v>
      </c>
      <c r="D34">
        <f t="shared" si="2"/>
        <v>197.62846157142855</v>
      </c>
      <c r="E34">
        <f t="shared" si="0"/>
        <v>538.50142991334542</v>
      </c>
      <c r="F34">
        <f t="shared" si="3"/>
        <v>116194.38054622947</v>
      </c>
      <c r="G34">
        <f t="shared" si="4"/>
        <v>597373.86633563787</v>
      </c>
      <c r="L34">
        <f>Input!J35</f>
        <v>27.716276999999877</v>
      </c>
      <c r="M34">
        <f t="shared" si="5"/>
        <v>26.27935628571413</v>
      </c>
      <c r="N34">
        <f t="shared" si="6"/>
        <v>30.403693243657496</v>
      </c>
      <c r="O34">
        <f t="shared" si="7"/>
        <v>7.2222060666748282</v>
      </c>
      <c r="P34">
        <f t="shared" si="8"/>
        <v>713.07809577757735</v>
      </c>
    </row>
    <row r="35" spans="1:16" x14ac:dyDescent="0.25">
      <c r="A35">
        <f>Input!G36</f>
        <v>177</v>
      </c>
      <c r="B35">
        <f t="shared" si="1"/>
        <v>32</v>
      </c>
      <c r="C35" s="4">
        <f>Input!I36</f>
        <v>698.84718499999997</v>
      </c>
      <c r="D35">
        <f t="shared" si="2"/>
        <v>230.55913157142851</v>
      </c>
      <c r="E35">
        <f t="shared" ref="E35:E66" si="9">(_Ac/(1+EXP(-1*(B35-_Muc)/_sc)))</f>
        <v>568.21397970876103</v>
      </c>
      <c r="F35">
        <f t="shared" si="3"/>
        <v>114010.79647064509</v>
      </c>
      <c r="G35">
        <f t="shared" si="4"/>
        <v>552327.06337729166</v>
      </c>
      <c r="L35">
        <f>Input!J36</f>
        <v>32.930669999999964</v>
      </c>
      <c r="M35">
        <f t="shared" si="5"/>
        <v>31.493749285714216</v>
      </c>
      <c r="N35">
        <f t="shared" ref="N35:N66" si="10">_Ac*EXP(-1*(B35-_Muc)/_sc)*(1/_sc)*(1/(1+EXP(-1*(B35-_Muc)/_sc))^2)+$L$3</f>
        <v>31.906242908330459</v>
      </c>
      <c r="O35">
        <f t="shared" si="7"/>
        <v>1.0494508661464406</v>
      </c>
      <c r="P35">
        <f t="shared" si="8"/>
        <v>635.08901473662252</v>
      </c>
    </row>
    <row r="36" spans="1:16" x14ac:dyDescent="0.25">
      <c r="A36">
        <f>Input!G37</f>
        <v>178</v>
      </c>
      <c r="B36">
        <f t="shared" si="1"/>
        <v>33</v>
      </c>
      <c r="C36" s="4">
        <f>Input!I37</f>
        <v>734.78501928571427</v>
      </c>
      <c r="D36">
        <f t="shared" si="2"/>
        <v>266.49696585714281</v>
      </c>
      <c r="E36">
        <f t="shared" si="9"/>
        <v>599.46236354346638</v>
      </c>
      <c r="F36">
        <f t="shared" si="3"/>
        <v>110865.95605641161</v>
      </c>
      <c r="G36">
        <f t="shared" si="4"/>
        <v>506856.7334396962</v>
      </c>
      <c r="L36">
        <f>Input!J37</f>
        <v>35.937834285714302</v>
      </c>
      <c r="M36">
        <f t="shared" si="5"/>
        <v>34.500913571428555</v>
      </c>
      <c r="N36">
        <f t="shared" si="10"/>
        <v>33.475657528888092</v>
      </c>
      <c r="O36">
        <f t="shared" si="7"/>
        <v>6.0623143818552343</v>
      </c>
      <c r="P36">
        <f t="shared" si="8"/>
        <v>558.45052761332488</v>
      </c>
    </row>
    <row r="37" spans="1:16" x14ac:dyDescent="0.25">
      <c r="A37">
        <f>Input!G38</f>
        <v>179</v>
      </c>
      <c r="B37">
        <f t="shared" si="1"/>
        <v>34</v>
      </c>
      <c r="C37" s="4">
        <f>Input!I38</f>
        <v>776.61867300000006</v>
      </c>
      <c r="D37">
        <f t="shared" si="2"/>
        <v>308.3306195714286</v>
      </c>
      <c r="E37">
        <f t="shared" si="9"/>
        <v>632.31432017175382</v>
      </c>
      <c r="F37">
        <f t="shared" si="3"/>
        <v>104965.43825468117</v>
      </c>
      <c r="G37">
        <f t="shared" si="4"/>
        <v>461158.82494161755</v>
      </c>
      <c r="L37">
        <f>Input!J38</f>
        <v>41.833653714285788</v>
      </c>
      <c r="M37">
        <f t="shared" si="5"/>
        <v>40.39673300000004</v>
      </c>
      <c r="N37">
        <f t="shared" si="10"/>
        <v>35.113669220894948</v>
      </c>
      <c r="O37">
        <f t="shared" si="7"/>
        <v>45.158191591413335</v>
      </c>
      <c r="P37">
        <f t="shared" si="8"/>
        <v>483.71607371634263</v>
      </c>
    </row>
    <row r="38" spans="1:16" x14ac:dyDescent="0.25">
      <c r="A38">
        <f>Input!G39</f>
        <v>180</v>
      </c>
      <c r="B38">
        <f t="shared" si="1"/>
        <v>35</v>
      </c>
      <c r="C38" s="4">
        <f>Input!I39</f>
        <v>821.75576328571424</v>
      </c>
      <c r="D38">
        <f t="shared" si="2"/>
        <v>353.46770985714278</v>
      </c>
      <c r="E38">
        <f t="shared" si="9"/>
        <v>666.83927063155829</v>
      </c>
      <c r="F38">
        <f t="shared" si="3"/>
        <v>98201.735102193197</v>
      </c>
      <c r="G38">
        <f t="shared" si="4"/>
        <v>415459.9237875751</v>
      </c>
      <c r="L38">
        <f>Input!J39</f>
        <v>45.13709028571418</v>
      </c>
      <c r="M38">
        <f t="shared" si="5"/>
        <v>43.700169571428432</v>
      </c>
      <c r="N38">
        <f t="shared" si="10"/>
        <v>36.821906987823105</v>
      </c>
      <c r="O38">
        <f t="shared" si="7"/>
        <v>69.142273277526684</v>
      </c>
      <c r="P38">
        <f t="shared" si="8"/>
        <v>411.49373754676611</v>
      </c>
    </row>
    <row r="39" spans="1:16" x14ac:dyDescent="0.25">
      <c r="A39">
        <f>Input!G40</f>
        <v>181</v>
      </c>
      <c r="B39">
        <f t="shared" si="1"/>
        <v>36</v>
      </c>
      <c r="C39" s="4">
        <f>Input!I40</f>
        <v>867.57427999999993</v>
      </c>
      <c r="D39">
        <f t="shared" si="2"/>
        <v>399.28622657142847</v>
      </c>
      <c r="E39">
        <f t="shared" si="9"/>
        <v>703.10820448528727</v>
      </c>
      <c r="F39">
        <f t="shared" si="3"/>
        <v>92307.794263489312</v>
      </c>
      <c r="G39">
        <f t="shared" si="4"/>
        <v>370020.22022312455</v>
      </c>
      <c r="L39">
        <f>Input!J40</f>
        <v>45.818516714285693</v>
      </c>
      <c r="M39">
        <f t="shared" si="5"/>
        <v>44.381595999999945</v>
      </c>
      <c r="N39">
        <f t="shared" si="10"/>
        <v>38.60187512341097</v>
      </c>
      <c r="O39">
        <f t="shared" si="7"/>
        <v>52.07991585114285</v>
      </c>
      <c r="P39">
        <f t="shared" si="8"/>
        <v>342.44761890709498</v>
      </c>
    </row>
    <row r="40" spans="1:16" x14ac:dyDescent="0.25">
      <c r="A40">
        <f>Input!G41</f>
        <v>182</v>
      </c>
      <c r="B40">
        <f t="shared" si="1"/>
        <v>37</v>
      </c>
      <c r="C40" s="4">
        <f>Input!I41</f>
        <v>915.9851795714286</v>
      </c>
      <c r="D40">
        <f t="shared" si="2"/>
        <v>447.69712614285714</v>
      </c>
      <c r="E40">
        <f t="shared" si="9"/>
        <v>741.19354354777181</v>
      </c>
      <c r="F40">
        <f t="shared" si="3"/>
        <v>86140.147029519896</v>
      </c>
      <c r="G40">
        <f t="shared" si="4"/>
        <v>325136.6325845031</v>
      </c>
      <c r="L40">
        <f>Input!J41</f>
        <v>48.410899571428672</v>
      </c>
      <c r="M40">
        <f t="shared" si="5"/>
        <v>46.973978857142924</v>
      </c>
      <c r="N40">
        <f t="shared" si="10"/>
        <v>40.454929779459142</v>
      </c>
      <c r="O40">
        <f t="shared" si="7"/>
        <v>63.29745533073168</v>
      </c>
      <c r="P40">
        <f t="shared" si="8"/>
        <v>277.29861652732291</v>
      </c>
    </row>
    <row r="41" spans="1:16" x14ac:dyDescent="0.25">
      <c r="A41">
        <f>Input!G42</f>
        <v>183</v>
      </c>
      <c r="B41">
        <f t="shared" si="1"/>
        <v>38</v>
      </c>
      <c r="C41" s="4">
        <f>Input!I42</f>
        <v>968.2328060000001</v>
      </c>
      <c r="D41">
        <f t="shared" si="2"/>
        <v>499.94475257142864</v>
      </c>
      <c r="E41">
        <f t="shared" si="9"/>
        <v>781.16898125821831</v>
      </c>
      <c r="F41">
        <f t="shared" si="3"/>
        <v>79087.066800479777</v>
      </c>
      <c r="G41">
        <f t="shared" si="4"/>
        <v>281146.07663688576</v>
      </c>
      <c r="L41">
        <f>Input!J42</f>
        <v>52.247626428571493</v>
      </c>
      <c r="M41">
        <f t="shared" si="5"/>
        <v>50.810705714285746</v>
      </c>
      <c r="N41">
        <f t="shared" si="10"/>
        <v>42.382253685808671</v>
      </c>
      <c r="O41">
        <f t="shared" si="7"/>
        <v>97.325579353647655</v>
      </c>
      <c r="P41">
        <f t="shared" si="8"/>
        <v>216.82449760753471</v>
      </c>
    </row>
    <row r="42" spans="1:16" x14ac:dyDescent="0.25">
      <c r="A42">
        <f>Input!G43</f>
        <v>184</v>
      </c>
      <c r="B42">
        <f t="shared" si="1"/>
        <v>39</v>
      </c>
      <c r="C42" s="4">
        <f>Input!I43</f>
        <v>1026.4947608571429</v>
      </c>
      <c r="D42">
        <f t="shared" si="2"/>
        <v>558.20670742857146</v>
      </c>
      <c r="E42">
        <f t="shared" si="9"/>
        <v>823.1092958520976</v>
      </c>
      <c r="F42">
        <f t="shared" si="3"/>
        <v>70173.381353484088</v>
      </c>
      <c r="G42">
        <f t="shared" si="4"/>
        <v>238428.86471733821</v>
      </c>
      <c r="L42">
        <f>Input!J43</f>
        <v>58.261954857142769</v>
      </c>
      <c r="M42">
        <f t="shared" si="5"/>
        <v>56.825034142857021</v>
      </c>
      <c r="N42">
        <f t="shared" si="10"/>
        <v>44.384829034599939</v>
      </c>
      <c r="O42">
        <f t="shared" si="7"/>
        <v>192.574621094685</v>
      </c>
      <c r="P42">
        <f t="shared" si="8"/>
        <v>161.85911493690554</v>
      </c>
    </row>
    <row r="43" spans="1:16" x14ac:dyDescent="0.25">
      <c r="A43">
        <f>Input!G44</f>
        <v>185</v>
      </c>
      <c r="B43">
        <f t="shared" si="1"/>
        <v>40</v>
      </c>
      <c r="C43" s="4">
        <f>Input!I44</f>
        <v>1084.5937658571427</v>
      </c>
      <c r="D43">
        <f t="shared" si="2"/>
        <v>616.30571242857127</v>
      </c>
      <c r="E43">
        <f t="shared" si="9"/>
        <v>867.09013551560781</v>
      </c>
      <c r="F43">
        <f t="shared" si="3"/>
        <v>62892.826863097747</v>
      </c>
      <c r="G43">
        <f t="shared" si="4"/>
        <v>197412.21379714331</v>
      </c>
      <c r="L43">
        <f>Input!J44</f>
        <v>58.099004999999806</v>
      </c>
      <c r="M43">
        <f t="shared" si="5"/>
        <v>56.662084285714059</v>
      </c>
      <c r="N43">
        <f t="shared" si="10"/>
        <v>46.463408570957057</v>
      </c>
      <c r="O43">
        <f t="shared" si="7"/>
        <v>135.38710425955239</v>
      </c>
      <c r="P43">
        <f t="shared" si="8"/>
        <v>113.29062390298769</v>
      </c>
    </row>
    <row r="44" spans="1:16" x14ac:dyDescent="0.25">
      <c r="A44">
        <f>Input!G45</f>
        <v>186</v>
      </c>
      <c r="B44">
        <f t="shared" si="1"/>
        <v>41</v>
      </c>
      <c r="C44" s="4">
        <f>Input!I45</f>
        <v>1146.6628201428571</v>
      </c>
      <c r="D44">
        <f t="shared" si="2"/>
        <v>678.37476671428567</v>
      </c>
      <c r="E44">
        <f t="shared" si="9"/>
        <v>913.18777376460321</v>
      </c>
      <c r="F44">
        <f t="shared" si="3"/>
        <v>55137.148280012472</v>
      </c>
      <c r="G44">
        <f t="shared" si="4"/>
        <v>158573.83583657286</v>
      </c>
      <c r="L44">
        <f>Input!J45</f>
        <v>62.069054285714401</v>
      </c>
      <c r="M44">
        <f t="shared" si="5"/>
        <v>60.632133571428653</v>
      </c>
      <c r="N44">
        <f t="shared" si="10"/>
        <v>48.618484967286669</v>
      </c>
      <c r="O44">
        <f t="shared" si="7"/>
        <v>180.91781498982945</v>
      </c>
      <c r="P44">
        <f t="shared" si="8"/>
        <v>72.058544430258593</v>
      </c>
    </row>
    <row r="45" spans="1:16" x14ac:dyDescent="0.25">
      <c r="A45">
        <f>Input!G46</f>
        <v>187</v>
      </c>
      <c r="B45">
        <f t="shared" si="1"/>
        <v>42</v>
      </c>
      <c r="C45" s="4">
        <f>Input!I46</f>
        <v>1214.4351170000002</v>
      </c>
      <c r="D45">
        <f t="shared" si="2"/>
        <v>746.14706357142882</v>
      </c>
      <c r="E45">
        <f t="shared" si="9"/>
        <v>961.47883338674478</v>
      </c>
      <c r="F45">
        <f t="shared" si="3"/>
        <v>46367.771091796218</v>
      </c>
      <c r="G45">
        <f t="shared" si="4"/>
        <v>122445.57742148764</v>
      </c>
      <c r="L45">
        <f>Input!J46</f>
        <v>67.772296857143147</v>
      </c>
      <c r="M45">
        <f t="shared" si="5"/>
        <v>66.335376142857399</v>
      </c>
      <c r="N45">
        <f t="shared" si="10"/>
        <v>50.850258598642476</v>
      </c>
      <c r="O45">
        <f t="shared" si="7"/>
        <v>286.35537882216039</v>
      </c>
      <c r="P45">
        <f t="shared" si="8"/>
        <v>39.149508466376602</v>
      </c>
    </row>
    <row r="46" spans="1:16" x14ac:dyDescent="0.25">
      <c r="A46">
        <f>Input!G47</f>
        <v>188</v>
      </c>
      <c r="B46">
        <f t="shared" si="1"/>
        <v>43</v>
      </c>
      <c r="C46" s="4">
        <f>Input!I47</f>
        <v>1284.7257285714284</v>
      </c>
      <c r="D46">
        <f t="shared" si="2"/>
        <v>816.43767514285696</v>
      </c>
      <c r="E46">
        <f t="shared" si="9"/>
        <v>1012.0399774254541</v>
      </c>
      <c r="F46">
        <f t="shared" si="3"/>
        <v>38260.260658252519</v>
      </c>
      <c r="G46">
        <f t="shared" si="4"/>
        <v>89617.068662371661</v>
      </c>
      <c r="L46">
        <f>Input!J47</f>
        <v>70.290611571428144</v>
      </c>
      <c r="M46">
        <f t="shared" si="5"/>
        <v>68.853690857142396</v>
      </c>
      <c r="N46">
        <f t="shared" si="10"/>
        <v>53.158603882217292</v>
      </c>
      <c r="O46">
        <f t="shared" si="7"/>
        <v>293.50568746317975</v>
      </c>
      <c r="P46">
        <f t="shared" si="8"/>
        <v>15.591532951385654</v>
      </c>
    </row>
    <row r="47" spans="1:16" x14ac:dyDescent="0.25">
      <c r="A47">
        <f>Input!G48</f>
        <v>189</v>
      </c>
      <c r="B47">
        <f t="shared" si="1"/>
        <v>44</v>
      </c>
      <c r="C47" s="4">
        <f>Input!I48</f>
        <v>1358.4827265714284</v>
      </c>
      <c r="D47">
        <f t="shared" si="2"/>
        <v>890.19467314285703</v>
      </c>
      <c r="E47">
        <f t="shared" si="9"/>
        <v>1064.9475658723275</v>
      </c>
      <c r="F47">
        <f t="shared" si="3"/>
        <v>30538.5735173178</v>
      </c>
      <c r="G47">
        <f t="shared" si="4"/>
        <v>60739.333743111514</v>
      </c>
      <c r="L47">
        <f>Input!J48</f>
        <v>73.756998000000067</v>
      </c>
      <c r="M47">
        <f t="shared" si="5"/>
        <v>72.320077285714319</v>
      </c>
      <c r="N47">
        <f t="shared" si="10"/>
        <v>55.543034394974889</v>
      </c>
      <c r="O47">
        <f t="shared" si="7"/>
        <v>331.74847020518177</v>
      </c>
      <c r="P47">
        <f t="shared" si="8"/>
        <v>2.446662229561487</v>
      </c>
    </row>
    <row r="48" spans="1:16" x14ac:dyDescent="0.25">
      <c r="A48">
        <f>Input!G49</f>
        <v>190</v>
      </c>
      <c r="B48">
        <f t="shared" si="1"/>
        <v>45</v>
      </c>
      <c r="C48" s="4">
        <f>Input!I49</f>
        <v>1435.5431610000001</v>
      </c>
      <c r="D48">
        <f t="shared" si="2"/>
        <v>967.25510757142865</v>
      </c>
      <c r="E48">
        <f t="shared" si="9"/>
        <v>1120.2772769763421</v>
      </c>
      <c r="F48">
        <f t="shared" si="3"/>
        <v>23415.784329386039</v>
      </c>
      <c r="G48">
        <f t="shared" si="4"/>
        <v>36528.307397643082</v>
      </c>
      <c r="L48">
        <f>Input!J49</f>
        <v>77.060434428571625</v>
      </c>
      <c r="M48">
        <f t="shared" si="5"/>
        <v>75.623513714285878</v>
      </c>
      <c r="N48">
        <f t="shared" si="10"/>
        <v>58.002667039558197</v>
      </c>
      <c r="O48">
        <f t="shared" si="7"/>
        <v>363.19849785374367</v>
      </c>
      <c r="P48">
        <f t="shared" si="8"/>
        <v>0.80183363129944618</v>
      </c>
    </row>
    <row r="49" spans="1:16" x14ac:dyDescent="0.25">
      <c r="A49">
        <f>Input!G50</f>
        <v>191</v>
      </c>
      <c r="B49">
        <f t="shared" si="1"/>
        <v>46</v>
      </c>
      <c r="C49" s="4">
        <f>Input!I50</f>
        <v>1511.0185384285717</v>
      </c>
      <c r="D49">
        <f t="shared" si="2"/>
        <v>1042.7304850000003</v>
      </c>
      <c r="E49">
        <f t="shared" si="9"/>
        <v>1178.1036923784009</v>
      </c>
      <c r="F49">
        <f t="shared" si="3"/>
        <v>18325.905275915451</v>
      </c>
      <c r="G49">
        <f t="shared" si="4"/>
        <v>17768.193069287354</v>
      </c>
      <c r="L49">
        <f>Input!J50</f>
        <v>75.475377428571619</v>
      </c>
      <c r="M49">
        <f t="shared" si="5"/>
        <v>74.038456714285871</v>
      </c>
      <c r="N49">
        <f t="shared" si="10"/>
        <v>60.536185589541262</v>
      </c>
      <c r="O49">
        <f t="shared" si="7"/>
        <v>223.17945280335124</v>
      </c>
      <c r="P49">
        <f t="shared" si="8"/>
        <v>11.757836532088627</v>
      </c>
    </row>
    <row r="50" spans="1:16" x14ac:dyDescent="0.25">
      <c r="A50">
        <f>Input!G51</f>
        <v>192</v>
      </c>
      <c r="B50">
        <f t="shared" si="1"/>
        <v>47</v>
      </c>
      <c r="C50" s="4">
        <f>Input!I51</f>
        <v>1595.1746954285716</v>
      </c>
      <c r="D50">
        <f t="shared" si="2"/>
        <v>1126.8866420000002</v>
      </c>
      <c r="E50">
        <f t="shared" si="9"/>
        <v>1238.4998456430683</v>
      </c>
      <c r="F50">
        <f t="shared" si="3"/>
        <v>12457.507227468994</v>
      </c>
      <c r="G50">
        <f t="shared" si="4"/>
        <v>5314.5897096406725</v>
      </c>
      <c r="L50">
        <f>Input!J51</f>
        <v>84.156156999999894</v>
      </c>
      <c r="M50">
        <f t="shared" si="5"/>
        <v>82.719236285714146</v>
      </c>
      <c r="N50">
        <f t="shared" si="10"/>
        <v>63.141804010227681</v>
      </c>
      <c r="O50">
        <f t="shared" si="7"/>
        <v>441.60303157874836</v>
      </c>
      <c r="P50">
        <f t="shared" si="8"/>
        <v>36.416259644226727</v>
      </c>
    </row>
    <row r="51" spans="1:16" x14ac:dyDescent="0.25">
      <c r="A51">
        <f>Input!G52</f>
        <v>193</v>
      </c>
      <c r="B51">
        <f t="shared" si="1"/>
        <v>48</v>
      </c>
      <c r="C51" s="4">
        <f>Input!I52</f>
        <v>1679.8048881428572</v>
      </c>
      <c r="D51">
        <f t="shared" si="2"/>
        <v>1211.5168347142858</v>
      </c>
      <c r="E51">
        <f t="shared" si="9"/>
        <v>1301.5367341895808</v>
      </c>
      <c r="F51">
        <f t="shared" si="3"/>
        <v>8103.5823015422184</v>
      </c>
      <c r="G51">
        <f t="shared" si="4"/>
        <v>97.305282934616656</v>
      </c>
      <c r="L51">
        <f>Input!J52</f>
        <v>84.630192714285613</v>
      </c>
      <c r="M51">
        <f t="shared" si="5"/>
        <v>83.193271999999865</v>
      </c>
      <c r="N51">
        <f t="shared" si="10"/>
        <v>65.817230019670447</v>
      </c>
      <c r="O51">
        <f t="shared" si="7"/>
        <v>353.92756534898194</v>
      </c>
      <c r="P51">
        <f t="shared" si="8"/>
        <v>75.864354602037338</v>
      </c>
    </row>
    <row r="52" spans="1:16" x14ac:dyDescent="0.25">
      <c r="A52">
        <f>Input!G53</f>
        <v>194</v>
      </c>
      <c r="B52">
        <f t="shared" si="1"/>
        <v>49</v>
      </c>
      <c r="C52" s="4">
        <f>Input!I53</f>
        <v>1763.0574144285715</v>
      </c>
      <c r="D52">
        <f t="shared" si="2"/>
        <v>1294.7693610000001</v>
      </c>
      <c r="E52">
        <f t="shared" si="9"/>
        <v>1367.2827951240497</v>
      </c>
      <c r="F52">
        <f t="shared" si="3"/>
        <v>5258.1981284628782</v>
      </c>
      <c r="G52">
        <f t="shared" si="4"/>
        <v>3122.7662853671518</v>
      </c>
      <c r="L52">
        <f>Input!J53</f>
        <v>83.252526285714339</v>
      </c>
      <c r="M52">
        <f t="shared" si="5"/>
        <v>81.815605571428591</v>
      </c>
      <c r="N52">
        <f t="shared" si="10"/>
        <v>68.559629425218688</v>
      </c>
      <c r="O52">
        <f t="shared" si="7"/>
        <v>215.88121815316296</v>
      </c>
      <c r="P52">
        <f t="shared" si="8"/>
        <v>131.15778690925742</v>
      </c>
    </row>
    <row r="53" spans="1:16" x14ac:dyDescent="0.25">
      <c r="A53">
        <f>Input!G54</f>
        <v>195</v>
      </c>
      <c r="B53">
        <f t="shared" si="1"/>
        <v>50</v>
      </c>
      <c r="C53" s="4">
        <f>Input!I54</f>
        <v>1851.7909789999999</v>
      </c>
      <c r="D53">
        <f t="shared" si="2"/>
        <v>1383.5029255714285</v>
      </c>
      <c r="E53">
        <f t="shared" si="9"/>
        <v>1435.8033460457757</v>
      </c>
      <c r="F53">
        <f t="shared" si="3"/>
        <v>2735.333981793518</v>
      </c>
      <c r="G53">
        <f t="shared" si="4"/>
        <v>15475.924242918185</v>
      </c>
      <c r="L53">
        <f>Input!J54</f>
        <v>88.73356457142836</v>
      </c>
      <c r="M53">
        <f t="shared" si="5"/>
        <v>87.296643857142612</v>
      </c>
      <c r="N53">
        <f t="shared" si="10"/>
        <v>71.365591842187271</v>
      </c>
      <c r="O53">
        <f t="shared" si="7"/>
        <v>301.64647672366215</v>
      </c>
      <c r="P53">
        <f t="shared" si="8"/>
        <v>203.30129864788842</v>
      </c>
    </row>
    <row r="54" spans="1:16" x14ac:dyDescent="0.25">
      <c r="A54">
        <f>Input!G55</f>
        <v>196</v>
      </c>
      <c r="B54">
        <f t="shared" si="1"/>
        <v>51</v>
      </c>
      <c r="C54" s="4">
        <f>Input!I55</f>
        <v>1941.117088142857</v>
      </c>
      <c r="D54">
        <f t="shared" si="2"/>
        <v>1472.8290347142856</v>
      </c>
      <c r="E54">
        <f t="shared" si="9"/>
        <v>1507.1599925423932</v>
      </c>
      <c r="F54">
        <f t="shared" si="3"/>
        <v>1178.6146653952997</v>
      </c>
      <c r="G54">
        <f t="shared" si="4"/>
        <v>38321.552540965655</v>
      </c>
      <c r="L54">
        <f>Input!J55</f>
        <v>89.326109142857149</v>
      </c>
      <c r="M54">
        <f t="shared" si="5"/>
        <v>87.889188428571401</v>
      </c>
      <c r="N54">
        <f t="shared" si="10"/>
        <v>74.231098471335415</v>
      </c>
      <c r="O54">
        <f t="shared" si="7"/>
        <v>227.85934717335505</v>
      </c>
      <c r="P54">
        <f t="shared" si="8"/>
        <v>293.22737129757286</v>
      </c>
    </row>
    <row r="55" spans="1:16" x14ac:dyDescent="0.25">
      <c r="A55">
        <f>Input!G56</f>
        <v>197</v>
      </c>
      <c r="B55">
        <f t="shared" si="1"/>
        <v>52</v>
      </c>
      <c r="C55" s="4">
        <f>Input!I56</f>
        <v>2030.2358067142857</v>
      </c>
      <c r="D55">
        <f t="shared" si="2"/>
        <v>1561.9477532857143</v>
      </c>
      <c r="E55">
        <f t="shared" si="9"/>
        <v>1581.4100047989925</v>
      </c>
      <c r="F55">
        <f t="shared" si="3"/>
        <v>378.77923396610197</v>
      </c>
      <c r="G55">
        <f t="shared" si="4"/>
        <v>72904.820438248091</v>
      </c>
      <c r="L55">
        <f>Input!J56</f>
        <v>89.118718571428644</v>
      </c>
      <c r="M55">
        <f t="shared" si="5"/>
        <v>87.681797857142897</v>
      </c>
      <c r="N55">
        <f t="shared" si="10"/>
        <v>77.1514926785201</v>
      </c>
      <c r="O55">
        <f t="shared" si="7"/>
        <v>143.2144955719007</v>
      </c>
      <c r="P55">
        <f t="shared" si="8"/>
        <v>401.77305145058125</v>
      </c>
    </row>
    <row r="56" spans="1:16" x14ac:dyDescent="0.25">
      <c r="A56">
        <f>Input!G57</f>
        <v>198</v>
      </c>
      <c r="B56">
        <f t="shared" si="1"/>
        <v>53</v>
      </c>
      <c r="C56" s="4">
        <f>Input!I57</f>
        <v>2121.4432452857141</v>
      </c>
      <c r="D56">
        <f t="shared" si="2"/>
        <v>1653.1551918571427</v>
      </c>
      <c r="E56">
        <f t="shared" si="9"/>
        <v>1658.6056665206938</v>
      </c>
      <c r="F56">
        <f t="shared" si="3"/>
        <v>29.707674058013311</v>
      </c>
      <c r="G56">
        <f t="shared" si="4"/>
        <v>120551.0261446518</v>
      </c>
      <c r="L56">
        <f>Input!J57</f>
        <v>91.207438571428384</v>
      </c>
      <c r="M56">
        <f t="shared" si="5"/>
        <v>89.770517857142636</v>
      </c>
      <c r="N56">
        <f t="shared" si="10"/>
        <v>80.121454180589211</v>
      </c>
      <c r="O56">
        <f t="shared" si="7"/>
        <v>122.89904991392977</v>
      </c>
      <c r="P56">
        <f t="shared" si="8"/>
        <v>529.65518645752491</v>
      </c>
    </row>
    <row r="57" spans="1:16" x14ac:dyDescent="0.25">
      <c r="A57">
        <f>Input!G58</f>
        <v>199</v>
      </c>
      <c r="B57">
        <f t="shared" si="1"/>
        <v>54</v>
      </c>
      <c r="C57" s="4">
        <f>Input!I58</f>
        <v>2210.6804727142858</v>
      </c>
      <c r="D57">
        <f t="shared" si="2"/>
        <v>1742.3924192857144</v>
      </c>
      <c r="E57">
        <f t="shared" si="9"/>
        <v>1738.7936001989856</v>
      </c>
      <c r="F57">
        <f t="shared" si="3"/>
        <v>12.95149881900338</v>
      </c>
      <c r="G57">
        <f t="shared" si="4"/>
        <v>182664.36785290984</v>
      </c>
      <c r="L57">
        <f>Input!J58</f>
        <v>89.237227428571714</v>
      </c>
      <c r="M57">
        <f t="shared" si="5"/>
        <v>87.800306714285966</v>
      </c>
      <c r="N57">
        <f t="shared" si="10"/>
        <v>83.134977693403329</v>
      </c>
      <c r="O57">
        <f t="shared" si="7"/>
        <v>37.23745183036263</v>
      </c>
      <c r="P57">
        <f t="shared" si="8"/>
        <v>677.44440978425666</v>
      </c>
    </row>
    <row r="58" spans="1:16" x14ac:dyDescent="0.25">
      <c r="A58">
        <f>Input!G59</f>
        <v>200</v>
      </c>
      <c r="B58">
        <f t="shared" si="1"/>
        <v>55</v>
      </c>
      <c r="C58" s="4">
        <f>Input!I59</f>
        <v>2297.3401308571429</v>
      </c>
      <c r="D58">
        <f t="shared" si="2"/>
        <v>1829.0520774285715</v>
      </c>
      <c r="E58">
        <f t="shared" si="9"/>
        <v>1822.0140736290653</v>
      </c>
      <c r="F58">
        <f t="shared" si="3"/>
        <v>49.533497481863904</v>
      </c>
      <c r="G58">
        <f t="shared" si="4"/>
        <v>260725.63109179126</v>
      </c>
      <c r="L58">
        <f>Input!J59</f>
        <v>86.659658142857097</v>
      </c>
      <c r="M58">
        <f t="shared" si="5"/>
        <v>85.222737428571349</v>
      </c>
      <c r="N58">
        <f t="shared" si="10"/>
        <v>86.185356937644286</v>
      </c>
      <c r="O58">
        <f t="shared" si="7"/>
        <v>0.2249616332663249</v>
      </c>
      <c r="P58">
        <f t="shared" si="8"/>
        <v>845.53831504011441</v>
      </c>
    </row>
    <row r="59" spans="1:16" x14ac:dyDescent="0.25">
      <c r="A59">
        <f>Input!G60</f>
        <v>201</v>
      </c>
      <c r="B59">
        <f t="shared" si="1"/>
        <v>56</v>
      </c>
      <c r="C59" s="4">
        <f>Input!I60</f>
        <v>2387.2291574285714</v>
      </c>
      <c r="D59">
        <f t="shared" si="2"/>
        <v>1918.941104</v>
      </c>
      <c r="E59">
        <f t="shared" si="9"/>
        <v>1908.3002934946655</v>
      </c>
      <c r="F59">
        <f t="shared" si="3"/>
        <v>113.22684821043615</v>
      </c>
      <c r="G59">
        <f t="shared" si="4"/>
        <v>356288.67320857279</v>
      </c>
      <c r="L59">
        <f>Input!J60</f>
        <v>89.889026571428531</v>
      </c>
      <c r="M59">
        <f t="shared" si="5"/>
        <v>88.452105857142783</v>
      </c>
      <c r="N59">
        <f t="shared" si="10"/>
        <v>89.265174922395957</v>
      </c>
      <c r="O59">
        <f t="shared" si="7"/>
        <v>0.38919088000066143</v>
      </c>
      <c r="P59">
        <f t="shared" si="8"/>
        <v>1034.1343603751429</v>
      </c>
    </row>
    <row r="60" spans="1:16" x14ac:dyDescent="0.25">
      <c r="A60">
        <f>Input!G61</f>
        <v>202</v>
      </c>
      <c r="B60">
        <f t="shared" si="1"/>
        <v>57</v>
      </c>
      <c r="C60" s="4">
        <f>Input!I61</f>
        <v>2476.2738078571429</v>
      </c>
      <c r="D60">
        <f t="shared" si="2"/>
        <v>2007.9857544285715</v>
      </c>
      <c r="E60">
        <f t="shared" si="9"/>
        <v>1997.6776927612671</v>
      </c>
      <c r="F60">
        <f t="shared" si="3"/>
        <v>106.25613533695038</v>
      </c>
      <c r="G60">
        <f t="shared" si="4"/>
        <v>470975.59168123989</v>
      </c>
      <c r="L60">
        <f>Input!J61</f>
        <v>89.044650428571458</v>
      </c>
      <c r="M60">
        <f t="shared" si="5"/>
        <v>87.607729714285711</v>
      </c>
      <c r="N60">
        <f t="shared" si="10"/>
        <v>92.366301431870326</v>
      </c>
      <c r="O60">
        <f t="shared" si="7"/>
        <v>11.033365387716376</v>
      </c>
      <c r="P60">
        <f t="shared" si="8"/>
        <v>1243.2031475079868</v>
      </c>
    </row>
    <row r="61" spans="1:16" x14ac:dyDescent="0.25">
      <c r="A61">
        <f>Input!G62</f>
        <v>203</v>
      </c>
      <c r="B61">
        <f t="shared" si="1"/>
        <v>58</v>
      </c>
      <c r="C61" s="4">
        <f>Input!I62</f>
        <v>2566.7701927142853</v>
      </c>
      <c r="D61">
        <f t="shared" si="2"/>
        <v>2098.4821392857139</v>
      </c>
      <c r="E61">
        <f t="shared" si="9"/>
        <v>2090.1632195374427</v>
      </c>
      <c r="F61">
        <f t="shared" si="3"/>
        <v>69.204425778175363</v>
      </c>
      <c r="G61">
        <f t="shared" si="4"/>
        <v>606470.47276636946</v>
      </c>
      <c r="L61">
        <f>Input!J62</f>
        <v>90.496384857142402</v>
      </c>
      <c r="M61">
        <f t="shared" si="5"/>
        <v>89.059464142856655</v>
      </c>
      <c r="N61">
        <f t="shared" si="10"/>
        <v>95.479898623618837</v>
      </c>
      <c r="O61">
        <f t="shared" si="7"/>
        <v>24.835409460660141</v>
      </c>
      <c r="P61">
        <f t="shared" si="8"/>
        <v>1472.4628174593154</v>
      </c>
    </row>
    <row r="62" spans="1:16" x14ac:dyDescent="0.25">
      <c r="A62">
        <f>Input!G63</f>
        <v>204</v>
      </c>
      <c r="B62">
        <f t="shared" si="1"/>
        <v>59</v>
      </c>
      <c r="C62" s="4">
        <f>Input!I63</f>
        <v>2663.1179562857142</v>
      </c>
      <c r="D62">
        <f t="shared" si="2"/>
        <v>2194.8299028571428</v>
      </c>
      <c r="E62">
        <f t="shared" si="9"/>
        <v>2185.7646359533373</v>
      </c>
      <c r="F62">
        <f t="shared" si="3"/>
        <v>82.179064037229949</v>
      </c>
      <c r="G62">
        <f t="shared" si="4"/>
        <v>764511.63111123187</v>
      </c>
      <c r="L62">
        <f>Input!J63</f>
        <v>96.347763571428914</v>
      </c>
      <c r="M62">
        <f t="shared" si="5"/>
        <v>94.910842857143166</v>
      </c>
      <c r="N62">
        <f t="shared" si="10"/>
        <v>98.596435603815067</v>
      </c>
      <c r="O62">
        <f t="shared" si="7"/>
        <v>5.0565259092356731</v>
      </c>
      <c r="P62">
        <f t="shared" si="8"/>
        <v>1721.3553927737119</v>
      </c>
    </row>
    <row r="63" spans="1:16" x14ac:dyDescent="0.25">
      <c r="A63">
        <f>Input!G64</f>
        <v>205</v>
      </c>
      <c r="B63">
        <f t="shared" si="1"/>
        <v>60</v>
      </c>
      <c r="C63" s="4">
        <f>Input!I64</f>
        <v>2761.4803715714288</v>
      </c>
      <c r="D63">
        <f t="shared" si="2"/>
        <v>2293.1923181428574</v>
      </c>
      <c r="E63">
        <f t="shared" si="9"/>
        <v>2284.4798364376475</v>
      </c>
      <c r="F63">
        <f t="shared" si="3"/>
        <v>75.907337463617878</v>
      </c>
      <c r="G63">
        <f t="shared" si="4"/>
        <v>946882.26971569157</v>
      </c>
      <c r="L63">
        <f>Input!J64</f>
        <v>98.362415285714633</v>
      </c>
      <c r="M63">
        <f t="shared" si="5"/>
        <v>96.925494571428885</v>
      </c>
      <c r="N63">
        <f t="shared" si="10"/>
        <v>101.70571277377375</v>
      </c>
      <c r="O63">
        <f t="shared" si="7"/>
        <v>11.177638093662432</v>
      </c>
      <c r="P63">
        <f t="shared" si="8"/>
        <v>1989.0259676255594</v>
      </c>
    </row>
    <row r="64" spans="1:16" x14ac:dyDescent="0.25">
      <c r="A64">
        <f>Input!G65</f>
        <v>206</v>
      </c>
      <c r="B64">
        <f t="shared" si="1"/>
        <v>61</v>
      </c>
      <c r="C64" s="4">
        <f>Input!I65</f>
        <v>2858.6725112857139</v>
      </c>
      <c r="D64">
        <f t="shared" si="2"/>
        <v>2390.3844578571425</v>
      </c>
      <c r="E64">
        <f t="shared" si="9"/>
        <v>2386.2961955200731</v>
      </c>
      <c r="F64">
        <f t="shared" si="3"/>
        <v>16.713888936700226</v>
      </c>
      <c r="G64">
        <f t="shared" si="4"/>
        <v>1155399.5132190585</v>
      </c>
      <c r="L64">
        <f>Input!J65</f>
        <v>97.192139714285076</v>
      </c>
      <c r="M64">
        <f t="shared" si="5"/>
        <v>95.755218999999329</v>
      </c>
      <c r="N64">
        <f t="shared" si="10"/>
        <v>104.79689663940812</v>
      </c>
      <c r="O64">
        <f t="shared" si="7"/>
        <v>57.832327890206855</v>
      </c>
      <c r="P64">
        <f t="shared" si="8"/>
        <v>2274.30569631756</v>
      </c>
    </row>
    <row r="65" spans="1:16" x14ac:dyDescent="0.25">
      <c r="A65">
        <f>Input!G66</f>
        <v>207</v>
      </c>
      <c r="B65">
        <f t="shared" si="1"/>
        <v>62</v>
      </c>
      <c r="C65" s="4">
        <f>Input!I66</f>
        <v>2958.871815142857</v>
      </c>
      <c r="D65">
        <f t="shared" si="2"/>
        <v>2490.5837617142856</v>
      </c>
      <c r="E65">
        <f t="shared" si="9"/>
        <v>2491.1899559131107</v>
      </c>
      <c r="F65">
        <f t="shared" si="3"/>
        <v>0.36747140668914546</v>
      </c>
      <c r="G65">
        <f t="shared" si="4"/>
        <v>1391901.7959541858</v>
      </c>
      <c r="L65">
        <f>Input!J66</f>
        <v>100.19930385714315</v>
      </c>
      <c r="M65">
        <f t="shared" si="5"/>
        <v>98.762383142857402</v>
      </c>
      <c r="N65">
        <f t="shared" si="10"/>
        <v>107.85856564022387</v>
      </c>
      <c r="O65">
        <f t="shared" si="7"/>
        <v>58.664291061760892</v>
      </c>
      <c r="P65">
        <f t="shared" si="8"/>
        <v>2575.6995507814745</v>
      </c>
    </row>
    <row r="66" spans="1:16" x14ac:dyDescent="0.25">
      <c r="A66">
        <f>Input!G67</f>
        <v>208</v>
      </c>
      <c r="B66">
        <f t="shared" si="1"/>
        <v>63</v>
      </c>
      <c r="C66" s="4">
        <f>Input!I67</f>
        <v>3058.5822697142858</v>
      </c>
      <c r="D66">
        <f t="shared" si="2"/>
        <v>2590.2942162857144</v>
      </c>
      <c r="E66">
        <f t="shared" si="9"/>
        <v>2599.1256681022805</v>
      </c>
      <c r="F66">
        <f t="shared" si="3"/>
        <v>77.994541188330203</v>
      </c>
      <c r="G66">
        <f t="shared" si="4"/>
        <v>1658234.6194156655</v>
      </c>
      <c r="L66">
        <f>Input!J67</f>
        <v>99.710454571428727</v>
      </c>
      <c r="M66">
        <f t="shared" si="5"/>
        <v>98.273533857142979</v>
      </c>
      <c r="N66">
        <f t="shared" si="10"/>
        <v>110.87876738611612</v>
      </c>
      <c r="O66">
        <f t="shared" si="7"/>
        <v>124.73121112671073</v>
      </c>
      <c r="P66">
        <f t="shared" si="8"/>
        <v>2891.3798025459359</v>
      </c>
    </row>
    <row r="67" spans="1:16" x14ac:dyDescent="0.25">
      <c r="A67">
        <f>Input!G68</f>
        <v>209</v>
      </c>
      <c r="B67">
        <f t="shared" si="1"/>
        <v>64</v>
      </c>
      <c r="C67" s="4">
        <f>Input!I68</f>
        <v>3157.1372621428568</v>
      </c>
      <c r="D67">
        <f t="shared" si="2"/>
        <v>2688.8492087142854</v>
      </c>
      <c r="E67">
        <f t="shared" ref="E67:E83" si="11">(_Ac/(1+EXP(-1*(B67-_Muc)/_sc)))</f>
        <v>2710.0556929643012</v>
      </c>
      <c r="F67">
        <f t="shared" si="3"/>
        <v>449.71497424616899</v>
      </c>
      <c r="G67">
        <f t="shared" si="4"/>
        <v>1956234.7313761348</v>
      </c>
      <c r="L67">
        <f>Input!J68</f>
        <v>98.55499242857104</v>
      </c>
      <c r="M67">
        <f t="shared" si="5"/>
        <v>97.118071714285293</v>
      </c>
      <c r="N67">
        <f t="shared" ref="N67:N83" si="12">_Ac*EXP(-1*(B67-_Muc)/_sc)*(1/_sc)*(1/(1+EXP(-1*(B67-_Muc)/_sc))^2)+$L$3</f>
        <v>113.84508748929662</v>
      </c>
      <c r="O67">
        <f t="shared" si="7"/>
        <v>233.78700696602468</v>
      </c>
      <c r="P67">
        <f t="shared" si="8"/>
        <v>3219.186128746926</v>
      </c>
    </row>
    <row r="68" spans="1:16" x14ac:dyDescent="0.25">
      <c r="A68">
        <f>Input!G69</f>
        <v>210</v>
      </c>
      <c r="B68">
        <f t="shared" ref="B68:B84" si="13">A68-$A$3</f>
        <v>65</v>
      </c>
      <c r="C68" s="4">
        <f>Input!I69</f>
        <v>3256.9365984285719</v>
      </c>
      <c r="D68">
        <f t="shared" ref="D68:D83" si="14">C68-$C$3</f>
        <v>2788.6485450000005</v>
      </c>
      <c r="E68">
        <f t="shared" si="11"/>
        <v>2823.9197790067396</v>
      </c>
      <c r="F68">
        <f t="shared" ref="F68:F83" si="15">(D68-E68)^2</f>
        <v>1244.0599483581543</v>
      </c>
      <c r="G68">
        <f t="shared" ref="G68:G83" si="16">(E68-$H$4)^2</f>
        <v>2287712.8202627036</v>
      </c>
      <c r="L68">
        <f>Input!J69</f>
        <v>99.799336285715071</v>
      </c>
      <c r="M68">
        <f t="shared" ref="M68:M83" si="17">L68-$L$3</f>
        <v>98.362415571429324</v>
      </c>
      <c r="N68">
        <f t="shared" si="12"/>
        <v>116.74472994716142</v>
      </c>
      <c r="O68">
        <f t="shared" ref="O68:O83" si="18">(L68-N68)^2</f>
        <v>287.146366341386</v>
      </c>
      <c r="P68">
        <f t="shared" ref="P68:P83" si="19">(N68-$Q$4)^2</f>
        <v>3556.633140864184</v>
      </c>
    </row>
    <row r="69" spans="1:16" x14ac:dyDescent="0.25">
      <c r="A69">
        <f>Input!G70</f>
        <v>211</v>
      </c>
      <c r="B69">
        <f t="shared" si="13"/>
        <v>66</v>
      </c>
      <c r="C69" s="4">
        <f>Input!I70</f>
        <v>3354.5731465714284</v>
      </c>
      <c r="D69">
        <f t="shared" si="14"/>
        <v>2886.285093142857</v>
      </c>
      <c r="E69">
        <f t="shared" si="11"/>
        <v>2940.6447256512606</v>
      </c>
      <c r="F69">
        <f t="shared" si="15"/>
        <v>2954.9696464486888</v>
      </c>
      <c r="G69">
        <f t="shared" si="16"/>
        <v>2654434.862730769</v>
      </c>
      <c r="L69">
        <f>Input!J70</f>
        <v>97.636548142856554</v>
      </c>
      <c r="M69">
        <f t="shared" si="17"/>
        <v>96.199627428570807</v>
      </c>
      <c r="N69">
        <f t="shared" si="12"/>
        <v>119.56460877337901</v>
      </c>
      <c r="O69">
        <f t="shared" si="18"/>
        <v>480.83984301586872</v>
      </c>
      <c r="P69">
        <f t="shared" si="19"/>
        <v>3900.9259864747219</v>
      </c>
    </row>
    <row r="70" spans="1:16" x14ac:dyDescent="0.25">
      <c r="A70">
        <f>Input!G71</f>
        <v>212</v>
      </c>
      <c r="B70">
        <f t="shared" si="13"/>
        <v>67</v>
      </c>
      <c r="C70" s="4">
        <f>Input!I71</f>
        <v>3456.4760164285713</v>
      </c>
      <c r="D70">
        <f t="shared" si="14"/>
        <v>2988.1879629999999</v>
      </c>
      <c r="E70">
        <f t="shared" si="11"/>
        <v>3060.1441435412657</v>
      </c>
      <c r="F70">
        <f t="shared" si="15"/>
        <v>5177.6919180872528</v>
      </c>
      <c r="G70">
        <f t="shared" si="16"/>
        <v>3058102.3085474824</v>
      </c>
      <c r="L70">
        <f>Input!J71</f>
        <v>101.90286985714283</v>
      </c>
      <c r="M70">
        <f t="shared" si="17"/>
        <v>100.46594914285708</v>
      </c>
      <c r="N70">
        <f t="shared" si="12"/>
        <v>122.29145029413031</v>
      </c>
      <c r="O70">
        <f t="shared" si="18"/>
        <v>415.69421223550864</v>
      </c>
      <c r="P70">
        <f t="shared" si="19"/>
        <v>4248.9844781880684</v>
      </c>
    </row>
    <row r="71" spans="1:16" x14ac:dyDescent="0.25">
      <c r="A71">
        <f>Input!G72</f>
        <v>213</v>
      </c>
      <c r="B71">
        <f t="shared" si="13"/>
        <v>68</v>
      </c>
      <c r="C71" s="4">
        <f>Input!I72</f>
        <v>3561.4897457142856</v>
      </c>
      <c r="D71">
        <f t="shared" si="14"/>
        <v>3093.2016922857142</v>
      </c>
      <c r="E71">
        <f t="shared" si="11"/>
        <v>3182.3183221248946</v>
      </c>
      <c r="F71">
        <f t="shared" si="15"/>
        <v>7941.773713893499</v>
      </c>
      <c r="G71">
        <f t="shared" si="16"/>
        <v>3500331.3335816259</v>
      </c>
      <c r="L71">
        <f>Input!J72</f>
        <v>105.01372928571436</v>
      </c>
      <c r="M71">
        <f t="shared" si="17"/>
        <v>103.57680857142861</v>
      </c>
      <c r="N71">
        <f t="shared" si="12"/>
        <v>124.91190523108735</v>
      </c>
      <c r="O71">
        <f t="shared" si="18"/>
        <v>395.93740595302</v>
      </c>
      <c r="P71">
        <f t="shared" si="19"/>
        <v>4597.475962522959</v>
      </c>
    </row>
    <row r="72" spans="1:16" x14ac:dyDescent="0.25">
      <c r="A72">
        <f>Input!G73</f>
        <v>214</v>
      </c>
      <c r="B72">
        <f t="shared" si="13"/>
        <v>69</v>
      </c>
      <c r="C72" s="4">
        <f>Input!I73</f>
        <v>3670.4735242857141</v>
      </c>
      <c r="D72">
        <f t="shared" si="14"/>
        <v>3202.1854708571427</v>
      </c>
      <c r="E72">
        <f t="shared" si="11"/>
        <v>3307.0542137351213</v>
      </c>
      <c r="F72">
        <f t="shared" si="15"/>
        <v>10997.453232807577</v>
      </c>
      <c r="G72">
        <f t="shared" si="16"/>
        <v>3982631.4373350036</v>
      </c>
      <c r="L72">
        <f>Input!J73</f>
        <v>108.9837785714285</v>
      </c>
      <c r="M72">
        <f t="shared" si="17"/>
        <v>107.54685785714275</v>
      </c>
      <c r="N72">
        <f t="shared" si="12"/>
        <v>127.41266939073459</v>
      </c>
      <c r="O72">
        <f t="shared" si="18"/>
        <v>339.62401682990429</v>
      </c>
      <c r="P72">
        <f t="shared" si="19"/>
        <v>4942.856860255386</v>
      </c>
    </row>
    <row r="73" spans="1:16" x14ac:dyDescent="0.25">
      <c r="A73">
        <f>Input!G74</f>
        <v>215</v>
      </c>
      <c r="B73">
        <f t="shared" si="13"/>
        <v>70</v>
      </c>
      <c r="C73" s="4">
        <f>Input!I74</f>
        <v>3782.5237215714287</v>
      </c>
      <c r="D73">
        <f t="shared" si="14"/>
        <v>3314.2356681428573</v>
      </c>
      <c r="E73">
        <f t="shared" si="11"/>
        <v>3434.2255420581459</v>
      </c>
      <c r="F73">
        <f t="shared" si="15"/>
        <v>14397.569842206862</v>
      </c>
      <c r="G73">
        <f t="shared" si="16"/>
        <v>4506383.7043161634</v>
      </c>
      <c r="L73">
        <f>Input!J74</f>
        <v>112.0501972857146</v>
      </c>
      <c r="M73">
        <f t="shared" si="17"/>
        <v>110.61327657142886</v>
      </c>
      <c r="N73">
        <f t="shared" si="12"/>
        <v>129.78061148073166</v>
      </c>
      <c r="O73">
        <f t="shared" si="18"/>
        <v>314.36758752686251</v>
      </c>
      <c r="P73">
        <f t="shared" si="19"/>
        <v>5281.4224972991879</v>
      </c>
    </row>
    <row r="74" spans="1:16" x14ac:dyDescent="0.25">
      <c r="A74">
        <f>Input!G75</f>
        <v>216</v>
      </c>
      <c r="B74">
        <f t="shared" si="13"/>
        <v>71</v>
      </c>
      <c r="C74" s="4">
        <f>Input!I75</f>
        <v>3896.1145350000006</v>
      </c>
      <c r="D74">
        <f t="shared" si="14"/>
        <v>3427.8264815714292</v>
      </c>
      <c r="E74">
        <f t="shared" si="11"/>
        <v>3563.6930412578135</v>
      </c>
      <c r="F74">
        <f t="shared" si="15"/>
        <v>18459.722041013836</v>
      </c>
      <c r="G74">
        <f t="shared" si="16"/>
        <v>5072819.0868140124</v>
      </c>
      <c r="L74">
        <f>Input!J75</f>
        <v>113.59081342857189</v>
      </c>
      <c r="M74">
        <f t="shared" si="17"/>
        <v>112.15389271428614</v>
      </c>
      <c r="N74">
        <f t="shared" si="12"/>
        <v>132.00290628894939</v>
      </c>
      <c r="O74">
        <f t="shared" si="18"/>
        <v>339.00516349916404</v>
      </c>
      <c r="P74">
        <f t="shared" si="19"/>
        <v>5609.3645131067569</v>
      </c>
    </row>
    <row r="75" spans="1:16" x14ac:dyDescent="0.25">
      <c r="A75">
        <f>Input!G76</f>
        <v>217</v>
      </c>
      <c r="B75">
        <f t="shared" si="13"/>
        <v>72</v>
      </c>
      <c r="C75" s="4">
        <f>Input!I76</f>
        <v>4009.9719934285717</v>
      </c>
      <c r="D75">
        <f t="shared" si="14"/>
        <v>3541.6839400000003</v>
      </c>
      <c r="E75">
        <f t="shared" si="11"/>
        <v>3695.30483012694</v>
      </c>
      <c r="F75">
        <f t="shared" si="15"/>
        <v>23599.377883393274</v>
      </c>
      <c r="G75">
        <f t="shared" si="16"/>
        <v>5682997.0984081496</v>
      </c>
      <c r="L75">
        <f>Input!J76</f>
        <v>113.85745842857114</v>
      </c>
      <c r="M75">
        <f t="shared" si="17"/>
        <v>112.42053771428539</v>
      </c>
      <c r="N75">
        <f t="shared" si="12"/>
        <v>134.06717120099646</v>
      </c>
      <c r="O75">
        <f t="shared" si="18"/>
        <v>408.43249034393108</v>
      </c>
      <c r="P75">
        <f t="shared" si="19"/>
        <v>5922.8347962477665</v>
      </c>
    </row>
    <row r="76" spans="1:16" x14ac:dyDescent="0.25">
      <c r="A76">
        <f>Input!G77</f>
        <v>218</v>
      </c>
      <c r="B76">
        <f t="shared" si="13"/>
        <v>73</v>
      </c>
      <c r="C76" s="4">
        <f>Input!I77</f>
        <v>4125.562645142857</v>
      </c>
      <c r="D76">
        <f t="shared" si="14"/>
        <v>3657.2745917142856</v>
      </c>
      <c r="E76">
        <f t="shared" si="11"/>
        <v>3828.8969234971951</v>
      </c>
      <c r="F76">
        <f t="shared" si="15"/>
        <v>29454.224766603049</v>
      </c>
      <c r="G76">
        <f t="shared" si="16"/>
        <v>6337785.3310430264</v>
      </c>
      <c r="L76">
        <f>Input!J77</f>
        <v>115.59065171428529</v>
      </c>
      <c r="M76">
        <f t="shared" si="17"/>
        <v>114.15373099999954</v>
      </c>
      <c r="N76">
        <f t="shared" si="12"/>
        <v>135.96160380906977</v>
      </c>
      <c r="O76">
        <f t="shared" si="18"/>
        <v>414.97568924800441</v>
      </c>
      <c r="P76">
        <f t="shared" si="19"/>
        <v>6218.0145707090333</v>
      </c>
    </row>
    <row r="77" spans="1:16" x14ac:dyDescent="0.25">
      <c r="A77">
        <f>Input!G78</f>
        <v>219</v>
      </c>
      <c r="B77">
        <f t="shared" si="13"/>
        <v>74</v>
      </c>
      <c r="C77" s="4">
        <f>Input!I78</f>
        <v>4247.3305750000009</v>
      </c>
      <c r="D77">
        <f t="shared" si="14"/>
        <v>3779.0425215714295</v>
      </c>
      <c r="E77">
        <f t="shared" si="11"/>
        <v>3964.293880800094</v>
      </c>
      <c r="F77">
        <f t="shared" si="15"/>
        <v>34318.066096067727</v>
      </c>
      <c r="G77">
        <f t="shared" si="16"/>
        <v>7037840.2220393158</v>
      </c>
      <c r="L77">
        <f>Input!J78</f>
        <v>121.76792985714383</v>
      </c>
      <c r="M77">
        <f t="shared" si="17"/>
        <v>120.33100914285808</v>
      </c>
      <c r="N77">
        <f t="shared" si="12"/>
        <v>137.67511818997144</v>
      </c>
      <c r="O77">
        <f t="shared" si="18"/>
        <v>253.03864065604702</v>
      </c>
      <c r="P77">
        <f t="shared" si="19"/>
        <v>6491.1869593005558</v>
      </c>
    </row>
    <row r="78" spans="1:16" x14ac:dyDescent="0.25">
      <c r="A78">
        <f>Input!G79</f>
        <v>220</v>
      </c>
      <c r="B78">
        <f t="shared" si="13"/>
        <v>75</v>
      </c>
      <c r="C78" s="4">
        <f>Input!I79</f>
        <v>4375.1128332857143</v>
      </c>
      <c r="D78">
        <f t="shared" si="14"/>
        <v>3906.8247798571429</v>
      </c>
      <c r="E78">
        <f t="shared" si="11"/>
        <v>4101.3095891858384</v>
      </c>
      <c r="F78">
        <f t="shared" si="15"/>
        <v>37824.341059619052</v>
      </c>
      <c r="G78">
        <f t="shared" si="16"/>
        <v>7783589.4996206705</v>
      </c>
      <c r="L78">
        <f>Input!J79</f>
        <v>127.7822582857134</v>
      </c>
      <c r="M78">
        <f t="shared" si="17"/>
        <v>126.34533757142765</v>
      </c>
      <c r="N78">
        <f t="shared" si="12"/>
        <v>139.1974773132965</v>
      </c>
      <c r="O78">
        <f t="shared" si="18"/>
        <v>130.3072254476954</v>
      </c>
      <c r="P78">
        <f t="shared" si="19"/>
        <v>6738.8111003071554</v>
      </c>
    </row>
    <row r="79" spans="1:16" x14ac:dyDescent="0.25">
      <c r="A79">
        <f>Input!G80</f>
        <v>221</v>
      </c>
      <c r="B79">
        <f t="shared" si="13"/>
        <v>76</v>
      </c>
      <c r="C79" s="4">
        <f>Input!I80</f>
        <v>4507.4132448571427</v>
      </c>
      <c r="D79">
        <f t="shared" si="14"/>
        <v>4039.1251914285713</v>
      </c>
      <c r="E79">
        <f t="shared" si="11"/>
        <v>4239.7481760368191</v>
      </c>
      <c r="F79">
        <f t="shared" si="15"/>
        <v>40249.581953121262</v>
      </c>
      <c r="G79">
        <f t="shared" si="16"/>
        <v>8575216.7253562659</v>
      </c>
      <c r="L79">
        <f>Input!J80</f>
        <v>132.30041157142841</v>
      </c>
      <c r="M79">
        <f t="shared" si="17"/>
        <v>130.86349085714266</v>
      </c>
      <c r="N79">
        <f t="shared" si="12"/>
        <v>140.51941899063851</v>
      </c>
      <c r="O79">
        <f t="shared" si="18"/>
        <v>67.552082957030677</v>
      </c>
      <c r="P79">
        <f t="shared" si="19"/>
        <v>6957.5957071486109</v>
      </c>
    </row>
    <row r="80" spans="1:16" x14ac:dyDescent="0.25">
      <c r="A80">
        <f>Input!G81</f>
        <v>222</v>
      </c>
      <c r="B80">
        <f t="shared" si="13"/>
        <v>77</v>
      </c>
      <c r="C80" s="4">
        <f>Input!I81</f>
        <v>4639.1803659999996</v>
      </c>
      <c r="D80">
        <f t="shared" si="14"/>
        <v>4170.8923125714282</v>
      </c>
      <c r="E80">
        <f t="shared" si="11"/>
        <v>4379.4050431285759</v>
      </c>
      <c r="F80">
        <f t="shared" si="15"/>
        <v>43477.55880439769</v>
      </c>
      <c r="G80">
        <f t="shared" si="16"/>
        <v>9412648.3287618756</v>
      </c>
      <c r="L80">
        <f>Input!J81</f>
        <v>131.76712114285692</v>
      </c>
      <c r="M80">
        <f t="shared" si="17"/>
        <v>130.33020042857117</v>
      </c>
      <c r="N80">
        <f t="shared" si="12"/>
        <v>141.63277279951271</v>
      </c>
      <c r="O80">
        <f t="shared" si="18"/>
        <v>97.33108261047505</v>
      </c>
      <c r="P80">
        <f t="shared" si="19"/>
        <v>7144.5698529914898</v>
      </c>
    </row>
    <row r="81" spans="1:16" x14ac:dyDescent="0.25">
      <c r="A81">
        <f>Input!G82</f>
        <v>223</v>
      </c>
      <c r="B81">
        <f t="shared" si="13"/>
        <v>78</v>
      </c>
      <c r="C81" s="4">
        <f>Input!I82</f>
        <v>4778.3987364285713</v>
      </c>
      <c r="D81">
        <f t="shared" si="14"/>
        <v>4310.1106829999999</v>
      </c>
      <c r="E81">
        <f t="shared" si="11"/>
        <v>4520.068012168017</v>
      </c>
      <c r="F81">
        <f t="shared" si="15"/>
        <v>44082.080071367112</v>
      </c>
      <c r="G81">
        <f t="shared" si="16"/>
        <v>10295543.493081581</v>
      </c>
      <c r="L81">
        <f>Input!J82</f>
        <v>139.21837042857169</v>
      </c>
      <c r="M81">
        <f t="shared" si="17"/>
        <v>137.78144971428594</v>
      </c>
      <c r="N81">
        <f t="shared" si="12"/>
        <v>142.53056551517787</v>
      </c>
      <c r="O81">
        <f t="shared" si="18"/>
        <v>10.970636291738126</v>
      </c>
      <c r="P81">
        <f t="shared" si="19"/>
        <v>7297.1487441859235</v>
      </c>
    </row>
    <row r="82" spans="1:16" x14ac:dyDescent="0.25">
      <c r="A82">
        <f>Input!G83</f>
        <v>224</v>
      </c>
      <c r="B82">
        <f t="shared" si="13"/>
        <v>79</v>
      </c>
      <c r="C82" s="4">
        <f>Input!I83</f>
        <v>4933.6454402857144</v>
      </c>
      <c r="D82">
        <f t="shared" si="14"/>
        <v>4465.357386857143</v>
      </c>
      <c r="E82">
        <f t="shared" si="11"/>
        <v>4661.5185690538019</v>
      </c>
      <c r="F82">
        <f t="shared" si="15"/>
        <v>38479.209400790831</v>
      </c>
      <c r="G82">
        <f t="shared" si="16"/>
        <v>11223287.202463876</v>
      </c>
      <c r="L82">
        <f>Input!J83</f>
        <v>155.24670385714307</v>
      </c>
      <c r="M82">
        <f t="shared" si="17"/>
        <v>153.80978314285733</v>
      </c>
      <c r="N82">
        <f t="shared" si="12"/>
        <v>143.2071127601925</v>
      </c>
      <c r="O82">
        <f t="shared" si="18"/>
        <v>144.95175378177152</v>
      </c>
      <c r="P82">
        <f t="shared" si="19"/>
        <v>7413.192324715691</v>
      </c>
    </row>
    <row r="83" spans="1:16" x14ac:dyDescent="0.25">
      <c r="A83">
        <f>Input!G84</f>
        <v>225</v>
      </c>
      <c r="B83">
        <f t="shared" si="13"/>
        <v>80</v>
      </c>
      <c r="C83" s="4">
        <f>Input!I84</f>
        <v>5100.3430698571419</v>
      </c>
      <c r="D83">
        <f t="shared" si="14"/>
        <v>4632.0550164285705</v>
      </c>
      <c r="E83">
        <f t="shared" si="11"/>
        <v>4803.5331920332046</v>
      </c>
      <c r="F83">
        <f t="shared" si="15"/>
        <v>29404.764708693725</v>
      </c>
      <c r="G83">
        <f t="shared" si="16"/>
        <v>12194986.700401895</v>
      </c>
      <c r="L83">
        <f>Input!J84</f>
        <v>166.69762957142757</v>
      </c>
      <c r="M83">
        <f t="shared" si="17"/>
        <v>165.26070885714182</v>
      </c>
      <c r="N83">
        <f t="shared" si="12"/>
        <v>143.65809483260401</v>
      </c>
      <c r="O83">
        <f t="shared" si="18"/>
        <v>530.82016098145766</v>
      </c>
      <c r="P83">
        <f t="shared" si="19"/>
        <v>7491.0547298333913</v>
      </c>
    </row>
    <row r="84" spans="1:16" x14ac:dyDescent="0.25">
      <c r="A84">
        <f>Input!G85</f>
        <v>226</v>
      </c>
      <c r="B84">
        <f t="shared" si="13"/>
        <v>81</v>
      </c>
      <c r="C84" s="4">
        <f>Input!I85</f>
        <v>5267.4702944285718</v>
      </c>
      <c r="D84">
        <f t="shared" ref="D84" si="20">C84-$C$3</f>
        <v>4799.1822410000004</v>
      </c>
      <c r="E84">
        <f t="shared" ref="E84" si="21">(_Ac/(1+EXP(-1*(B84-_Muc)/_sc)))</f>
        <v>4945.8847470449673</v>
      </c>
      <c r="F84">
        <f t="shared" ref="F84" si="22">(D84-E84)^2</f>
        <v>21521.62527987354</v>
      </c>
      <c r="G84">
        <f t="shared" ref="G84" si="23">(E84-$H$4)^2</f>
        <v>13209471.539034924</v>
      </c>
      <c r="L84">
        <f>Input!J85</f>
        <v>167.12722457142991</v>
      </c>
      <c r="M84">
        <f t="shared" ref="M84" si="24">L84-$L$3</f>
        <v>165.69030385714416</v>
      </c>
      <c r="N84">
        <f t="shared" ref="N84" si="25">_Ac*EXP(-1*(B84-_Muc)/_sc)*(1/_sc)*(1/(1+EXP(-1*(B84-_Muc)/_sc))^2)+$L$3</f>
        <v>143.88061499301824</v>
      </c>
      <c r="O84">
        <f t="shared" ref="O84" si="26">(L84-N84)^2</f>
        <v>540.40485689110096</v>
      </c>
      <c r="P84">
        <f t="shared" ref="P84" si="27">(N84-$Q$4)^2</f>
        <v>7529.6228762039937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7" priority="1" operator="greaterThan">
      <formula>0.05</formula>
    </cfRule>
    <cfRule type="cellIs" dxfId="16" priority="2" operator="between">
      <formula>0.05</formula>
      <formula>0.025</formula>
    </cfRule>
    <cfRule type="cellIs" dxfId="15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3"/>
  <sheetViews>
    <sheetView tabSelected="1" zoomScale="80" zoomScaleNormal="80" workbookViewId="0">
      <selection activeCell="B1" activeCellId="1" sqref="G1:G1048576 B1:B1048576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0" ht="18" x14ac:dyDescent="0.35">
      <c r="C1" s="31" t="s">
        <v>18</v>
      </c>
      <c r="D1" s="31"/>
      <c r="E1" s="31"/>
      <c r="F1" s="31"/>
      <c r="G1" s="31"/>
      <c r="H1" s="31"/>
      <c r="I1" s="31"/>
      <c r="J1" s="31"/>
      <c r="K1" s="31"/>
      <c r="L1" s="31"/>
      <c r="N1" s="32" t="s">
        <v>19</v>
      </c>
      <c r="O1" s="32"/>
      <c r="P1" s="32"/>
      <c r="Q1" s="32"/>
      <c r="R1" s="32"/>
      <c r="S1" s="32"/>
      <c r="T1" s="32"/>
      <c r="U1" s="32"/>
    </row>
    <row r="2" spans="1:30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0" ht="14.45" x14ac:dyDescent="0.3">
      <c r="A3">
        <f>Input!G4</f>
        <v>145</v>
      </c>
      <c r="B3">
        <f>A3-$A$3</f>
        <v>0</v>
      </c>
      <c r="C3" s="3"/>
      <c r="D3" s="3"/>
      <c r="E3" s="15">
        <f>Input!I4</f>
        <v>468.28805342857146</v>
      </c>
      <c r="F3" s="3"/>
      <c r="G3" s="3"/>
      <c r="H3" s="3"/>
      <c r="I3" s="3"/>
      <c r="J3" s="2" t="s">
        <v>11</v>
      </c>
      <c r="K3" s="23">
        <f>SUM(H4:H161)</f>
        <v>177481349.56181708</v>
      </c>
      <c r="L3">
        <f>1-(K3/K5)</f>
        <v>0.99003703770778262</v>
      </c>
      <c r="N3" s="15">
        <f>Input!J4</f>
        <v>1.4369207142857476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476759.64068575768</v>
      </c>
      <c r="U3">
        <f>1-(T3/T5)</f>
        <v>0.96249705103679351</v>
      </c>
      <c r="W3">
        <f>COUNT(B4:B500)</f>
        <v>149</v>
      </c>
      <c r="Y3">
        <v>573094.52825701446</v>
      </c>
      <c r="Z3">
        <v>4.7727572679051704</v>
      </c>
      <c r="AA3">
        <v>0.26384496217739151</v>
      </c>
    </row>
    <row r="4" spans="1:30" ht="14.45" x14ac:dyDescent="0.3">
      <c r="A4">
        <f>Input!G5</f>
        <v>146</v>
      </c>
      <c r="B4">
        <f t="shared" ref="B4:B67" si="0">A4-$A$3</f>
        <v>1</v>
      </c>
      <c r="C4">
        <f>LN(B4)</f>
        <v>0</v>
      </c>
      <c r="D4">
        <f>((C4-$Z$3)/$AA$3)</f>
        <v>-18.08924918830283</v>
      </c>
      <c r="E4" s="4">
        <f>Input!I5</f>
        <v>469.75460157142862</v>
      </c>
      <c r="F4">
        <f>E4-$E$4</f>
        <v>0</v>
      </c>
      <c r="G4">
        <f>P4</f>
        <v>5.3132672066189176E-67</v>
      </c>
      <c r="H4">
        <f>(F4-G4)^2</f>
        <v>2.8230808408931996E-133</v>
      </c>
      <c r="I4">
        <f>(G4-$J$4)^2</f>
        <v>88403381.776129201</v>
      </c>
      <c r="J4">
        <f>AVERAGE(F3:F161)</f>
        <v>9402.3072581217639</v>
      </c>
      <c r="K4" t="s">
        <v>5</v>
      </c>
      <c r="L4" t="s">
        <v>6</v>
      </c>
      <c r="N4" s="4">
        <f>Input!J5</f>
        <v>1.4665481428571638</v>
      </c>
      <c r="O4">
        <f>N4-$N$4</f>
        <v>0</v>
      </c>
      <c r="P4">
        <f>$Y$3*((1/B4*$AA$3)*(1/SQRT(2*PI()))*EXP(-1*D4*D4/2))</f>
        <v>5.3132672066189176E-67</v>
      </c>
      <c r="Q4">
        <f>(O4-P4)^2</f>
        <v>2.8230808408931996E-133</v>
      </c>
      <c r="R4">
        <f>(O4-S4)^2</f>
        <v>46781.682175411981</v>
      </c>
      <c r="S4">
        <f>AVERAGE(O3:O167)</f>
        <v>216.29073529721975</v>
      </c>
      <c r="T4" t="s">
        <v>5</v>
      </c>
      <c r="U4" t="s">
        <v>6</v>
      </c>
    </row>
    <row r="5" spans="1:30" ht="14.45" x14ac:dyDescent="0.3">
      <c r="A5">
        <f>Input!G6</f>
        <v>147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-15.462148883488521</v>
      </c>
      <c r="E5" s="4">
        <f>Input!I6</f>
        <v>471.42854028571435</v>
      </c>
      <c r="F5">
        <f t="shared" ref="F5:F68" si="3">E5-$E$4</f>
        <v>1.6739387142857254</v>
      </c>
      <c r="G5">
        <f>G4+P5</f>
        <v>3.6670482335630256E-48</v>
      </c>
      <c r="H5">
        <f t="shared" ref="H5:H68" si="4">(F5-G5)^2</f>
        <v>2.8020708191845474</v>
      </c>
      <c r="I5">
        <f t="shared" ref="I5:I68" si="5">(G5-$J$4)^2</f>
        <v>88403381.776129201</v>
      </c>
      <c r="K5">
        <f>SUM(I4:I161)</f>
        <v>17814114352.360661</v>
      </c>
      <c r="L5">
        <f>1-((1-L3)*(W3-1)/(W3-1-1))</f>
        <v>0.98996926245409411</v>
      </c>
      <c r="N5" s="4">
        <f>Input!J6</f>
        <v>1.6739387142857254</v>
      </c>
      <c r="O5">
        <f t="shared" ref="O5:O68" si="6">N5-$N$4</f>
        <v>0.20739057142856154</v>
      </c>
      <c r="P5">
        <f t="shared" ref="P5:P68" si="7">$Y$3*((1/B5*$AA$3)*(1/SQRT(2*PI()))*EXP(-1*D5*D5/2))</f>
        <v>3.6670482335630256E-48</v>
      </c>
      <c r="Q5">
        <f t="shared" ref="Q5:Q68" si="8">(O5-P5)^2</f>
        <v>4.3010849117465284E-2</v>
      </c>
      <c r="R5">
        <f t="shared" ref="R5:R68" si="9">(O5-S5)^2</f>
        <v>4.3010849117465284E-2</v>
      </c>
      <c r="T5">
        <f>SUM(R4:R167)</f>
        <v>12712590.712626325</v>
      </c>
      <c r="U5">
        <f>1-((1-U3)*(Y3-1)/(Y3-1-1))</f>
        <v>0.96249698559718799</v>
      </c>
    </row>
    <row r="6" spans="1:30" ht="14.45" x14ac:dyDescent="0.3">
      <c r="A6">
        <f>Input!G7</f>
        <v>148</v>
      </c>
      <c r="B6">
        <f t="shared" si="0"/>
        <v>3</v>
      </c>
      <c r="C6">
        <f t="shared" si="1"/>
        <v>1.0986122886681098</v>
      </c>
      <c r="D6">
        <f t="shared" si="2"/>
        <v>-13.925393719539029</v>
      </c>
      <c r="E6" s="4">
        <f>Input!I7</f>
        <v>473.1469198571429</v>
      </c>
      <c r="F6">
        <f t="shared" si="3"/>
        <v>3.392318285714282</v>
      </c>
      <c r="G6">
        <f t="shared" ref="G6:G69" si="10">G5+P6</f>
        <v>1.5664312300988728E-38</v>
      </c>
      <c r="H6">
        <f t="shared" si="4"/>
        <v>11.507823351591485</v>
      </c>
      <c r="I6">
        <f t="shared" si="5"/>
        <v>88403381.776129201</v>
      </c>
      <c r="N6" s="4">
        <f>Input!J7</f>
        <v>1.7183795714285566</v>
      </c>
      <c r="O6">
        <f t="shared" si="6"/>
        <v>0.25183142857139273</v>
      </c>
      <c r="P6">
        <f t="shared" si="7"/>
        <v>1.5664312297321679E-38</v>
      </c>
      <c r="Q6">
        <f t="shared" si="8"/>
        <v>6.3419068416308483E-2</v>
      </c>
      <c r="R6">
        <f t="shared" si="9"/>
        <v>6.3419068416308483E-2</v>
      </c>
    </row>
    <row r="7" spans="1:30" ht="14.45" x14ac:dyDescent="0.3">
      <c r="A7">
        <f>Input!G8</f>
        <v>149</v>
      </c>
      <c r="B7">
        <f t="shared" si="0"/>
        <v>4</v>
      </c>
      <c r="C7">
        <f t="shared" si="1"/>
        <v>1.3862943611198906</v>
      </c>
      <c r="D7">
        <f t="shared" si="2"/>
        <v>-12.835048578674209</v>
      </c>
      <c r="E7" s="4">
        <f>Input!I8</f>
        <v>475.02824914285713</v>
      </c>
      <c r="F7">
        <f t="shared" si="3"/>
        <v>5.273647571428512</v>
      </c>
      <c r="G7">
        <f t="shared" si="10"/>
        <v>2.5463654487632513E-32</v>
      </c>
      <c r="H7">
        <f t="shared" si="4"/>
        <v>27.811358707633843</v>
      </c>
      <c r="I7">
        <f t="shared" si="5"/>
        <v>88403381.776129201</v>
      </c>
      <c r="N7" s="4">
        <f>Input!J8</f>
        <v>1.8813292857142301</v>
      </c>
      <c r="O7">
        <f t="shared" si="6"/>
        <v>0.41478114285706624</v>
      </c>
      <c r="P7">
        <f t="shared" si="7"/>
        <v>2.5463638823320215E-32</v>
      </c>
      <c r="Q7">
        <f t="shared" si="8"/>
        <v>0.17204339646981401</v>
      </c>
      <c r="R7">
        <f t="shared" si="9"/>
        <v>0.17204339646981401</v>
      </c>
      <c r="T7" s="17"/>
      <c r="U7" s="18"/>
    </row>
    <row r="8" spans="1:30" ht="14.45" x14ac:dyDescent="0.3">
      <c r="A8">
        <f>Input!G9</f>
        <v>150</v>
      </c>
      <c r="B8">
        <f t="shared" si="0"/>
        <v>5</v>
      </c>
      <c r="C8">
        <f t="shared" si="1"/>
        <v>1.6094379124341003</v>
      </c>
      <c r="D8">
        <f t="shared" si="2"/>
        <v>-11.989311182467331</v>
      </c>
      <c r="E8" s="4">
        <f>Input!I9</f>
        <v>477.41324142857138</v>
      </c>
      <c r="F8">
        <f t="shared" si="3"/>
        <v>7.6586398571427594</v>
      </c>
      <c r="G8">
        <f t="shared" si="10"/>
        <v>7.3791738749259629E-28</v>
      </c>
      <c r="H8">
        <f t="shared" si="4"/>
        <v>58.654764461415667</v>
      </c>
      <c r="I8">
        <f t="shared" si="5"/>
        <v>88403381.776129201</v>
      </c>
      <c r="N8" s="4">
        <f>Input!J9</f>
        <v>2.3849922857142474</v>
      </c>
      <c r="O8">
        <f t="shared" si="6"/>
        <v>0.91844414285708353</v>
      </c>
      <c r="P8">
        <f t="shared" si="7"/>
        <v>7.3789192383810866E-28</v>
      </c>
      <c r="Q8">
        <f t="shared" si="8"/>
        <v>0.84353964354848288</v>
      </c>
      <c r="R8">
        <f t="shared" si="9"/>
        <v>0.84353964354848288</v>
      </c>
      <c r="T8" s="19" t="s">
        <v>28</v>
      </c>
      <c r="U8" s="24">
        <f>SQRT((U5-L5)^2)</f>
        <v>2.7472276856906119E-2</v>
      </c>
    </row>
    <row r="9" spans="1:30" ht="14.45" x14ac:dyDescent="0.3">
      <c r="A9">
        <f>Input!G10</f>
        <v>151</v>
      </c>
      <c r="B9">
        <f t="shared" si="0"/>
        <v>6</v>
      </c>
      <c r="C9">
        <f t="shared" si="1"/>
        <v>1.791759469228055</v>
      </c>
      <c r="D9">
        <f t="shared" si="2"/>
        <v>-11.298293414724721</v>
      </c>
      <c r="E9" s="4">
        <f>Input!I10</f>
        <v>480.1833878571428</v>
      </c>
      <c r="F9">
        <f t="shared" si="3"/>
        <v>10.428786285714182</v>
      </c>
      <c r="G9">
        <f t="shared" si="10"/>
        <v>1.9201895301045613E-24</v>
      </c>
      <c r="H9">
        <f t="shared" si="4"/>
        <v>108.7595833931002</v>
      </c>
      <c r="I9">
        <f t="shared" si="5"/>
        <v>88403381.776129201</v>
      </c>
      <c r="N9" s="4">
        <f>Input!J10</f>
        <v>2.7701464285714223</v>
      </c>
      <c r="O9">
        <f t="shared" si="6"/>
        <v>1.3035982857142585</v>
      </c>
      <c r="P9">
        <f t="shared" si="7"/>
        <v>1.9194516127170686E-24</v>
      </c>
      <c r="Q9">
        <f t="shared" si="8"/>
        <v>1.6993684905171536</v>
      </c>
      <c r="R9">
        <f t="shared" si="9"/>
        <v>1.6993684905171536</v>
      </c>
      <c r="T9" s="21"/>
      <c r="U9" s="22"/>
    </row>
    <row r="10" spans="1:30" ht="14.45" x14ac:dyDescent="0.3">
      <c r="A10">
        <f>Input!G11</f>
        <v>152</v>
      </c>
      <c r="B10">
        <f t="shared" si="0"/>
        <v>7</v>
      </c>
      <c r="C10">
        <f t="shared" si="1"/>
        <v>1.9459101490553132</v>
      </c>
      <c r="D10">
        <f t="shared" si="2"/>
        <v>-10.714046216843345</v>
      </c>
      <c r="E10" s="4">
        <f>Input!I11</f>
        <v>483.04241599999995</v>
      </c>
      <c r="F10">
        <f t="shared" si="3"/>
        <v>13.287814428571323</v>
      </c>
      <c r="G10">
        <f t="shared" si="10"/>
        <v>1.0225883195971237E-21</v>
      </c>
      <c r="H10">
        <f t="shared" si="4"/>
        <v>176.56601228814824</v>
      </c>
      <c r="I10">
        <f t="shared" si="5"/>
        <v>88403381.776129201</v>
      </c>
      <c r="N10" s="4">
        <f>Input!J11</f>
        <v>2.8590281428571416</v>
      </c>
      <c r="O10">
        <f t="shared" si="6"/>
        <v>1.3924799999999777</v>
      </c>
      <c r="P10">
        <f t="shared" si="7"/>
        <v>1.0206681300670192E-21</v>
      </c>
      <c r="Q10">
        <f t="shared" si="8"/>
        <v>1.9390005503999379</v>
      </c>
      <c r="R10">
        <f t="shared" si="9"/>
        <v>1.9390005503999379</v>
      </c>
    </row>
    <row r="11" spans="1:30" ht="14.45" x14ac:dyDescent="0.3">
      <c r="A11">
        <f>Input!G12</f>
        <v>153</v>
      </c>
      <c r="B11">
        <f t="shared" si="0"/>
        <v>8</v>
      </c>
      <c r="C11">
        <f t="shared" si="1"/>
        <v>2.0794415416798357</v>
      </c>
      <c r="D11">
        <f t="shared" si="2"/>
        <v>-10.207948273859902</v>
      </c>
      <c r="E11" s="4">
        <f>Input!I12</f>
        <v>486.06439385714282</v>
      </c>
      <c r="F11">
        <f t="shared" si="3"/>
        <v>16.309792285714195</v>
      </c>
      <c r="G11">
        <f t="shared" si="10"/>
        <v>1.7892145731808724E-19</v>
      </c>
      <c r="H11">
        <f t="shared" si="4"/>
        <v>266.00932440314227</v>
      </c>
      <c r="I11">
        <f t="shared" si="5"/>
        <v>88403381.776129201</v>
      </c>
      <c r="N11" s="4">
        <f>Input!J12</f>
        <v>3.0219778571428719</v>
      </c>
      <c r="O11">
        <f t="shared" si="6"/>
        <v>1.5554297142857081</v>
      </c>
      <c r="P11">
        <f t="shared" si="7"/>
        <v>1.7789886899849013E-19</v>
      </c>
      <c r="Q11">
        <f t="shared" si="8"/>
        <v>2.4193615960829193</v>
      </c>
      <c r="R11">
        <f t="shared" si="9"/>
        <v>2.4193615960829193</v>
      </c>
    </row>
    <row r="12" spans="1:30" ht="14.45" x14ac:dyDescent="0.3">
      <c r="A12">
        <f>Input!G13</f>
        <v>154</v>
      </c>
      <c r="B12">
        <f t="shared" si="0"/>
        <v>9</v>
      </c>
      <c r="C12">
        <f t="shared" si="1"/>
        <v>2.1972245773362196</v>
      </c>
      <c r="D12">
        <f t="shared" si="2"/>
        <v>-9.7615382507752297</v>
      </c>
      <c r="E12" s="4">
        <f>Input!I13</f>
        <v>489.26413514285713</v>
      </c>
      <c r="F12">
        <f t="shared" si="3"/>
        <v>19.509533571428506</v>
      </c>
      <c r="G12">
        <f t="shared" si="10"/>
        <v>1.3818372326210726E-17</v>
      </c>
      <c r="H12">
        <f t="shared" si="4"/>
        <v>380.6219001746959</v>
      </c>
      <c r="I12">
        <f t="shared" si="5"/>
        <v>88403381.776129201</v>
      </c>
      <c r="N12" s="4">
        <f>Input!J13</f>
        <v>3.1997412857143104</v>
      </c>
      <c r="O12">
        <f t="shared" si="6"/>
        <v>1.7331931428571465</v>
      </c>
      <c r="P12">
        <f t="shared" si="7"/>
        <v>1.3639450868892639E-17</v>
      </c>
      <c r="Q12">
        <f t="shared" si="8"/>
        <v>3.0039584704470332</v>
      </c>
      <c r="R12">
        <f t="shared" si="9"/>
        <v>3.0039584704470332</v>
      </c>
    </row>
    <row r="13" spans="1:30" ht="14.45" x14ac:dyDescent="0.3">
      <c r="A13">
        <f>Input!G14</f>
        <v>155</v>
      </c>
      <c r="B13">
        <f t="shared" si="0"/>
        <v>10</v>
      </c>
      <c r="C13">
        <f t="shared" si="1"/>
        <v>2.3025850929940459</v>
      </c>
      <c r="D13">
        <f t="shared" si="2"/>
        <v>-9.3622108776530197</v>
      </c>
      <c r="E13" s="4">
        <f>Input!I14</f>
        <v>492.7008942857143</v>
      </c>
      <c r="F13">
        <f t="shared" si="3"/>
        <v>22.946292714285676</v>
      </c>
      <c r="G13">
        <f t="shared" si="10"/>
        <v>5.7269241909070784E-16</v>
      </c>
      <c r="H13">
        <f t="shared" si="4"/>
        <v>526.53234932967985</v>
      </c>
      <c r="I13">
        <f t="shared" si="5"/>
        <v>88403381.776129201</v>
      </c>
      <c r="N13" s="4">
        <f>Input!J14</f>
        <v>3.43675914285717</v>
      </c>
      <c r="O13">
        <f t="shared" si="6"/>
        <v>1.9702110000000062</v>
      </c>
      <c r="P13">
        <f t="shared" si="7"/>
        <v>5.5887404676449716E-16</v>
      </c>
      <c r="Q13">
        <f t="shared" si="8"/>
        <v>3.8817313845210215</v>
      </c>
      <c r="R13">
        <f t="shared" si="9"/>
        <v>3.8817313845210242</v>
      </c>
    </row>
    <row r="14" spans="1:30" ht="14.45" x14ac:dyDescent="0.3">
      <c r="A14">
        <f>Input!G15</f>
        <v>156</v>
      </c>
      <c r="B14">
        <f t="shared" si="0"/>
        <v>11</v>
      </c>
      <c r="C14">
        <f t="shared" si="1"/>
        <v>2.3978952727983707</v>
      </c>
      <c r="D14">
        <f t="shared" si="2"/>
        <v>-9.0009753284965246</v>
      </c>
      <c r="E14" s="4">
        <f>Input!I15</f>
        <v>496.01914442857145</v>
      </c>
      <c r="F14">
        <f t="shared" si="3"/>
        <v>26.264542857142828</v>
      </c>
      <c r="G14">
        <f t="shared" si="10"/>
        <v>1.4579962647504566E-14</v>
      </c>
      <c r="H14">
        <f t="shared" si="4"/>
        <v>689.82621149469162</v>
      </c>
      <c r="I14">
        <f t="shared" si="5"/>
        <v>88403381.776129201</v>
      </c>
      <c r="N14" s="4">
        <f>Input!J15</f>
        <v>3.3182501428571527</v>
      </c>
      <c r="O14">
        <f t="shared" si="6"/>
        <v>1.8517019999999889</v>
      </c>
      <c r="P14">
        <f t="shared" si="7"/>
        <v>1.4007270228413859E-14</v>
      </c>
      <c r="Q14">
        <f t="shared" si="8"/>
        <v>3.4288002968039071</v>
      </c>
      <c r="R14">
        <f t="shared" si="9"/>
        <v>3.4288002968039586</v>
      </c>
      <c r="Z14">
        <f>Z3+AA3</f>
        <v>5.0366022300825621</v>
      </c>
      <c r="AA14">
        <f>EXP(Z14)</f>
        <v>153.94605211249112</v>
      </c>
      <c r="AD14" s="26">
        <v>1.6999999999999999E-17</v>
      </c>
    </row>
    <row r="15" spans="1:30" ht="14.45" x14ac:dyDescent="0.3">
      <c r="A15">
        <f>Input!G16</f>
        <v>157</v>
      </c>
      <c r="B15">
        <f t="shared" si="0"/>
        <v>12</v>
      </c>
      <c r="C15">
        <f t="shared" si="1"/>
        <v>2.4849066497880004</v>
      </c>
      <c r="D15">
        <f t="shared" si="2"/>
        <v>-8.6711931099104103</v>
      </c>
      <c r="E15" s="4">
        <f>Input!I16</f>
        <v>499.27814014285713</v>
      </c>
      <c r="F15">
        <f t="shared" si="3"/>
        <v>29.523538571428503</v>
      </c>
      <c r="G15">
        <f t="shared" si="10"/>
        <v>2.5122199263097751E-13</v>
      </c>
      <c r="H15">
        <f t="shared" si="4"/>
        <v>871.63932977861168</v>
      </c>
      <c r="I15">
        <f t="shared" si="5"/>
        <v>88403381.776129201</v>
      </c>
      <c r="N15" s="4">
        <f>Input!J16</f>
        <v>3.2589957142856747</v>
      </c>
      <c r="O15">
        <f t="shared" si="6"/>
        <v>1.7924475714285109</v>
      </c>
      <c r="P15">
        <f t="shared" si="7"/>
        <v>2.3664202998347294E-13</v>
      </c>
      <c r="Q15">
        <f t="shared" si="8"/>
        <v>3.212868296319118</v>
      </c>
      <c r="R15">
        <f t="shared" si="9"/>
        <v>3.2128682963199666</v>
      </c>
      <c r="Z15">
        <f>Z3+AA3*2</f>
        <v>5.3004471922599539</v>
      </c>
      <c r="AA15">
        <f>EXP(Z15)</f>
        <v>200.42641908035213</v>
      </c>
      <c r="AD15">
        <v>82</v>
      </c>
    </row>
    <row r="16" spans="1:30" ht="14.45" x14ac:dyDescent="0.3">
      <c r="A16">
        <f>Input!G17</f>
        <v>158</v>
      </c>
      <c r="B16">
        <f t="shared" si="0"/>
        <v>13</v>
      </c>
      <c r="C16">
        <f t="shared" si="1"/>
        <v>2.5649493574615367</v>
      </c>
      <c r="D16">
        <f t="shared" si="2"/>
        <v>-8.3678228768273879</v>
      </c>
      <c r="E16" s="4">
        <f>Input!I17</f>
        <v>502.46306771428573</v>
      </c>
      <c r="F16">
        <f t="shared" si="3"/>
        <v>32.708466142857105</v>
      </c>
      <c r="G16">
        <f t="shared" si="10"/>
        <v>3.1471792532254384E-12</v>
      </c>
      <c r="H16">
        <f t="shared" si="4"/>
        <v>1069.8437574182237</v>
      </c>
      <c r="I16">
        <f t="shared" si="5"/>
        <v>88403381.776129127</v>
      </c>
      <c r="N16" s="4">
        <f>Input!J17</f>
        <v>3.1849275714286023</v>
      </c>
      <c r="O16">
        <f t="shared" si="6"/>
        <v>1.7183794285714384</v>
      </c>
      <c r="P16">
        <f t="shared" si="7"/>
        <v>2.8959572605944608E-12</v>
      </c>
      <c r="Q16">
        <f t="shared" si="8"/>
        <v>2.9528278605275506</v>
      </c>
      <c r="R16">
        <f t="shared" si="9"/>
        <v>2.9528278605375031</v>
      </c>
    </row>
    <row r="17" spans="1:18" ht="14.45" x14ac:dyDescent="0.3">
      <c r="A17">
        <f>Input!G18</f>
        <v>159</v>
      </c>
      <c r="B17">
        <f t="shared" si="0"/>
        <v>14</v>
      </c>
      <c r="C17">
        <f t="shared" si="1"/>
        <v>2.6390573296152584</v>
      </c>
      <c r="D17">
        <f t="shared" si="2"/>
        <v>-8.0869459120290372</v>
      </c>
      <c r="E17" s="4">
        <f>Input!I18</f>
        <v>505.78131785714282</v>
      </c>
      <c r="F17">
        <f t="shared" si="3"/>
        <v>36.026716285714201</v>
      </c>
      <c r="G17">
        <f t="shared" si="10"/>
        <v>3.0262272008975724E-11</v>
      </c>
      <c r="H17">
        <f t="shared" si="4"/>
        <v>1297.9242863291643</v>
      </c>
      <c r="I17">
        <f t="shared" si="5"/>
        <v>88403381.77612862</v>
      </c>
      <c r="N17" s="4">
        <f>Input!J18</f>
        <v>3.3182501428570959</v>
      </c>
      <c r="O17">
        <f t="shared" si="6"/>
        <v>1.851701999999932</v>
      </c>
      <c r="P17">
        <f t="shared" si="7"/>
        <v>2.7115092755750287E-11</v>
      </c>
      <c r="Q17">
        <f t="shared" si="8"/>
        <v>3.4288002967033298</v>
      </c>
      <c r="R17">
        <f t="shared" si="9"/>
        <v>3.4288002968037481</v>
      </c>
    </row>
    <row r="18" spans="1:18" ht="14.45" x14ac:dyDescent="0.3">
      <c r="A18">
        <f>Input!G19</f>
        <v>160</v>
      </c>
      <c r="B18">
        <f t="shared" si="0"/>
        <v>15</v>
      </c>
      <c r="C18">
        <f t="shared" si="1"/>
        <v>2.7080502011022101</v>
      </c>
      <c r="D18">
        <f t="shared" si="2"/>
        <v>-7.8254557137035308</v>
      </c>
      <c r="E18" s="4">
        <f>Input!I19</f>
        <v>509.24770414285712</v>
      </c>
      <c r="F18">
        <f t="shared" si="3"/>
        <v>39.493102571428494</v>
      </c>
      <c r="G18">
        <f t="shared" si="10"/>
        <v>2.3292966114389191E-10</v>
      </c>
      <c r="H18">
        <f t="shared" si="4"/>
        <v>1559.7051506989737</v>
      </c>
      <c r="I18">
        <f t="shared" si="5"/>
        <v>88403381.77612482</v>
      </c>
      <c r="N18" s="4">
        <f>Input!J19</f>
        <v>3.4663862857142931</v>
      </c>
      <c r="O18">
        <f t="shared" si="6"/>
        <v>1.9998381428571292</v>
      </c>
      <c r="P18">
        <f t="shared" si="7"/>
        <v>2.0266738913491618E-10</v>
      </c>
      <c r="Q18">
        <f t="shared" si="8"/>
        <v>3.9993525968156476</v>
      </c>
      <c r="R18">
        <f t="shared" si="9"/>
        <v>3.9993525976262516</v>
      </c>
    </row>
    <row r="19" spans="1:18" ht="14.45" x14ac:dyDescent="0.3">
      <c r="A19">
        <f>Input!G20</f>
        <v>161</v>
      </c>
      <c r="B19">
        <f t="shared" si="0"/>
        <v>16</v>
      </c>
      <c r="C19">
        <f t="shared" si="1"/>
        <v>2.7725887222397811</v>
      </c>
      <c r="D19">
        <f t="shared" si="2"/>
        <v>-7.5808479690455917</v>
      </c>
      <c r="E19" s="4">
        <f>Input!I20</f>
        <v>512.69927685714288</v>
      </c>
      <c r="F19">
        <f t="shared" si="3"/>
        <v>42.944675285714254</v>
      </c>
      <c r="G19">
        <f t="shared" si="10"/>
        <v>1.4834040078036708E-9</v>
      </c>
      <c r="H19">
        <f t="shared" si="4"/>
        <v>1844.2451352680278</v>
      </c>
      <c r="I19">
        <f t="shared" si="5"/>
        <v>88403381.776101291</v>
      </c>
      <c r="N19" s="4">
        <f>Input!J20</f>
        <v>3.45157271428576</v>
      </c>
      <c r="O19">
        <f t="shared" si="6"/>
        <v>1.9850245714285961</v>
      </c>
      <c r="P19">
        <f t="shared" si="7"/>
        <v>1.250474346659779E-9</v>
      </c>
      <c r="Q19">
        <f t="shared" si="8"/>
        <v>3.9403225442108369</v>
      </c>
      <c r="R19">
        <f t="shared" si="9"/>
        <v>3.9403225491752818</v>
      </c>
    </row>
    <row r="20" spans="1:18" ht="14.45" x14ac:dyDescent="0.3">
      <c r="A20">
        <f>Input!G21</f>
        <v>162</v>
      </c>
      <c r="B20">
        <f t="shared" si="0"/>
        <v>17</v>
      </c>
      <c r="C20">
        <f t="shared" si="1"/>
        <v>2.8332133440562162</v>
      </c>
      <c r="D20">
        <f t="shared" si="2"/>
        <v>-7.3510743121368982</v>
      </c>
      <c r="E20" s="4">
        <f>Input!I21</f>
        <v>516.32861285714284</v>
      </c>
      <c r="F20">
        <f t="shared" si="3"/>
        <v>46.574011285714221</v>
      </c>
      <c r="G20">
        <f t="shared" si="10"/>
        <v>8.0262977017101173E-9</v>
      </c>
      <c r="H20">
        <f t="shared" si="4"/>
        <v>2169.1385264942019</v>
      </c>
      <c r="I20">
        <f t="shared" si="5"/>
        <v>88403381.775978252</v>
      </c>
      <c r="N20" s="4">
        <f>Input!J21</f>
        <v>3.6293359999999666</v>
      </c>
      <c r="O20">
        <f t="shared" si="6"/>
        <v>2.1627878571428027</v>
      </c>
      <c r="P20">
        <f t="shared" si="7"/>
        <v>6.5428936939064461E-9</v>
      </c>
      <c r="Q20">
        <f t="shared" si="8"/>
        <v>4.6776512867025746</v>
      </c>
      <c r="R20">
        <f t="shared" si="9"/>
        <v>4.6776513150043568</v>
      </c>
    </row>
    <row r="21" spans="1:18" ht="14.45" x14ac:dyDescent="0.3">
      <c r="A21">
        <f>Input!G22</f>
        <v>163</v>
      </c>
      <c r="B21">
        <f t="shared" si="0"/>
        <v>18</v>
      </c>
      <c r="C21">
        <f t="shared" si="1"/>
        <v>2.8903717578961645</v>
      </c>
      <c r="D21">
        <f t="shared" si="2"/>
        <v>-7.1344379459609204</v>
      </c>
      <c r="E21" s="4">
        <f>Input!I22</f>
        <v>520.12089871428566</v>
      </c>
      <c r="F21">
        <f t="shared" si="3"/>
        <v>50.366297142857036</v>
      </c>
      <c r="G21">
        <f t="shared" si="10"/>
        <v>3.7700126838762009E-8</v>
      </c>
      <c r="H21">
        <f t="shared" si="4"/>
        <v>2536.7638840849372</v>
      </c>
      <c r="I21">
        <f t="shared" si="5"/>
        <v>88403381.775420263</v>
      </c>
      <c r="N21" s="4">
        <f>Input!J22</f>
        <v>3.7922858571428151</v>
      </c>
      <c r="O21">
        <f t="shared" si="6"/>
        <v>2.3257377142856512</v>
      </c>
      <c r="P21">
        <f t="shared" si="7"/>
        <v>2.9673829137051893E-8</v>
      </c>
      <c r="Q21">
        <f t="shared" si="8"/>
        <v>5.4090557776235588</v>
      </c>
      <c r="R21">
        <f t="shared" si="9"/>
        <v>5.4090559156506455</v>
      </c>
    </row>
    <row r="22" spans="1:18" ht="14.45" x14ac:dyDescent="0.3">
      <c r="A22">
        <f>Input!G23</f>
        <v>164</v>
      </c>
      <c r="B22">
        <f t="shared" si="0"/>
        <v>19</v>
      </c>
      <c r="C22">
        <f t="shared" si="1"/>
        <v>2.9444389791664403</v>
      </c>
      <c r="D22">
        <f t="shared" si="2"/>
        <v>-6.9295175229060941</v>
      </c>
      <c r="E22" s="4">
        <f>Input!I23</f>
        <v>523.66135299999996</v>
      </c>
      <c r="F22">
        <f t="shared" si="3"/>
        <v>53.90675142857134</v>
      </c>
      <c r="G22">
        <f t="shared" si="10"/>
        <v>1.5647075212953267E-7</v>
      </c>
      <c r="H22">
        <f t="shared" si="4"/>
        <v>2905.9378327121181</v>
      </c>
      <c r="I22">
        <f t="shared" si="5"/>
        <v>88403381.773186818</v>
      </c>
      <c r="N22" s="4">
        <f>Input!J23</f>
        <v>3.5404542857143042</v>
      </c>
      <c r="O22">
        <f t="shared" si="6"/>
        <v>2.0739061428571404</v>
      </c>
      <c r="P22">
        <f t="shared" si="7"/>
        <v>1.1877062529077065E-7</v>
      </c>
      <c r="Q22">
        <f t="shared" si="8"/>
        <v>4.3010861967423368</v>
      </c>
      <c r="R22">
        <f t="shared" si="9"/>
        <v>4.3010866893805817</v>
      </c>
    </row>
    <row r="23" spans="1:18" ht="14.45" x14ac:dyDescent="0.3">
      <c r="A23">
        <f>Input!G24</f>
        <v>165</v>
      </c>
      <c r="B23">
        <f t="shared" si="0"/>
        <v>20</v>
      </c>
      <c r="C23">
        <f t="shared" si="1"/>
        <v>2.9957322735539909</v>
      </c>
      <c r="D23">
        <f t="shared" si="2"/>
        <v>-6.7351105728387122</v>
      </c>
      <c r="E23" s="4">
        <f>Input!I24</f>
        <v>527.2906891428571</v>
      </c>
      <c r="F23">
        <f t="shared" si="3"/>
        <v>57.536087571428482</v>
      </c>
      <c r="G23">
        <f t="shared" si="10"/>
        <v>5.8234757490944319E-7</v>
      </c>
      <c r="H23">
        <f t="shared" si="4"/>
        <v>3310.4013060150851</v>
      </c>
      <c r="I23">
        <f t="shared" si="5"/>
        <v>88403381.765178382</v>
      </c>
      <c r="N23" s="4">
        <f>Input!J24</f>
        <v>3.6293361428571416</v>
      </c>
      <c r="O23">
        <f t="shared" si="6"/>
        <v>2.1627879999999777</v>
      </c>
      <c r="P23">
        <f t="shared" si="7"/>
        <v>4.2587682277991052E-7</v>
      </c>
      <c r="Q23">
        <f t="shared" si="8"/>
        <v>4.6776500907815217</v>
      </c>
      <c r="R23">
        <f t="shared" si="9"/>
        <v>4.6776519329439035</v>
      </c>
    </row>
    <row r="24" spans="1:18" x14ac:dyDescent="0.25">
      <c r="A24">
        <f>Input!G25</f>
        <v>166</v>
      </c>
      <c r="B24">
        <f t="shared" si="0"/>
        <v>21</v>
      </c>
      <c r="C24">
        <f t="shared" si="1"/>
        <v>3.044522437723423</v>
      </c>
      <c r="D24">
        <f t="shared" si="2"/>
        <v>-6.5501907480795456</v>
      </c>
      <c r="E24" s="4">
        <f>Input!I25</f>
        <v>530.92002514285707</v>
      </c>
      <c r="F24">
        <f t="shared" si="3"/>
        <v>61.165423571428448</v>
      </c>
      <c r="G24">
        <f t="shared" si="10"/>
        <v>1.967711004107873E-6</v>
      </c>
      <c r="H24">
        <f t="shared" si="4"/>
        <v>3741.2087999605042</v>
      </c>
      <c r="I24">
        <f t="shared" si="5"/>
        <v>88403381.739127144</v>
      </c>
      <c r="N24" s="4">
        <f>Input!J25</f>
        <v>3.6293359999999666</v>
      </c>
      <c r="O24">
        <f t="shared" si="6"/>
        <v>2.1627878571428027</v>
      </c>
      <c r="P24">
        <f t="shared" si="7"/>
        <v>1.3853634291984297E-6</v>
      </c>
      <c r="Q24">
        <f t="shared" si="8"/>
        <v>4.6776453225118706</v>
      </c>
      <c r="R24">
        <f t="shared" si="9"/>
        <v>4.6776513150043568</v>
      </c>
    </row>
    <row r="25" spans="1:18" x14ac:dyDescent="0.25">
      <c r="A25">
        <f>Input!G26</f>
        <v>167</v>
      </c>
      <c r="B25">
        <f t="shared" si="0"/>
        <v>22</v>
      </c>
      <c r="C25">
        <f t="shared" si="1"/>
        <v>3.0910424533583161</v>
      </c>
      <c r="D25">
        <f t="shared" si="2"/>
        <v>-6.3738750236822144</v>
      </c>
      <c r="E25" s="4">
        <f>Input!I26</f>
        <v>535.15671957142854</v>
      </c>
      <c r="F25">
        <f t="shared" si="3"/>
        <v>65.402117999999916</v>
      </c>
      <c r="G25">
        <f t="shared" si="10"/>
        <v>6.0998719545595749E-6</v>
      </c>
      <c r="H25">
        <f t="shared" si="4"/>
        <v>4277.4362409968599</v>
      </c>
      <c r="I25">
        <f t="shared" si="5"/>
        <v>88403381.66142346</v>
      </c>
      <c r="N25" s="4">
        <f>Input!J26</f>
        <v>4.2366944285714681</v>
      </c>
      <c r="O25">
        <f t="shared" si="6"/>
        <v>2.7701462857143042</v>
      </c>
      <c r="P25">
        <f t="shared" si="7"/>
        <v>4.1321609504517015E-6</v>
      </c>
      <c r="Q25">
        <f t="shared" si="8"/>
        <v>7.673687550893213</v>
      </c>
      <c r="R25">
        <f t="shared" si="9"/>
        <v>7.6737104442567556</v>
      </c>
    </row>
    <row r="26" spans="1:18" x14ac:dyDescent="0.25">
      <c r="A26">
        <f>Input!G27</f>
        <v>168</v>
      </c>
      <c r="B26">
        <f t="shared" si="0"/>
        <v>23</v>
      </c>
      <c r="C26">
        <f t="shared" si="1"/>
        <v>3.1354942159291497</v>
      </c>
      <c r="D26">
        <f t="shared" si="2"/>
        <v>-6.2053981946990362</v>
      </c>
      <c r="E26" s="4">
        <f>Input!I27</f>
        <v>540.089654</v>
      </c>
      <c r="F26">
        <f t="shared" si="3"/>
        <v>70.335052428571373</v>
      </c>
      <c r="G26">
        <f t="shared" si="10"/>
        <v>1.7504357780337977E-5</v>
      </c>
      <c r="H26">
        <f t="shared" si="4"/>
        <v>4947.0171377903453</v>
      </c>
      <c r="I26">
        <f t="shared" si="5"/>
        <v>88403381.446966514</v>
      </c>
      <c r="N26" s="4">
        <f>Input!J27</f>
        <v>4.9329344285714569</v>
      </c>
      <c r="O26">
        <f t="shared" si="6"/>
        <v>3.4663862857142931</v>
      </c>
      <c r="P26">
        <f t="shared" si="7"/>
        <v>1.14044858257784E-5</v>
      </c>
      <c r="Q26">
        <f t="shared" si="8"/>
        <v>12.01575481721167</v>
      </c>
      <c r="R26">
        <f t="shared" si="9"/>
        <v>12.015833881788133</v>
      </c>
    </row>
    <row r="27" spans="1:18" x14ac:dyDescent="0.25">
      <c r="A27">
        <f>Input!G28</f>
        <v>169</v>
      </c>
      <c r="B27">
        <f t="shared" si="0"/>
        <v>24</v>
      </c>
      <c r="C27">
        <f t="shared" si="1"/>
        <v>3.1780538303479458</v>
      </c>
      <c r="D27">
        <f t="shared" si="2"/>
        <v>-6.0440928050961</v>
      </c>
      <c r="E27" s="4">
        <f>Input!I28</f>
        <v>546.20767771428575</v>
      </c>
      <c r="F27">
        <f t="shared" si="3"/>
        <v>76.453076142857128</v>
      </c>
      <c r="G27">
        <f t="shared" si="10"/>
        <v>4.6857559155853471E-5</v>
      </c>
      <c r="H27">
        <f t="shared" si="4"/>
        <v>5845.0656868986298</v>
      </c>
      <c r="I27">
        <f t="shared" si="5"/>
        <v>88403380.894990847</v>
      </c>
      <c r="N27" s="4">
        <f>Input!J28</f>
        <v>6.118023714285755</v>
      </c>
      <c r="O27">
        <f t="shared" si="6"/>
        <v>4.6514755714285911</v>
      </c>
      <c r="P27">
        <f t="shared" si="7"/>
        <v>2.9353201375515494E-5</v>
      </c>
      <c r="Q27">
        <f t="shared" si="8"/>
        <v>21.635951921060268</v>
      </c>
      <c r="R27">
        <f t="shared" si="9"/>
        <v>21.63622499159694</v>
      </c>
    </row>
    <row r="28" spans="1:18" x14ac:dyDescent="0.25">
      <c r="A28">
        <f>Input!G29</f>
        <v>170</v>
      </c>
      <c r="B28">
        <f t="shared" si="0"/>
        <v>25</v>
      </c>
      <c r="C28">
        <f t="shared" si="1"/>
        <v>3.2188758248682006</v>
      </c>
      <c r="D28">
        <f t="shared" si="2"/>
        <v>-5.8893731766318318</v>
      </c>
      <c r="E28" s="4">
        <f>Input!I29</f>
        <v>554.14777642857132</v>
      </c>
      <c r="F28">
        <f t="shared" si="3"/>
        <v>84.393174857142697</v>
      </c>
      <c r="G28">
        <f t="shared" si="10"/>
        <v>1.1779159220208164E-4</v>
      </c>
      <c r="H28">
        <f t="shared" si="4"/>
        <v>7122.1880808692622</v>
      </c>
      <c r="I28">
        <f t="shared" si="5"/>
        <v>88403379.561103716</v>
      </c>
      <c r="N28" s="4">
        <f>Input!J29</f>
        <v>7.9400987142855683</v>
      </c>
      <c r="O28">
        <f t="shared" si="6"/>
        <v>6.4735505714284045</v>
      </c>
      <c r="P28">
        <f t="shared" si="7"/>
        <v>7.0934033046228171E-5</v>
      </c>
      <c r="Q28">
        <f t="shared" si="8"/>
        <v>41.905938615772335</v>
      </c>
      <c r="R28">
        <f t="shared" si="9"/>
        <v>41.906857000841022</v>
      </c>
    </row>
    <row r="29" spans="1:18" x14ac:dyDescent="0.25">
      <c r="A29">
        <f>Input!G30</f>
        <v>171</v>
      </c>
      <c r="B29">
        <f t="shared" si="0"/>
        <v>26</v>
      </c>
      <c r="C29">
        <f t="shared" si="1"/>
        <v>3.2580965380214821</v>
      </c>
      <c r="D29">
        <f t="shared" si="2"/>
        <v>-5.7407225720130777</v>
      </c>
      <c r="E29" s="4">
        <f>Input!I30</f>
        <v>566.08755157142855</v>
      </c>
      <c r="F29">
        <f t="shared" si="3"/>
        <v>96.332949999999926</v>
      </c>
      <c r="G29">
        <f t="shared" si="10"/>
        <v>2.7968530116431268E-4</v>
      </c>
      <c r="H29">
        <f t="shared" si="4"/>
        <v>9279.9833699604442</v>
      </c>
      <c r="I29">
        <f t="shared" si="5"/>
        <v>88403376.516755015</v>
      </c>
      <c r="N29" s="4">
        <f>Input!J30</f>
        <v>11.939775142857229</v>
      </c>
      <c r="O29">
        <f t="shared" si="6"/>
        <v>10.473227000000065</v>
      </c>
      <c r="P29">
        <f t="shared" si="7"/>
        <v>1.6189370896223105E-4</v>
      </c>
      <c r="Q29">
        <f t="shared" si="8"/>
        <v>109.68509272061229</v>
      </c>
      <c r="R29">
        <f t="shared" si="9"/>
        <v>109.68848379353037</v>
      </c>
    </row>
    <row r="30" spans="1:18" x14ac:dyDescent="0.25">
      <c r="A30">
        <f>Input!G31</f>
        <v>172</v>
      </c>
      <c r="B30">
        <f t="shared" si="0"/>
        <v>27</v>
      </c>
      <c r="C30">
        <f t="shared" si="1"/>
        <v>3.2958368660043291</v>
      </c>
      <c r="D30">
        <f t="shared" si="2"/>
        <v>-5.5976827820114297</v>
      </c>
      <c r="E30" s="4">
        <f>Input!I31</f>
        <v>580.13086028571422</v>
      </c>
      <c r="F30">
        <f t="shared" si="3"/>
        <v>110.3762587142856</v>
      </c>
      <c r="G30">
        <f t="shared" si="10"/>
        <v>6.3045196772964487E-4</v>
      </c>
      <c r="H30">
        <f t="shared" si="4"/>
        <v>12182.779314301384</v>
      </c>
      <c r="I30">
        <f t="shared" si="5"/>
        <v>88403369.920723364</v>
      </c>
      <c r="N30" s="4">
        <f>Input!J31</f>
        <v>14.043308714285672</v>
      </c>
      <c r="O30">
        <f t="shared" si="6"/>
        <v>12.576760571428508</v>
      </c>
      <c r="P30">
        <f t="shared" si="7"/>
        <v>3.5076666656533214E-4</v>
      </c>
      <c r="Q30">
        <f t="shared" si="8"/>
        <v>158.16608357731232</v>
      </c>
      <c r="R30">
        <f t="shared" si="9"/>
        <v>158.17490647103872</v>
      </c>
    </row>
    <row r="31" spans="1:18" x14ac:dyDescent="0.25">
      <c r="A31">
        <f>Input!G32</f>
        <v>173</v>
      </c>
      <c r="B31">
        <f t="shared" si="0"/>
        <v>28</v>
      </c>
      <c r="C31">
        <f t="shared" si="1"/>
        <v>3.3322045101752038</v>
      </c>
      <c r="D31">
        <f t="shared" si="2"/>
        <v>-5.4598456072147261</v>
      </c>
      <c r="E31" s="4">
        <f>Input!I32</f>
        <v>595.56664899999998</v>
      </c>
      <c r="F31">
        <f t="shared" si="3"/>
        <v>125.81204742857136</v>
      </c>
      <c r="G31">
        <f t="shared" si="10"/>
        <v>1.3551991118722182E-3</v>
      </c>
      <c r="H31">
        <f t="shared" si="4"/>
        <v>15828.330279255779</v>
      </c>
      <c r="I31">
        <f t="shared" si="5"/>
        <v>88403356.292134136</v>
      </c>
      <c r="N31" s="4">
        <f>Input!J32</f>
        <v>15.435788714285763</v>
      </c>
      <c r="O31">
        <f t="shared" si="6"/>
        <v>13.9692405714286</v>
      </c>
      <c r="P31">
        <f t="shared" si="7"/>
        <v>7.247471441425734E-4</v>
      </c>
      <c r="Q31">
        <f t="shared" si="8"/>
        <v>195.11943433328531</v>
      </c>
      <c r="R31">
        <f t="shared" si="9"/>
        <v>195.13968214244682</v>
      </c>
    </row>
    <row r="32" spans="1:18" x14ac:dyDescent="0.25">
      <c r="A32">
        <f>Input!G33</f>
        <v>174</v>
      </c>
      <c r="B32">
        <f t="shared" si="0"/>
        <v>29</v>
      </c>
      <c r="C32">
        <f t="shared" si="1"/>
        <v>3.3672958299864741</v>
      </c>
      <c r="D32">
        <f t="shared" si="2"/>
        <v>-5.3268458352210608</v>
      </c>
      <c r="E32" s="4">
        <f>Input!I33</f>
        <v>615.3280137142857</v>
      </c>
      <c r="F32">
        <f t="shared" si="3"/>
        <v>145.57341214285708</v>
      </c>
      <c r="G32">
        <f t="shared" si="10"/>
        <v>2.7889442231825538E-3</v>
      </c>
      <c r="H32">
        <f t="shared" si="4"/>
        <v>21190.806338438651</v>
      </c>
      <c r="I32">
        <f t="shared" si="5"/>
        <v>88403329.331115961</v>
      </c>
      <c r="N32" s="4">
        <f>Input!J33</f>
        <v>19.761364714285719</v>
      </c>
      <c r="O32">
        <f t="shared" si="6"/>
        <v>18.294816571428555</v>
      </c>
      <c r="P32">
        <f t="shared" si="7"/>
        <v>1.4337451113103355E-3</v>
      </c>
      <c r="Q32">
        <f t="shared" si="8"/>
        <v>334.64785523019873</v>
      </c>
      <c r="R32">
        <f t="shared" si="9"/>
        <v>334.70031338221685</v>
      </c>
    </row>
    <row r="33" spans="1:18" x14ac:dyDescent="0.25">
      <c r="A33">
        <f>Input!G34</f>
        <v>175</v>
      </c>
      <c r="B33">
        <f t="shared" si="0"/>
        <v>30</v>
      </c>
      <c r="C33">
        <f t="shared" si="1"/>
        <v>3.4011973816621555</v>
      </c>
      <c r="D33">
        <f t="shared" si="2"/>
        <v>-5.1983554088892205</v>
      </c>
      <c r="E33" s="4">
        <f>Input!I34</f>
        <v>638.20023800000013</v>
      </c>
      <c r="F33">
        <f t="shared" si="3"/>
        <v>168.4456364285715</v>
      </c>
      <c r="G33">
        <f t="shared" si="10"/>
        <v>5.5142543389721174E-3</v>
      </c>
      <c r="H33">
        <f t="shared" si="4"/>
        <v>28372.074758070379</v>
      </c>
      <c r="I33">
        <f t="shared" si="5"/>
        <v>88403278.082732424</v>
      </c>
      <c r="N33" s="4">
        <f>Input!J34</f>
        <v>22.872224285714424</v>
      </c>
      <c r="O33">
        <f t="shared" si="6"/>
        <v>21.40567614285726</v>
      </c>
      <c r="P33">
        <f t="shared" si="7"/>
        <v>2.7253101157895632E-3</v>
      </c>
      <c r="Q33">
        <f t="shared" si="8"/>
        <v>458.08630434874885</v>
      </c>
      <c r="R33">
        <f t="shared" si="9"/>
        <v>458.20297113288848</v>
      </c>
    </row>
    <row r="34" spans="1:18" x14ac:dyDescent="0.25">
      <c r="A34">
        <f>Input!G35</f>
        <v>176</v>
      </c>
      <c r="B34">
        <f t="shared" si="0"/>
        <v>31</v>
      </c>
      <c r="C34">
        <f t="shared" si="1"/>
        <v>3.4339872044851463</v>
      </c>
      <c r="D34">
        <f t="shared" si="2"/>
        <v>-5.0740785511755409</v>
      </c>
      <c r="E34" s="4">
        <f>Input!I35</f>
        <v>665.916515</v>
      </c>
      <c r="F34">
        <f t="shared" si="3"/>
        <v>196.16191342857138</v>
      </c>
      <c r="G34">
        <f t="shared" si="10"/>
        <v>1.0507595762358955E-2</v>
      </c>
      <c r="H34">
        <f t="shared" si="4"/>
        <v>38475.374010187341</v>
      </c>
      <c r="I34">
        <f t="shared" si="5"/>
        <v>88403184.184951812</v>
      </c>
      <c r="N34" s="4">
        <f>Input!J35</f>
        <v>27.716276999999877</v>
      </c>
      <c r="O34">
        <f t="shared" si="6"/>
        <v>26.249728857142713</v>
      </c>
      <c r="P34">
        <f t="shared" si="7"/>
        <v>4.993341423386837E-3</v>
      </c>
      <c r="Q34">
        <f t="shared" si="8"/>
        <v>688.78614229005939</v>
      </c>
      <c r="R34">
        <f t="shared" si="9"/>
        <v>689.04826507351095</v>
      </c>
    </row>
    <row r="35" spans="1:18" x14ac:dyDescent="0.25">
      <c r="A35">
        <f>Input!G36</f>
        <v>177</v>
      </c>
      <c r="B35">
        <f t="shared" si="0"/>
        <v>32</v>
      </c>
      <c r="C35">
        <f t="shared" si="1"/>
        <v>3.4657359027997265</v>
      </c>
      <c r="D35">
        <f t="shared" si="2"/>
        <v>-4.9537476642312814</v>
      </c>
      <c r="E35" s="4">
        <f>Input!I36</f>
        <v>698.84718499999997</v>
      </c>
      <c r="F35">
        <f t="shared" si="3"/>
        <v>229.09258342857134</v>
      </c>
      <c r="G35">
        <f t="shared" si="10"/>
        <v>1.9351117841905987E-2</v>
      </c>
      <c r="H35">
        <f t="shared" si="4"/>
        <v>52474.545761285422</v>
      </c>
      <c r="I35">
        <f t="shared" si="5"/>
        <v>88403017.886192188</v>
      </c>
      <c r="N35" s="4">
        <f>Input!J36</f>
        <v>32.930669999999964</v>
      </c>
      <c r="O35">
        <f t="shared" si="6"/>
        <v>31.4641218571428</v>
      </c>
      <c r="P35">
        <f t="shared" si="7"/>
        <v>8.8435220795470317E-3</v>
      </c>
      <c r="Q35">
        <f t="shared" si="8"/>
        <v>989.43453513629959</v>
      </c>
      <c r="R35">
        <f t="shared" si="9"/>
        <v>989.99096424113122</v>
      </c>
    </row>
    <row r="36" spans="1:18" x14ac:dyDescent="0.25">
      <c r="A36">
        <f>Input!G37</f>
        <v>178</v>
      </c>
      <c r="B36">
        <f t="shared" si="0"/>
        <v>33</v>
      </c>
      <c r="C36">
        <f t="shared" si="1"/>
        <v>3.4965075614664802</v>
      </c>
      <c r="D36">
        <f t="shared" si="2"/>
        <v>-4.8371198597327254</v>
      </c>
      <c r="E36" s="4">
        <f>Input!I37</f>
        <v>734.78501928571427</v>
      </c>
      <c r="F36">
        <f t="shared" si="3"/>
        <v>265.03041771428565</v>
      </c>
      <c r="G36">
        <f t="shared" si="10"/>
        <v>3.452927333625809E-2</v>
      </c>
      <c r="H36">
        <f t="shared" si="4"/>
        <v>70222.820890608098</v>
      </c>
      <c r="I36">
        <f t="shared" si="5"/>
        <v>88402732.467646852</v>
      </c>
      <c r="N36" s="4">
        <f>Input!J37</f>
        <v>35.937834285714302</v>
      </c>
      <c r="O36">
        <f t="shared" si="6"/>
        <v>34.471286142857139</v>
      </c>
      <c r="P36">
        <f t="shared" si="7"/>
        <v>1.5178155494352103E-2</v>
      </c>
      <c r="Q36">
        <f t="shared" si="8"/>
        <v>1187.2233776368055</v>
      </c>
      <c r="R36">
        <f t="shared" si="9"/>
        <v>1188.2695683427346</v>
      </c>
    </row>
    <row r="37" spans="1:18" x14ac:dyDescent="0.25">
      <c r="A37">
        <f>Input!G38</f>
        <v>179</v>
      </c>
      <c r="B37">
        <f t="shared" si="0"/>
        <v>34</v>
      </c>
      <c r="C37">
        <f t="shared" si="1"/>
        <v>3.5263605246161616</v>
      </c>
      <c r="D37">
        <f t="shared" si="2"/>
        <v>-4.723974007322588</v>
      </c>
      <c r="E37" s="4">
        <f>Input!I38</f>
        <v>776.61867300000006</v>
      </c>
      <c r="F37">
        <f t="shared" si="3"/>
        <v>306.86407142857144</v>
      </c>
      <c r="G37">
        <f t="shared" si="10"/>
        <v>5.9831777010150175E-2</v>
      </c>
      <c r="H37">
        <f t="shared" si="4"/>
        <v>94128.841468172628</v>
      </c>
      <c r="I37">
        <f t="shared" si="5"/>
        <v>88402256.666206524</v>
      </c>
      <c r="N37" s="4">
        <f>Input!J38</f>
        <v>41.833653714285788</v>
      </c>
      <c r="O37">
        <f t="shared" si="6"/>
        <v>40.367105571428624</v>
      </c>
      <c r="P37">
        <f t="shared" si="7"/>
        <v>2.5302503673892082E-2</v>
      </c>
      <c r="Q37">
        <f t="shared" si="8"/>
        <v>1627.461074757505</v>
      </c>
      <c r="R37">
        <f t="shared" si="9"/>
        <v>1629.5032122148639</v>
      </c>
    </row>
    <row r="38" spans="1:18" x14ac:dyDescent="0.25">
      <c r="A38">
        <f>Input!G39</f>
        <v>180</v>
      </c>
      <c r="B38">
        <f t="shared" si="0"/>
        <v>35</v>
      </c>
      <c r="C38">
        <f t="shared" si="1"/>
        <v>3.5553480614894135</v>
      </c>
      <c r="D38">
        <f t="shared" si="2"/>
        <v>-4.6141082110078466</v>
      </c>
      <c r="E38" s="4">
        <f>Input!I39</f>
        <v>821.75576328571424</v>
      </c>
      <c r="F38">
        <f t="shared" si="3"/>
        <v>352.00116171428562</v>
      </c>
      <c r="G38">
        <f t="shared" si="10"/>
        <v>0.10088559060883356</v>
      </c>
      <c r="H38">
        <f t="shared" si="4"/>
        <v>123833.80433591998</v>
      </c>
      <c r="I38">
        <f t="shared" si="5"/>
        <v>88401484.671665445</v>
      </c>
      <c r="N38" s="4">
        <f>Input!J39</f>
        <v>45.13709028571418</v>
      </c>
      <c r="O38">
        <f t="shared" si="6"/>
        <v>43.670542142857016</v>
      </c>
      <c r="P38">
        <f t="shared" si="7"/>
        <v>4.1053813598683396E-2</v>
      </c>
      <c r="Q38">
        <f t="shared" si="8"/>
        <v>1903.5322518728888</v>
      </c>
      <c r="R38">
        <f t="shared" si="9"/>
        <v>1907.1162510510508</v>
      </c>
    </row>
    <row r="39" spans="1:18" x14ac:dyDescent="0.25">
      <c r="A39">
        <f>Input!G40</f>
        <v>181</v>
      </c>
      <c r="B39">
        <f t="shared" si="0"/>
        <v>36</v>
      </c>
      <c r="C39">
        <f t="shared" si="1"/>
        <v>3.5835189384561099</v>
      </c>
      <c r="D39">
        <f t="shared" si="2"/>
        <v>-4.5073376411466102</v>
      </c>
      <c r="E39" s="4">
        <f>Input!I40</f>
        <v>867.57427999999993</v>
      </c>
      <c r="F39">
        <f t="shared" si="3"/>
        <v>397.81967842857131</v>
      </c>
      <c r="G39">
        <f t="shared" si="10"/>
        <v>0.16583858478219604</v>
      </c>
      <c r="H39">
        <f t="shared" si="4"/>
        <v>158128.57634250988</v>
      </c>
      <c r="I39">
        <f t="shared" si="5"/>
        <v>88400263.272972882</v>
      </c>
      <c r="N39" s="4">
        <f>Input!J40</f>
        <v>45.818516714285693</v>
      </c>
      <c r="O39">
        <f t="shared" si="6"/>
        <v>44.351968571428529</v>
      </c>
      <c r="P39">
        <f t="shared" si="7"/>
        <v>6.4952994173362463E-2</v>
      </c>
      <c r="Q39">
        <f t="shared" si="8"/>
        <v>1961.3397487400418</v>
      </c>
      <c r="R39">
        <f t="shared" si="9"/>
        <v>1967.0971161609839</v>
      </c>
    </row>
    <row r="40" spans="1:18" x14ac:dyDescent="0.25">
      <c r="A40">
        <f>Input!G41</f>
        <v>182</v>
      </c>
      <c r="B40">
        <f t="shared" si="0"/>
        <v>37</v>
      </c>
      <c r="C40">
        <f t="shared" si="1"/>
        <v>3.6109179126442243</v>
      </c>
      <c r="D40">
        <f t="shared" si="2"/>
        <v>-4.4034926635430844</v>
      </c>
      <c r="E40" s="4">
        <f>Input!I41</f>
        <v>915.9851795714286</v>
      </c>
      <c r="F40">
        <f t="shared" si="3"/>
        <v>446.23057799999998</v>
      </c>
      <c r="G40">
        <f t="shared" si="10"/>
        <v>0.26621601207733803</v>
      </c>
      <c r="H40">
        <f t="shared" si="4"/>
        <v>198884.2121632949</v>
      </c>
      <c r="I40">
        <f t="shared" si="5"/>
        <v>88398375.757514983</v>
      </c>
      <c r="N40" s="4">
        <f>Input!J41</f>
        <v>48.410899571428672</v>
      </c>
      <c r="O40">
        <f t="shared" si="6"/>
        <v>46.944351428571508</v>
      </c>
      <c r="P40">
        <f t="shared" si="7"/>
        <v>0.10037742729514196</v>
      </c>
      <c r="Q40">
        <f t="shared" si="8"/>
        <v>2194.3579002322558</v>
      </c>
      <c r="R40">
        <f t="shared" si="9"/>
        <v>2203.7721310492238</v>
      </c>
    </row>
    <row r="41" spans="1:18" x14ac:dyDescent="0.25">
      <c r="A41">
        <f>Input!G42</f>
        <v>183</v>
      </c>
      <c r="B41">
        <f t="shared" si="0"/>
        <v>38</v>
      </c>
      <c r="C41">
        <f t="shared" si="1"/>
        <v>3.6375861597263857</v>
      </c>
      <c r="D41">
        <f t="shared" si="2"/>
        <v>-4.3024172180917839</v>
      </c>
      <c r="E41" s="4">
        <f>Input!I42</f>
        <v>968.2328060000001</v>
      </c>
      <c r="F41">
        <f t="shared" si="3"/>
        <v>498.47820442857147</v>
      </c>
      <c r="G41">
        <f t="shared" si="10"/>
        <v>0.41796776281098735</v>
      </c>
      <c r="H41">
        <f t="shared" si="4"/>
        <v>248063.99934755336</v>
      </c>
      <c r="I41">
        <f t="shared" si="5"/>
        <v>88395522.228166372</v>
      </c>
      <c r="N41" s="4">
        <f>Input!J42</f>
        <v>52.247626428571493</v>
      </c>
      <c r="O41">
        <f t="shared" si="6"/>
        <v>50.781078285714329</v>
      </c>
      <c r="P41">
        <f t="shared" si="7"/>
        <v>0.15175175073364933</v>
      </c>
      <c r="Q41">
        <f t="shared" si="8"/>
        <v>2563.3287053856984</v>
      </c>
      <c r="R41">
        <f t="shared" si="9"/>
        <v>2578.7179118598474</v>
      </c>
    </row>
    <row r="42" spans="1:18" x14ac:dyDescent="0.25">
      <c r="A42">
        <f>Input!G43</f>
        <v>184</v>
      </c>
      <c r="B42">
        <f t="shared" si="0"/>
        <v>39</v>
      </c>
      <c r="C42">
        <f t="shared" si="1"/>
        <v>3.6635616461296463</v>
      </c>
      <c r="D42">
        <f t="shared" si="2"/>
        <v>-4.2039674080635887</v>
      </c>
      <c r="E42" s="4">
        <f>Input!I43</f>
        <v>1026.4947608571429</v>
      </c>
      <c r="F42">
        <f t="shared" si="3"/>
        <v>556.7401592857143</v>
      </c>
      <c r="G42">
        <f t="shared" si="10"/>
        <v>0.64271951189280707</v>
      </c>
      <c r="H42">
        <f t="shared" si="4"/>
        <v>309244.36252299906</v>
      </c>
      <c r="I42">
        <f t="shared" si="5"/>
        <v>88391296.096554369</v>
      </c>
      <c r="N42" s="4">
        <f>Input!J43</f>
        <v>58.261954857142769</v>
      </c>
      <c r="O42">
        <f t="shared" si="6"/>
        <v>56.795406714285605</v>
      </c>
      <c r="P42">
        <f t="shared" si="7"/>
        <v>0.22475174908181972</v>
      </c>
      <c r="Q42">
        <f t="shared" si="8"/>
        <v>3200.2390031921359</v>
      </c>
      <c r="R42">
        <f t="shared" si="9"/>
        <v>3225.7182238411183</v>
      </c>
    </row>
    <row r="43" spans="1:18" x14ac:dyDescent="0.25">
      <c r="A43">
        <f>Input!G44</f>
        <v>185</v>
      </c>
      <c r="B43">
        <f t="shared" si="0"/>
        <v>40</v>
      </c>
      <c r="C43">
        <f t="shared" si="1"/>
        <v>3.6888794541139363</v>
      </c>
      <c r="D43">
        <f t="shared" si="2"/>
        <v>-4.1080102680244011</v>
      </c>
      <c r="E43" s="4">
        <f>Input!I44</f>
        <v>1084.5937658571427</v>
      </c>
      <c r="F43">
        <f t="shared" si="3"/>
        <v>614.83916428571411</v>
      </c>
      <c r="G43">
        <f t="shared" si="10"/>
        <v>0.96923436860056666</v>
      </c>
      <c r="H43">
        <f t="shared" si="4"/>
        <v>376836.29085644183</v>
      </c>
      <c r="I43">
        <f t="shared" si="5"/>
        <v>88385156.636867046</v>
      </c>
      <c r="N43" s="4">
        <f>Input!J44</f>
        <v>58.099004999999806</v>
      </c>
      <c r="O43">
        <f t="shared" si="6"/>
        <v>56.632456857142643</v>
      </c>
      <c r="P43">
        <f t="shared" si="7"/>
        <v>0.32651485670775954</v>
      </c>
      <c r="Q43">
        <f t="shared" si="8"/>
        <v>3170.3591045563371</v>
      </c>
      <c r="R43">
        <f t="shared" si="9"/>
        <v>3207.2351696761225</v>
      </c>
    </row>
    <row r="44" spans="1:18" x14ac:dyDescent="0.25">
      <c r="A44">
        <f>Input!G45</f>
        <v>186</v>
      </c>
      <c r="B44">
        <f t="shared" si="0"/>
        <v>41</v>
      </c>
      <c r="C44">
        <f t="shared" si="1"/>
        <v>3.713572066704308</v>
      </c>
      <c r="D44">
        <f t="shared" si="2"/>
        <v>-4.0144226839121453</v>
      </c>
      <c r="E44" s="4">
        <f>Input!I45</f>
        <v>1146.6628201428571</v>
      </c>
      <c r="F44">
        <f t="shared" si="3"/>
        <v>676.90821857142851</v>
      </c>
      <c r="G44">
        <f t="shared" si="10"/>
        <v>1.435083708338146</v>
      </c>
      <c r="H44">
        <f t="shared" si="4"/>
        <v>456263.9559217706</v>
      </c>
      <c r="I44">
        <f t="shared" si="5"/>
        <v>88376397.639660612</v>
      </c>
      <c r="N44" s="4">
        <f>Input!J45</f>
        <v>62.069054285714401</v>
      </c>
      <c r="O44">
        <f t="shared" si="6"/>
        <v>60.602506142857237</v>
      </c>
      <c r="P44">
        <f t="shared" si="7"/>
        <v>0.46584933973757936</v>
      </c>
      <c r="Q44">
        <f t="shared" si="8"/>
        <v>3616.4174914561977</v>
      </c>
      <c r="R44">
        <f t="shared" si="9"/>
        <v>3672.6637507950491</v>
      </c>
    </row>
    <row r="45" spans="1:18" x14ac:dyDescent="0.25">
      <c r="A45">
        <f>Input!G46</f>
        <v>187</v>
      </c>
      <c r="B45">
        <f t="shared" si="0"/>
        <v>42</v>
      </c>
      <c r="C45">
        <f t="shared" si="1"/>
        <v>3.7376696182833684</v>
      </c>
      <c r="D45">
        <f t="shared" si="2"/>
        <v>-3.9230904432652349</v>
      </c>
      <c r="E45" s="4">
        <f>Input!I46</f>
        <v>1214.4351170000002</v>
      </c>
      <c r="F45">
        <f t="shared" si="3"/>
        <v>744.68051542857165</v>
      </c>
      <c r="G45">
        <f t="shared" si="10"/>
        <v>2.0885168073858864</v>
      </c>
      <c r="H45">
        <f t="shared" si="4"/>
        <v>551442.87641620717</v>
      </c>
      <c r="I45">
        <f t="shared" si="5"/>
        <v>88364112.384558082</v>
      </c>
      <c r="N45" s="4">
        <f>Input!J46</f>
        <v>67.772296857143147</v>
      </c>
      <c r="O45">
        <f t="shared" si="6"/>
        <v>66.305748714285983</v>
      </c>
      <c r="P45">
        <f t="shared" si="7"/>
        <v>0.65343309904774038</v>
      </c>
      <c r="Q45">
        <f t="shared" si="8"/>
        <v>4310.226545642854</v>
      </c>
      <c r="R45">
        <f t="shared" si="9"/>
        <v>4396.4523125620372</v>
      </c>
    </row>
    <row r="46" spans="1:18" x14ac:dyDescent="0.25">
      <c r="A46">
        <f>Input!G47</f>
        <v>188</v>
      </c>
      <c r="B46">
        <f t="shared" si="0"/>
        <v>43</v>
      </c>
      <c r="C46">
        <f t="shared" si="1"/>
        <v>3.7612001156935624</v>
      </c>
      <c r="D46">
        <f t="shared" si="2"/>
        <v>-3.8339073972218025</v>
      </c>
      <c r="E46" s="4">
        <f>Input!I47</f>
        <v>1284.7257285714284</v>
      </c>
      <c r="F46">
        <f t="shared" si="3"/>
        <v>814.9711269999998</v>
      </c>
      <c r="G46">
        <f t="shared" si="10"/>
        <v>2.9905091267382691</v>
      </c>
      <c r="H46">
        <f t="shared" si="4"/>
        <v>659312.52380184352</v>
      </c>
      <c r="I46">
        <f t="shared" si="5"/>
        <v>88347155.347938433</v>
      </c>
      <c r="N46" s="4">
        <f>Input!J47</f>
        <v>70.290611571428144</v>
      </c>
      <c r="O46">
        <f t="shared" si="6"/>
        <v>68.82406342857098</v>
      </c>
      <c r="P46">
        <f t="shared" si="7"/>
        <v>0.90199231935238255</v>
      </c>
      <c r="Q46">
        <f t="shared" si="8"/>
        <v>4613.407743765747</v>
      </c>
      <c r="R46">
        <f t="shared" si="9"/>
        <v>4736.7517068199613</v>
      </c>
    </row>
    <row r="47" spans="1:18" x14ac:dyDescent="0.25">
      <c r="A47">
        <f>Input!G48</f>
        <v>189</v>
      </c>
      <c r="B47">
        <f t="shared" si="0"/>
        <v>44</v>
      </c>
      <c r="C47">
        <f t="shared" si="1"/>
        <v>3.784189633918261</v>
      </c>
      <c r="D47">
        <f t="shared" si="2"/>
        <v>-3.7467747188679059</v>
      </c>
      <c r="E47" s="4">
        <f>Input!I48</f>
        <v>1358.4827265714284</v>
      </c>
      <c r="F47">
        <f t="shared" si="3"/>
        <v>888.72812499999986</v>
      </c>
      <c r="G47">
        <f t="shared" si="10"/>
        <v>4.2169590758091644</v>
      </c>
      <c r="H47">
        <f t="shared" si="4"/>
        <v>782360.00264457113</v>
      </c>
      <c r="I47">
        <f t="shared" si="5"/>
        <v>88324101.269021675</v>
      </c>
      <c r="N47" s="4">
        <f>Input!J48</f>
        <v>73.756998000000067</v>
      </c>
      <c r="O47">
        <f t="shared" si="6"/>
        <v>72.290449857142903</v>
      </c>
      <c r="P47">
        <f t="shared" si="7"/>
        <v>1.2264499490708953</v>
      </c>
      <c r="Q47">
        <f t="shared" si="8"/>
        <v>5050.0920829344577</v>
      </c>
      <c r="R47">
        <f t="shared" si="9"/>
        <v>5225.9091405480922</v>
      </c>
    </row>
    <row r="48" spans="1:18" x14ac:dyDescent="0.25">
      <c r="A48">
        <f>Input!G49</f>
        <v>190</v>
      </c>
      <c r="B48">
        <f t="shared" si="0"/>
        <v>45</v>
      </c>
      <c r="C48">
        <f t="shared" si="1"/>
        <v>3.8066624897703196</v>
      </c>
      <c r="D48">
        <f t="shared" si="2"/>
        <v>-3.6616002449397311</v>
      </c>
      <c r="E48" s="4">
        <f>Input!I49</f>
        <v>1435.5431610000001</v>
      </c>
      <c r="F48">
        <f t="shared" si="3"/>
        <v>965.78855942857149</v>
      </c>
      <c r="G48">
        <f t="shared" si="10"/>
        <v>5.8609933429917005</v>
      </c>
      <c r="H48">
        <f t="shared" si="4"/>
        <v>921460.93213098508</v>
      </c>
      <c r="I48">
        <f t="shared" si="5"/>
        <v>88293202.406874925</v>
      </c>
      <c r="N48" s="4">
        <f>Input!J49</f>
        <v>77.060434428571625</v>
      </c>
      <c r="O48">
        <f t="shared" si="6"/>
        <v>75.593886285714461</v>
      </c>
      <c r="P48">
        <f t="shared" si="7"/>
        <v>1.6440342671825363</v>
      </c>
      <c r="Q48">
        <f t="shared" si="8"/>
        <v>5468.5806135627708</v>
      </c>
      <c r="R48">
        <f t="shared" si="9"/>
        <v>5714.4356437775286</v>
      </c>
    </row>
    <row r="49" spans="1:18" x14ac:dyDescent="0.25">
      <c r="A49">
        <f>Input!G50</f>
        <v>191</v>
      </c>
      <c r="B49">
        <f t="shared" si="0"/>
        <v>46</v>
      </c>
      <c r="C49">
        <f t="shared" si="1"/>
        <v>3.8286413964890951</v>
      </c>
      <c r="D49">
        <f t="shared" si="2"/>
        <v>-3.578297889884726</v>
      </c>
      <c r="E49" s="4">
        <f>Input!I50</f>
        <v>1511.0185384285717</v>
      </c>
      <c r="F49">
        <f t="shared" si="3"/>
        <v>1041.2639368571431</v>
      </c>
      <c r="G49">
        <f t="shared" si="10"/>
        <v>8.0353319204575051</v>
      </c>
      <c r="H49">
        <f t="shared" si="4"/>
        <v>1067561.3500594094</v>
      </c>
      <c r="I49">
        <f t="shared" si="5"/>
        <v>88252345.023414016</v>
      </c>
      <c r="N49" s="4">
        <f>Input!J50</f>
        <v>75.475377428571619</v>
      </c>
      <c r="O49">
        <f t="shared" si="6"/>
        <v>74.008829285714455</v>
      </c>
      <c r="P49">
        <f t="shared" si="7"/>
        <v>2.1743385774658055</v>
      </c>
      <c r="Q49">
        <f t="shared" si="8"/>
        <v>5160.1940553134618</v>
      </c>
      <c r="R49">
        <f t="shared" si="9"/>
        <v>5477.3068122420254</v>
      </c>
    </row>
    <row r="50" spans="1:18" x14ac:dyDescent="0.25">
      <c r="A50">
        <f>Input!G51</f>
        <v>192</v>
      </c>
      <c r="B50">
        <f t="shared" si="0"/>
        <v>47</v>
      </c>
      <c r="C50">
        <f t="shared" si="1"/>
        <v>3.8501476017100584</v>
      </c>
      <c r="D50">
        <f t="shared" si="2"/>
        <v>-3.4967871229423424</v>
      </c>
      <c r="E50" s="4">
        <f>Input!I51</f>
        <v>1595.1746954285716</v>
      </c>
      <c r="F50">
        <f t="shared" si="3"/>
        <v>1125.420093857143</v>
      </c>
      <c r="G50">
        <f t="shared" si="10"/>
        <v>10.874656255142206</v>
      </c>
      <c r="H50">
        <f t="shared" si="4"/>
        <v>1242211.5324794357</v>
      </c>
      <c r="I50">
        <f t="shared" si="5"/>
        <v>88199006.315403268</v>
      </c>
      <c r="N50" s="4">
        <f>Input!J51</f>
        <v>84.156156999999894</v>
      </c>
      <c r="O50">
        <f t="shared" si="6"/>
        <v>82.68960885714273</v>
      </c>
      <c r="P50">
        <f t="shared" si="7"/>
        <v>2.8393243346846999</v>
      </c>
      <c r="Q50">
        <f t="shared" si="8"/>
        <v>6376.0679383174993</v>
      </c>
      <c r="R50">
        <f t="shared" si="9"/>
        <v>6837.5714129472572</v>
      </c>
    </row>
    <row r="51" spans="1:18" x14ac:dyDescent="0.25">
      <c r="A51">
        <f>Input!G52</f>
        <v>193</v>
      </c>
      <c r="B51">
        <f t="shared" si="0"/>
        <v>48</v>
      </c>
      <c r="C51">
        <f t="shared" si="1"/>
        <v>3.8712010109078911</v>
      </c>
      <c r="D51">
        <f t="shared" si="2"/>
        <v>-3.4169925002817898</v>
      </c>
      <c r="E51" s="4">
        <f>Input!I52</f>
        <v>1679.8048881428572</v>
      </c>
      <c r="F51">
        <f t="shared" si="3"/>
        <v>1210.0502865714286</v>
      </c>
      <c r="G51">
        <f t="shared" si="10"/>
        <v>14.537917944256563</v>
      </c>
      <c r="H51">
        <f t="shared" si="4"/>
        <v>1429249.8235405511</v>
      </c>
      <c r="I51">
        <f t="shared" si="5"/>
        <v>88130213.184376821</v>
      </c>
      <c r="N51" s="4">
        <f>Input!J52</f>
        <v>84.630192714285613</v>
      </c>
      <c r="O51">
        <f t="shared" si="6"/>
        <v>83.163644571428449</v>
      </c>
      <c r="P51">
        <f t="shared" si="7"/>
        <v>3.6632616891143561</v>
      </c>
      <c r="Q51">
        <f t="shared" si="8"/>
        <v>6320.3108784345404</v>
      </c>
      <c r="R51">
        <f t="shared" si="9"/>
        <v>6916.1917784028801</v>
      </c>
    </row>
    <row r="52" spans="1:18" x14ac:dyDescent="0.25">
      <c r="A52">
        <f>Input!G53</f>
        <v>194</v>
      </c>
      <c r="B52">
        <f t="shared" si="0"/>
        <v>49</v>
      </c>
      <c r="C52">
        <f t="shared" si="1"/>
        <v>3.8918202981106265</v>
      </c>
      <c r="D52">
        <f t="shared" si="2"/>
        <v>-3.338843245383861</v>
      </c>
      <c r="E52" s="4">
        <f>Input!I53</f>
        <v>1763.0574144285715</v>
      </c>
      <c r="F52">
        <f t="shared" si="3"/>
        <v>1293.302812857143</v>
      </c>
      <c r="G52">
        <f t="shared" si="10"/>
        <v>19.210521393442022</v>
      </c>
      <c r="H52">
        <f t="shared" si="4"/>
        <v>1623311.1671672245</v>
      </c>
      <c r="I52">
        <f t="shared" si="5"/>
        <v>88042504.370801672</v>
      </c>
      <c r="N52" s="4">
        <f>Input!J53</f>
        <v>83.252526285714339</v>
      </c>
      <c r="O52">
        <f t="shared" si="6"/>
        <v>81.785978142857175</v>
      </c>
      <c r="P52">
        <f t="shared" si="7"/>
        <v>4.6726034491854573</v>
      </c>
      <c r="Q52">
        <f t="shared" si="8"/>
        <v>5946.4725566466095</v>
      </c>
      <c r="R52">
        <f t="shared" si="9"/>
        <v>6688.9462207839115</v>
      </c>
    </row>
    <row r="53" spans="1:18" x14ac:dyDescent="0.25">
      <c r="A53">
        <f>Input!G54</f>
        <v>195</v>
      </c>
      <c r="B53">
        <f t="shared" si="0"/>
        <v>50</v>
      </c>
      <c r="C53">
        <f t="shared" si="1"/>
        <v>3.912023005428146</v>
      </c>
      <c r="D53">
        <f t="shared" si="2"/>
        <v>-3.262272871817522</v>
      </c>
      <c r="E53" s="4">
        <f>Input!I54</f>
        <v>1851.7909789999999</v>
      </c>
      <c r="F53">
        <f t="shared" si="3"/>
        <v>1382.0363774285713</v>
      </c>
      <c r="G53">
        <f t="shared" si="10"/>
        <v>25.10631209758802</v>
      </c>
      <c r="H53">
        <f t="shared" si="4"/>
        <v>1841259.2021991466</v>
      </c>
      <c r="I53">
        <f t="shared" si="5"/>
        <v>87931897.582116693</v>
      </c>
      <c r="N53" s="4">
        <f>Input!J54</f>
        <v>88.73356457142836</v>
      </c>
      <c r="O53">
        <f t="shared" si="6"/>
        <v>87.267016428571196</v>
      </c>
      <c r="P53">
        <f t="shared" si="7"/>
        <v>5.8957907041459992</v>
      </c>
      <c r="Q53">
        <f t="shared" si="8"/>
        <v>6621.2763758953579</v>
      </c>
      <c r="R53">
        <f t="shared" si="9"/>
        <v>7615.532156344515</v>
      </c>
    </row>
    <row r="54" spans="1:18" x14ac:dyDescent="0.25">
      <c r="A54">
        <f>Input!G55</f>
        <v>196</v>
      </c>
      <c r="B54">
        <f t="shared" si="0"/>
        <v>51</v>
      </c>
      <c r="C54">
        <f t="shared" si="1"/>
        <v>3.9318256327243257</v>
      </c>
      <c r="D54">
        <f t="shared" si="2"/>
        <v>-3.1872188433730986</v>
      </c>
      <c r="E54" s="4">
        <f>Input!I55</f>
        <v>1941.117088142857</v>
      </c>
      <c r="F54">
        <f t="shared" si="3"/>
        <v>1471.3624865714285</v>
      </c>
      <c r="G54">
        <f t="shared" si="10"/>
        <v>32.469302805165711</v>
      </c>
      <c r="H54">
        <f t="shared" si="4"/>
        <v>2070413.5942890123</v>
      </c>
      <c r="I54">
        <f t="shared" si="5"/>
        <v>87793863.30889152</v>
      </c>
      <c r="N54" s="4">
        <f>Input!J55</f>
        <v>89.326109142857149</v>
      </c>
      <c r="O54">
        <f t="shared" si="6"/>
        <v>87.859560999999985</v>
      </c>
      <c r="P54">
        <f t="shared" si="7"/>
        <v>7.3629907075776941</v>
      </c>
      <c r="Q54">
        <f t="shared" si="8"/>
        <v>6479.6978288428827</v>
      </c>
      <c r="R54">
        <f t="shared" si="9"/>
        <v>7719.3024591127187</v>
      </c>
    </row>
    <row r="55" spans="1:18" x14ac:dyDescent="0.25">
      <c r="A55">
        <f>Input!G56</f>
        <v>197</v>
      </c>
      <c r="B55">
        <f t="shared" si="0"/>
        <v>52</v>
      </c>
      <c r="C55">
        <f t="shared" si="1"/>
        <v>3.9512437185814275</v>
      </c>
      <c r="D55">
        <f t="shared" si="2"/>
        <v>-3.1136222671987679</v>
      </c>
      <c r="E55" s="4">
        <f>Input!I56</f>
        <v>2030.2358067142857</v>
      </c>
      <c r="F55">
        <f t="shared" si="3"/>
        <v>1560.4812051428571</v>
      </c>
      <c r="G55">
        <f t="shared" si="10"/>
        <v>41.575072790068369</v>
      </c>
      <c r="H55">
        <f t="shared" si="4"/>
        <v>2307075.8388989074</v>
      </c>
      <c r="I55">
        <f t="shared" si="5"/>
        <v>87623307.045504689</v>
      </c>
      <c r="N55" s="4">
        <f>Input!J56</f>
        <v>89.118718571428644</v>
      </c>
      <c r="O55">
        <f t="shared" si="6"/>
        <v>87.65217042857148</v>
      </c>
      <c r="P55">
        <f t="shared" si="7"/>
        <v>9.1057699849026594</v>
      </c>
      <c r="Q55">
        <f t="shared" si="8"/>
        <v>6169.5370226571767</v>
      </c>
      <c r="R55">
        <f t="shared" si="9"/>
        <v>7682.9029808393407</v>
      </c>
    </row>
    <row r="56" spans="1:18" x14ac:dyDescent="0.25">
      <c r="A56">
        <f>Input!G57</f>
        <v>198</v>
      </c>
      <c r="B56">
        <f t="shared" si="0"/>
        <v>53</v>
      </c>
      <c r="C56">
        <f t="shared" si="1"/>
        <v>3.970291913552122</v>
      </c>
      <c r="D56">
        <f t="shared" si="2"/>
        <v>-3.0414276161677289</v>
      </c>
      <c r="E56" s="4">
        <f>Input!I57</f>
        <v>2121.4432452857141</v>
      </c>
      <c r="F56">
        <f t="shared" si="3"/>
        <v>1651.6886437142855</v>
      </c>
      <c r="G56">
        <f t="shared" si="10"/>
        <v>52.731780675588354</v>
      </c>
      <c r="H56">
        <f t="shared" si="4"/>
        <v>2556663.0498585505</v>
      </c>
      <c r="I56">
        <f t="shared" si="5"/>
        <v>87414561.60846287</v>
      </c>
      <c r="N56" s="4">
        <f>Input!J57</f>
        <v>91.207438571428384</v>
      </c>
      <c r="O56">
        <f t="shared" si="6"/>
        <v>89.74089042857122</v>
      </c>
      <c r="P56">
        <f t="shared" si="7"/>
        <v>11.156707885519983</v>
      </c>
      <c r="Q56">
        <f t="shared" si="8"/>
        <v>6175.4737459595999</v>
      </c>
      <c r="R56">
        <f t="shared" si="9"/>
        <v>8053.427414912826</v>
      </c>
    </row>
    <row r="57" spans="1:18" x14ac:dyDescent="0.25">
      <c r="A57">
        <f>Input!G58</f>
        <v>199</v>
      </c>
      <c r="B57">
        <f t="shared" si="0"/>
        <v>54</v>
      </c>
      <c r="C57">
        <f t="shared" si="1"/>
        <v>3.9889840465642745</v>
      </c>
      <c r="D57">
        <f t="shared" si="2"/>
        <v>-2.9705824771971194</v>
      </c>
      <c r="E57" s="4">
        <f>Input!I58</f>
        <v>2210.6804727142858</v>
      </c>
      <c r="F57">
        <f t="shared" si="3"/>
        <v>1740.9258711428572</v>
      </c>
      <c r="G57">
        <f t="shared" si="10"/>
        <v>66.280738531483578</v>
      </c>
      <c r="H57">
        <f t="shared" si="4"/>
        <v>2804436.3201789651</v>
      </c>
      <c r="I57">
        <f t="shared" si="5"/>
        <v>87161391.174493015</v>
      </c>
      <c r="N57" s="4">
        <f>Input!J58</f>
        <v>89.237227428571714</v>
      </c>
      <c r="O57">
        <f t="shared" si="6"/>
        <v>87.77067928571455</v>
      </c>
      <c r="P57">
        <f t="shared" si="7"/>
        <v>13.548957855895226</v>
      </c>
      <c r="Q57">
        <f t="shared" si="8"/>
        <v>5508.8639320057009</v>
      </c>
      <c r="R57">
        <f t="shared" si="9"/>
        <v>7703.6921422757614</v>
      </c>
    </row>
    <row r="58" spans="1:18" x14ac:dyDescent="0.25">
      <c r="A58">
        <f>Input!G59</f>
        <v>200</v>
      </c>
      <c r="B58">
        <f t="shared" si="0"/>
        <v>55</v>
      </c>
      <c r="C58">
        <f t="shared" si="1"/>
        <v>4.0073331852324712</v>
      </c>
      <c r="D58">
        <f t="shared" si="2"/>
        <v>-2.9010373226610251</v>
      </c>
      <c r="E58" s="4">
        <f>Input!I59</f>
        <v>2297.3401308571429</v>
      </c>
      <c r="F58">
        <f t="shared" si="3"/>
        <v>1827.5855292857143</v>
      </c>
      <c r="G58">
        <f t="shared" si="10"/>
        <v>82.596504013829886</v>
      </c>
      <c r="H58">
        <f t="shared" si="4"/>
        <v>3044986.6983193215</v>
      </c>
      <c r="I58">
        <f t="shared" si="5"/>
        <v>86857008.540235057</v>
      </c>
      <c r="N58" s="4">
        <f>Input!J59</f>
        <v>86.659658142857097</v>
      </c>
      <c r="O58">
        <f t="shared" si="6"/>
        <v>85.193109999999933</v>
      </c>
      <c r="P58">
        <f t="shared" si="7"/>
        <v>16.315765482346308</v>
      </c>
      <c r="Q58">
        <f t="shared" si="8"/>
        <v>4744.0885878035497</v>
      </c>
      <c r="R58">
        <f t="shared" si="9"/>
        <v>7257.8659914720884</v>
      </c>
    </row>
    <row r="59" spans="1:18" x14ac:dyDescent="0.25">
      <c r="A59">
        <f>Input!G60</f>
        <v>201</v>
      </c>
      <c r="B59">
        <f t="shared" si="0"/>
        <v>56</v>
      </c>
      <c r="C59">
        <f t="shared" si="1"/>
        <v>4.0253516907351496</v>
      </c>
      <c r="D59">
        <f t="shared" si="2"/>
        <v>-2.8327453024004141</v>
      </c>
      <c r="E59" s="4">
        <f>Input!I60</f>
        <v>2387.2291574285714</v>
      </c>
      <c r="F59">
        <f t="shared" si="3"/>
        <v>1917.4745558571428</v>
      </c>
      <c r="G59">
        <f t="shared" si="10"/>
        <v>102.08645779243368</v>
      </c>
      <c r="H59">
        <f t="shared" si="4"/>
        <v>3295633.946595002</v>
      </c>
      <c r="I59">
        <f t="shared" si="5"/>
        <v>86494106.934878334</v>
      </c>
      <c r="N59" s="4">
        <f>Input!J60</f>
        <v>89.889026571428531</v>
      </c>
      <c r="O59">
        <f t="shared" si="6"/>
        <v>88.422478428571367</v>
      </c>
      <c r="P59">
        <f t="shared" si="7"/>
        <v>19.489953778603791</v>
      </c>
      <c r="Q59">
        <f t="shared" si="8"/>
        <v>4751.6929546183874</v>
      </c>
      <c r="R59">
        <f t="shared" si="9"/>
        <v>7818.5346914511683</v>
      </c>
    </row>
    <row r="60" spans="1:18" x14ac:dyDescent="0.25">
      <c r="A60">
        <f>Input!G61</f>
        <v>202</v>
      </c>
      <c r="B60">
        <f t="shared" si="0"/>
        <v>57</v>
      </c>
      <c r="C60">
        <f t="shared" si="1"/>
        <v>4.0430512678345503</v>
      </c>
      <c r="D60">
        <f t="shared" si="2"/>
        <v>-2.7656620541422927</v>
      </c>
      <c r="E60" s="4">
        <f>Input!I61</f>
        <v>2476.2738078571429</v>
      </c>
      <c r="F60">
        <f t="shared" si="3"/>
        <v>2006.5192062857143</v>
      </c>
      <c r="G60">
        <f t="shared" si="10"/>
        <v>125.18984502326836</v>
      </c>
      <c r="H60">
        <f t="shared" si="4"/>
        <v>3539400.1655481625</v>
      </c>
      <c r="I60">
        <f t="shared" si="5"/>
        <v>86064907.496415332</v>
      </c>
      <c r="N60" s="4">
        <f>Input!J61</f>
        <v>89.044650428571458</v>
      </c>
      <c r="O60">
        <f t="shared" si="6"/>
        <v>87.578102285714294</v>
      </c>
      <c r="P60">
        <f t="shared" si="7"/>
        <v>23.103387230834691</v>
      </c>
      <c r="Q60">
        <f t="shared" si="8"/>
        <v>4156.9888814079177</v>
      </c>
      <c r="R60">
        <f t="shared" si="9"/>
        <v>7669.9239999670353</v>
      </c>
    </row>
    <row r="61" spans="1:18" x14ac:dyDescent="0.25">
      <c r="A61">
        <f>Input!G62</f>
        <v>203</v>
      </c>
      <c r="B61">
        <f t="shared" si="0"/>
        <v>58</v>
      </c>
      <c r="C61">
        <f t="shared" si="1"/>
        <v>4.0604430105464191</v>
      </c>
      <c r="D61">
        <f t="shared" si="2"/>
        <v>-2.6997455304067524</v>
      </c>
      <c r="E61" s="4">
        <f>Input!I62</f>
        <v>2566.7701927142853</v>
      </c>
      <c r="F61">
        <f t="shared" si="3"/>
        <v>2097.0155911428565</v>
      </c>
      <c r="G61">
        <f t="shared" si="10"/>
        <v>152.37627176276754</v>
      </c>
      <c r="H61">
        <f t="shared" si="4"/>
        <v>3781622.082479055</v>
      </c>
      <c r="I61">
        <f t="shared" si="5"/>
        <v>85561223.252404332</v>
      </c>
      <c r="N61" s="4">
        <f>Input!J62</f>
        <v>90.496384857142402</v>
      </c>
      <c r="O61">
        <f t="shared" si="6"/>
        <v>89.029836714285238</v>
      </c>
      <c r="P61">
        <f t="shared" si="7"/>
        <v>27.186426739499169</v>
      </c>
      <c r="Q61">
        <f t="shared" si="8"/>
        <v>3824.6073573094691</v>
      </c>
      <c r="R61">
        <f t="shared" si="9"/>
        <v>7926.3118253722914</v>
      </c>
    </row>
    <row r="62" spans="1:18" x14ac:dyDescent="0.25">
      <c r="A62">
        <f>Input!G63</f>
        <v>204</v>
      </c>
      <c r="B62">
        <f t="shared" si="0"/>
        <v>59</v>
      </c>
      <c r="C62">
        <f t="shared" si="1"/>
        <v>4.0775374439057197</v>
      </c>
      <c r="D62">
        <f t="shared" si="2"/>
        <v>-2.6349558402105551</v>
      </c>
      <c r="E62" s="4">
        <f>Input!I63</f>
        <v>2663.1179562857142</v>
      </c>
      <c r="F62">
        <f t="shared" si="3"/>
        <v>2193.3633547142854</v>
      </c>
      <c r="G62">
        <f t="shared" si="10"/>
        <v>184.14365957322158</v>
      </c>
      <c r="H62">
        <f t="shared" si="4"/>
        <v>4036963.7833427493</v>
      </c>
      <c r="I62">
        <f t="shared" si="5"/>
        <v>84974540.129605412</v>
      </c>
      <c r="N62" s="4">
        <f>Input!J63</f>
        <v>96.347763571428914</v>
      </c>
      <c r="O62">
        <f t="shared" si="6"/>
        <v>94.88121542857175</v>
      </c>
      <c r="P62">
        <f t="shared" si="7"/>
        <v>31.767387810454029</v>
      </c>
      <c r="Q62">
        <f t="shared" si="8"/>
        <v>3983.3552366094796</v>
      </c>
      <c r="R62">
        <f t="shared" si="9"/>
        <v>9002.4450412030419</v>
      </c>
    </row>
    <row r="63" spans="1:18" x14ac:dyDescent="0.25">
      <c r="A63">
        <f>Input!G64</f>
        <v>205</v>
      </c>
      <c r="B63">
        <f t="shared" si="0"/>
        <v>60</v>
      </c>
      <c r="C63">
        <f t="shared" si="1"/>
        <v>4.0943445622221004</v>
      </c>
      <c r="D63">
        <f t="shared" si="2"/>
        <v>-2.5712551040749121</v>
      </c>
      <c r="E63" s="4">
        <f>Input!I64</f>
        <v>2761.4803715714288</v>
      </c>
      <c r="F63">
        <f t="shared" si="3"/>
        <v>2291.72577</v>
      </c>
      <c r="G63">
        <f t="shared" si="10"/>
        <v>221.0156737352977</v>
      </c>
      <c r="H63">
        <f t="shared" si="4"/>
        <v>4287840.3027725723</v>
      </c>
      <c r="I63">
        <f t="shared" si="5"/>
        <v>84296115.157525748</v>
      </c>
      <c r="N63" s="4">
        <f>Input!J64</f>
        <v>98.362415285714633</v>
      </c>
      <c r="O63">
        <f t="shared" si="6"/>
        <v>96.895867142857469</v>
      </c>
      <c r="P63">
        <f t="shared" si="7"/>
        <v>36.872014162076113</v>
      </c>
      <c r="Q63">
        <f t="shared" si="8"/>
        <v>3602.8629266584549</v>
      </c>
      <c r="R63">
        <f t="shared" si="9"/>
        <v>9388.8090693662853</v>
      </c>
    </row>
    <row r="64" spans="1:18" x14ac:dyDescent="0.25">
      <c r="A64">
        <f>Input!G65</f>
        <v>206</v>
      </c>
      <c r="B64">
        <f t="shared" si="0"/>
        <v>61</v>
      </c>
      <c r="C64">
        <f t="shared" si="1"/>
        <v>4.1108738641733114</v>
      </c>
      <c r="D64">
        <f t="shared" si="2"/>
        <v>-2.5086073210177626</v>
      </c>
      <c r="E64" s="4">
        <f>Input!I65</f>
        <v>2858.6725112857139</v>
      </c>
      <c r="F64">
        <f t="shared" si="3"/>
        <v>2388.9179097142851</v>
      </c>
      <c r="G64">
        <f t="shared" si="10"/>
        <v>263.53865209621483</v>
      </c>
      <c r="H64">
        <f t="shared" si="4"/>
        <v>4517236.9887131397</v>
      </c>
      <c r="I64">
        <f t="shared" si="5"/>
        <v>83517091.634478152</v>
      </c>
      <c r="N64" s="4">
        <f>Input!J65</f>
        <v>97.192139714285076</v>
      </c>
      <c r="O64">
        <f t="shared" si="6"/>
        <v>95.725591571427913</v>
      </c>
      <c r="P64">
        <f t="shared" si="7"/>
        <v>42.522978360917165</v>
      </c>
      <c r="Q64">
        <f t="shared" si="8"/>
        <v>2830.5180524272128</v>
      </c>
      <c r="R64">
        <f t="shared" si="9"/>
        <v>9163.3888816998315</v>
      </c>
    </row>
    <row r="65" spans="1:18" x14ac:dyDescent="0.25">
      <c r="A65">
        <f>Input!G66</f>
        <v>207</v>
      </c>
      <c r="B65">
        <f t="shared" si="0"/>
        <v>62</v>
      </c>
      <c r="C65">
        <f t="shared" si="1"/>
        <v>4.1271343850450917</v>
      </c>
      <c r="D65">
        <f t="shared" si="2"/>
        <v>-2.4469782463612306</v>
      </c>
      <c r="E65" s="4">
        <f>Input!I66</f>
        <v>2958.871815142857</v>
      </c>
      <c r="F65">
        <f t="shared" si="3"/>
        <v>2489.1172135714282</v>
      </c>
      <c r="G65">
        <f t="shared" si="10"/>
        <v>312.27807231390625</v>
      </c>
      <c r="H65">
        <f t="shared" si="4"/>
        <v>4738628.6469107857</v>
      </c>
      <c r="I65">
        <f t="shared" si="5"/>
        <v>82628630.598838672</v>
      </c>
      <c r="N65" s="4">
        <f>Input!J66</f>
        <v>100.19930385714315</v>
      </c>
      <c r="O65">
        <f t="shared" si="6"/>
        <v>98.732755714285986</v>
      </c>
      <c r="P65">
        <f t="shared" si="7"/>
        <v>48.739420217691439</v>
      </c>
      <c r="Q65">
        <f t="shared" si="8"/>
        <v>2499.3335940750603</v>
      </c>
      <c r="R65">
        <f t="shared" si="9"/>
        <v>9748.1570509368721</v>
      </c>
    </row>
    <row r="66" spans="1:18" x14ac:dyDescent="0.25">
      <c r="A66">
        <f>Input!G67</f>
        <v>208</v>
      </c>
      <c r="B66">
        <f t="shared" si="0"/>
        <v>63</v>
      </c>
      <c r="C66">
        <f t="shared" si="1"/>
        <v>4.1431347263915326</v>
      </c>
      <c r="D66">
        <f t="shared" si="2"/>
        <v>-2.3863352793157455</v>
      </c>
      <c r="E66" s="4">
        <f>Input!I67</f>
        <v>3058.5822697142858</v>
      </c>
      <c r="F66">
        <f t="shared" si="3"/>
        <v>2588.827668142857</v>
      </c>
      <c r="G66">
        <f t="shared" si="10"/>
        <v>367.81460483333547</v>
      </c>
      <c r="H66">
        <f t="shared" si="4"/>
        <v>4932899.0273915436</v>
      </c>
      <c r="I66">
        <f t="shared" si="5"/>
        <v>81622057.502322599</v>
      </c>
      <c r="N66" s="4">
        <f>Input!J67</f>
        <v>99.710454571428727</v>
      </c>
      <c r="O66">
        <f t="shared" si="6"/>
        <v>98.243906428571563</v>
      </c>
      <c r="P66">
        <f t="shared" si="7"/>
        <v>55.536532519429187</v>
      </c>
      <c r="Q66">
        <f t="shared" si="8"/>
        <v>1823.9197862152951</v>
      </c>
      <c r="R66">
        <f t="shared" si="9"/>
        <v>9651.8651503459241</v>
      </c>
    </row>
    <row r="67" spans="1:18" x14ac:dyDescent="0.25">
      <c r="A67">
        <f>Input!G68</f>
        <v>209</v>
      </c>
      <c r="B67">
        <f t="shared" si="0"/>
        <v>64</v>
      </c>
      <c r="C67">
        <f t="shared" si="1"/>
        <v>4.1588830833596715</v>
      </c>
      <c r="D67">
        <f t="shared" si="2"/>
        <v>-2.3266473594169725</v>
      </c>
      <c r="E67" s="4">
        <f>Input!I68</f>
        <v>3157.1372621428568</v>
      </c>
      <c r="F67">
        <f t="shared" si="3"/>
        <v>2687.382660571428</v>
      </c>
      <c r="G67">
        <f t="shared" si="10"/>
        <v>430.73980713258908</v>
      </c>
      <c r="H67">
        <f t="shared" si="4"/>
        <v>5092436.9679765841</v>
      </c>
      <c r="I67">
        <f t="shared" si="5"/>
        <v>80489022.527648389</v>
      </c>
      <c r="N67" s="4">
        <f>Input!J68</f>
        <v>98.55499242857104</v>
      </c>
      <c r="O67">
        <f t="shared" si="6"/>
        <v>97.088444285713877</v>
      </c>
      <c r="P67">
        <f t="shared" si="7"/>
        <v>62.925202299253627</v>
      </c>
      <c r="Q67">
        <f t="shared" si="8"/>
        <v>1167.1271030254404</v>
      </c>
      <c r="R67">
        <f t="shared" si="9"/>
        <v>9426.1660138201678</v>
      </c>
    </row>
    <row r="68" spans="1:18" x14ac:dyDescent="0.25">
      <c r="A68">
        <f>Input!G69</f>
        <v>210</v>
      </c>
      <c r="B68">
        <f t="shared" ref="B68:B84" si="11">A68-$A$3</f>
        <v>65</v>
      </c>
      <c r="C68">
        <f t="shared" si="1"/>
        <v>4.1743872698956368</v>
      </c>
      <c r="D68">
        <f t="shared" si="2"/>
        <v>-2.2678848709918897</v>
      </c>
      <c r="E68" s="4">
        <f>Input!I69</f>
        <v>3256.9365984285719</v>
      </c>
      <c r="F68">
        <f t="shared" si="3"/>
        <v>2787.1819968571431</v>
      </c>
      <c r="G68">
        <f t="shared" si="10"/>
        <v>501.65152144474803</v>
      </c>
      <c r="H68">
        <f t="shared" si="4"/>
        <v>5223649.5540388077</v>
      </c>
      <c r="I68">
        <f t="shared" si="5"/>
        <v>79221672.542841464</v>
      </c>
      <c r="N68" s="4">
        <f>Input!J69</f>
        <v>99.799336285715071</v>
      </c>
      <c r="O68">
        <f t="shared" si="6"/>
        <v>98.332788142857908</v>
      </c>
      <c r="P68">
        <f t="shared" si="7"/>
        <v>70.911714312158949</v>
      </c>
      <c r="Q68">
        <f t="shared" si="8"/>
        <v>751.9152900286432</v>
      </c>
      <c r="R68">
        <f t="shared" si="9"/>
        <v>9669.337223948176</v>
      </c>
    </row>
    <row r="69" spans="1:18" x14ac:dyDescent="0.25">
      <c r="A69">
        <f>Input!G70</f>
        <v>211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-2.2100195549184165</v>
      </c>
      <c r="E69" s="4">
        <f>Input!I70</f>
        <v>3354.5731465714284</v>
      </c>
      <c r="F69">
        <f t="shared" ref="F69:F84" si="14">E69-$E$4</f>
        <v>2884.8185449999996</v>
      </c>
      <c r="G69">
        <f t="shared" si="10"/>
        <v>581.14904319774337</v>
      </c>
      <c r="H69">
        <f t="shared" ref="H69:H84" si="15">(F69-G69)^2</f>
        <v>5306893.1735338569</v>
      </c>
      <c r="I69">
        <f t="shared" ref="I69:I84" si="16">(G69-$J$4)^2</f>
        <v>77812832.252721533</v>
      </c>
      <c r="N69" s="4">
        <f>Input!J70</f>
        <v>97.636548142856554</v>
      </c>
      <c r="O69">
        <f t="shared" ref="O69:O84" si="17">N69-$N$4</f>
        <v>96.169999999999391</v>
      </c>
      <c r="P69">
        <f t="shared" ref="P69:P84" si="18">$Y$3*((1/B69*$AA$3)*(1/SQRT(2*PI()))*EXP(-1*D69*D69/2))</f>
        <v>79.49752175299534</v>
      </c>
      <c r="Q69">
        <f t="shared" ref="Q69:Q84" si="19">(O69-P69)^2</f>
        <v>277.97153089682325</v>
      </c>
      <c r="R69">
        <f t="shared" ref="R69:R84" si="20">(O69-S69)^2</f>
        <v>9248.6688999998823</v>
      </c>
    </row>
    <row r="70" spans="1:18" x14ac:dyDescent="0.25">
      <c r="A70">
        <f>Input!G71</f>
        <v>212</v>
      </c>
      <c r="B70">
        <f t="shared" si="11"/>
        <v>67</v>
      </c>
      <c r="C70">
        <f t="shared" si="12"/>
        <v>4.2046926193909657</v>
      </c>
      <c r="D70">
        <f t="shared" si="13"/>
        <v>-2.1530244270204273</v>
      </c>
      <c r="E70" s="4">
        <f>Input!I71</f>
        <v>3456.4760164285713</v>
      </c>
      <c r="F70">
        <f t="shared" si="14"/>
        <v>2986.7214148571425</v>
      </c>
      <c r="G70">
        <f t="shared" ref="G70:G84" si="21">G69+P70</f>
        <v>669.82813077666913</v>
      </c>
      <c r="H70">
        <f t="shared" si="15"/>
        <v>5367994.4898172002</v>
      </c>
      <c r="I70">
        <f t="shared" si="16"/>
        <v>76256191.709517762</v>
      </c>
      <c r="N70" s="4">
        <f>Input!J71</f>
        <v>101.90286985714283</v>
      </c>
      <c r="O70">
        <f t="shared" si="17"/>
        <v>100.43632171428567</v>
      </c>
      <c r="P70">
        <f t="shared" si="18"/>
        <v>88.679087578925717</v>
      </c>
      <c r="Q70">
        <f t="shared" si="19"/>
        <v>138.23255451367325</v>
      </c>
      <c r="R70">
        <f t="shared" si="20"/>
        <v>10087.45471949549</v>
      </c>
    </row>
    <row r="71" spans="1:18" x14ac:dyDescent="0.25">
      <c r="A71">
        <f>Input!G72</f>
        <v>213</v>
      </c>
      <c r="B71">
        <f t="shared" si="11"/>
        <v>68</v>
      </c>
      <c r="C71">
        <f t="shared" si="12"/>
        <v>4.219507705176107</v>
      </c>
      <c r="D71">
        <f t="shared" si="13"/>
        <v>-2.0968737025082778</v>
      </c>
      <c r="E71" s="4">
        <f>Input!I72</f>
        <v>3561.4897457142856</v>
      </c>
      <c r="F71">
        <f t="shared" si="14"/>
        <v>3091.7351441428568</v>
      </c>
      <c r="G71">
        <f t="shared" si="21"/>
        <v>768.2759289125795</v>
      </c>
      <c r="H71">
        <f t="shared" si="15"/>
        <v>5398462.7248384971</v>
      </c>
      <c r="I71">
        <f t="shared" si="16"/>
        <v>74546496.993765727</v>
      </c>
      <c r="N71" s="4">
        <f>Input!J72</f>
        <v>105.01372928571436</v>
      </c>
      <c r="O71">
        <f t="shared" si="17"/>
        <v>103.5471811428572</v>
      </c>
      <c r="P71">
        <f t="shared" si="18"/>
        <v>98.447798135910375</v>
      </c>
      <c r="Q71">
        <f t="shared" si="19"/>
        <v>26.003707051538022</v>
      </c>
      <c r="R71">
        <f t="shared" si="20"/>
        <v>10722.018722631681</v>
      </c>
    </row>
    <row r="72" spans="1:18" x14ac:dyDescent="0.25">
      <c r="A72">
        <f>Input!G73</f>
        <v>214</v>
      </c>
      <c r="B72">
        <f t="shared" si="11"/>
        <v>69</v>
      </c>
      <c r="C72">
        <f t="shared" si="12"/>
        <v>4.2341065045972597</v>
      </c>
      <c r="D72">
        <f t="shared" si="13"/>
        <v>-2.0415427259352348</v>
      </c>
      <c r="E72" s="4">
        <f>Input!I73</f>
        <v>3670.4735242857141</v>
      </c>
      <c r="F72">
        <f t="shared" si="14"/>
        <v>3200.7189227142853</v>
      </c>
      <c r="G72">
        <f t="shared" si="21"/>
        <v>877.06587809717848</v>
      </c>
      <c r="H72">
        <f t="shared" si="15"/>
        <v>5399363.4717583507</v>
      </c>
      <c r="I72">
        <f t="shared" si="16"/>
        <v>72679740.587683484</v>
      </c>
      <c r="N72" s="4">
        <f>Input!J73</f>
        <v>108.9837785714285</v>
      </c>
      <c r="O72">
        <f t="shared" si="17"/>
        <v>107.51723042857134</v>
      </c>
      <c r="P72">
        <f t="shared" si="18"/>
        <v>108.789949184599</v>
      </c>
      <c r="Q72">
        <f t="shared" si="19"/>
        <v>1.6198130319445883</v>
      </c>
      <c r="R72">
        <f t="shared" si="20"/>
        <v>11559.954839030506</v>
      </c>
    </row>
    <row r="73" spans="1:18" x14ac:dyDescent="0.25">
      <c r="A73">
        <f>Input!G74</f>
        <v>215</v>
      </c>
      <c r="B73">
        <f t="shared" si="11"/>
        <v>70</v>
      </c>
      <c r="C73">
        <f t="shared" si="12"/>
        <v>4.2484952420493594</v>
      </c>
      <c r="D73">
        <f t="shared" si="13"/>
        <v>-1.9870079061935346</v>
      </c>
      <c r="E73" s="4">
        <f>Input!I74</f>
        <v>3782.5237215714287</v>
      </c>
      <c r="F73">
        <f t="shared" si="14"/>
        <v>3312.7691199999999</v>
      </c>
      <c r="G73">
        <f t="shared" si="21"/>
        <v>996.7526810130322</v>
      </c>
      <c r="H73">
        <f t="shared" si="15"/>
        <v>5363932.1456578756</v>
      </c>
      <c r="I73">
        <f t="shared" si="16"/>
        <v>70653347.748753533</v>
      </c>
      <c r="N73" s="4">
        <f>Input!J74</f>
        <v>112.0501972857146</v>
      </c>
      <c r="O73">
        <f t="shared" si="17"/>
        <v>110.58364914285744</v>
      </c>
      <c r="P73">
        <f t="shared" si="18"/>
        <v>119.68680291585376</v>
      </c>
      <c r="Q73">
        <f t="shared" si="19"/>
        <v>82.867408614817165</v>
      </c>
      <c r="R73">
        <f t="shared" si="20"/>
        <v>12228.743457750596</v>
      </c>
    </row>
    <row r="74" spans="1:18" x14ac:dyDescent="0.25">
      <c r="A74">
        <f>Input!G75</f>
        <v>216</v>
      </c>
      <c r="B74">
        <f t="shared" si="11"/>
        <v>71</v>
      </c>
      <c r="C74">
        <f t="shared" si="12"/>
        <v>4.2626798770413155</v>
      </c>
      <c r="D74">
        <f t="shared" si="13"/>
        <v>-1.9332466561211559</v>
      </c>
      <c r="E74" s="4">
        <f>Input!I75</f>
        <v>3896.1145350000006</v>
      </c>
      <c r="F74">
        <f t="shared" si="14"/>
        <v>3426.3599334285718</v>
      </c>
      <c r="G74">
        <f t="shared" si="21"/>
        <v>1127.8673941861371</v>
      </c>
      <c r="H74">
        <f t="shared" si="15"/>
        <v>5283067.9529531356</v>
      </c>
      <c r="I74">
        <f t="shared" si="16"/>
        <v>68466355.061887026</v>
      </c>
      <c r="N74" s="4">
        <f>Input!J75</f>
        <v>113.59081342857189</v>
      </c>
      <c r="O74">
        <f t="shared" si="17"/>
        <v>112.12426528571473</v>
      </c>
      <c r="P74">
        <f t="shared" si="18"/>
        <v>131.11471317310497</v>
      </c>
      <c r="Q74">
        <f t="shared" si="19"/>
        <v>360.63711096368468</v>
      </c>
      <c r="R74">
        <f t="shared" si="20"/>
        <v>12571.850865861334</v>
      </c>
    </row>
    <row r="75" spans="1:18" x14ac:dyDescent="0.25">
      <c r="A75">
        <f>Input!G76</f>
        <v>217</v>
      </c>
      <c r="B75">
        <f t="shared" si="11"/>
        <v>72</v>
      </c>
      <c r="C75">
        <f t="shared" si="12"/>
        <v>4.2766661190160553</v>
      </c>
      <c r="D75">
        <f t="shared" si="13"/>
        <v>-1.8802373363323002</v>
      </c>
      <c r="E75" s="4">
        <f>Input!I76</f>
        <v>4009.9719934285717</v>
      </c>
      <c r="F75">
        <f t="shared" si="14"/>
        <v>3540.217391857143</v>
      </c>
      <c r="G75">
        <f t="shared" si="21"/>
        <v>1270.9127090695576</v>
      </c>
      <c r="H75">
        <f t="shared" si="15"/>
        <v>5149743.7433216618</v>
      </c>
      <c r="I75">
        <f t="shared" si="16"/>
        <v>66119577.312355936</v>
      </c>
      <c r="N75" s="4">
        <f>Input!J76</f>
        <v>113.85745842857114</v>
      </c>
      <c r="O75">
        <f t="shared" si="17"/>
        <v>112.39091028571397</v>
      </c>
      <c r="P75">
        <f t="shared" si="18"/>
        <v>143.04531488342056</v>
      </c>
      <c r="Q75">
        <f t="shared" si="19"/>
        <v>939.69252123989475</v>
      </c>
      <c r="R75">
        <f t="shared" si="20"/>
        <v>12631.716714851407</v>
      </c>
    </row>
    <row r="76" spans="1:18" x14ac:dyDescent="0.25">
      <c r="A76">
        <f>Input!G77</f>
        <v>218</v>
      </c>
      <c r="B76">
        <f t="shared" si="11"/>
        <v>73</v>
      </c>
      <c r="C76">
        <f t="shared" si="12"/>
        <v>4.290459441148391</v>
      </c>
      <c r="D76">
        <f t="shared" si="13"/>
        <v>-1.8279592029220366</v>
      </c>
      <c r="E76" s="4">
        <f>Input!I77</f>
        <v>4125.562645142857</v>
      </c>
      <c r="F76">
        <f t="shared" si="14"/>
        <v>3655.8080435714282</v>
      </c>
      <c r="G76">
        <f t="shared" si="21"/>
        <v>1426.3584817290471</v>
      </c>
      <c r="H76">
        <f t="shared" si="15"/>
        <v>4970445.3487991858</v>
      </c>
      <c r="I76">
        <f t="shared" si="16"/>
        <v>63615758.883640483</v>
      </c>
      <c r="N76" s="4">
        <f>Input!J77</f>
        <v>115.59065171428529</v>
      </c>
      <c r="O76">
        <f t="shared" si="17"/>
        <v>114.12410357142812</v>
      </c>
      <c r="P76">
        <f t="shared" si="18"/>
        <v>155.44577265948936</v>
      </c>
      <c r="Q76">
        <f t="shared" si="19"/>
        <v>1707.480336223236</v>
      </c>
      <c r="R76">
        <f t="shared" si="20"/>
        <v>13024.311015982054</v>
      </c>
    </row>
    <row r="77" spans="1:18" x14ac:dyDescent="0.25">
      <c r="A77">
        <f>Input!G78</f>
        <v>219</v>
      </c>
      <c r="B77">
        <f t="shared" si="11"/>
        <v>74</v>
      </c>
      <c r="C77">
        <f t="shared" si="12"/>
        <v>4.3040650932041702</v>
      </c>
      <c r="D77">
        <f t="shared" si="13"/>
        <v>-1.7763923587287724</v>
      </c>
      <c r="E77" s="4">
        <f>Input!I78</f>
        <v>4247.3305750000009</v>
      </c>
      <c r="F77">
        <f t="shared" si="14"/>
        <v>3777.5759734285721</v>
      </c>
      <c r="G77">
        <f t="shared" si="21"/>
        <v>1594.6375644106708</v>
      </c>
      <c r="H77">
        <f t="shared" si="15"/>
        <v>4765220.0975656044</v>
      </c>
      <c r="I77">
        <f t="shared" si="16"/>
        <v>60959706.046094671</v>
      </c>
      <c r="N77" s="4">
        <f>Input!J78</f>
        <v>121.76792985714383</v>
      </c>
      <c r="O77">
        <f t="shared" si="17"/>
        <v>120.30138171428666</v>
      </c>
      <c r="P77">
        <f t="shared" si="18"/>
        <v>168.27908268162369</v>
      </c>
      <c r="Q77">
        <f t="shared" si="19"/>
        <v>2301.8597901112125</v>
      </c>
      <c r="R77">
        <f t="shared" si="20"/>
        <v>14472.422442366505</v>
      </c>
    </row>
    <row r="78" spans="1:18" x14ac:dyDescent="0.25">
      <c r="A78">
        <f>Input!G79</f>
        <v>220</v>
      </c>
      <c r="B78">
        <f t="shared" si="11"/>
        <v>75</v>
      </c>
      <c r="C78">
        <f t="shared" si="12"/>
        <v>4.3174881135363101</v>
      </c>
      <c r="D78">
        <f t="shared" si="13"/>
        <v>-1.7255177078680324</v>
      </c>
      <c r="E78" s="4">
        <f>Input!I79</f>
        <v>4375.1128332857143</v>
      </c>
      <c r="F78">
        <f t="shared" si="14"/>
        <v>3905.3582317142855</v>
      </c>
      <c r="G78">
        <f t="shared" si="21"/>
        <v>1776.1419857172443</v>
      </c>
      <c r="H78">
        <f t="shared" si="15"/>
        <v>4533561.8222177336</v>
      </c>
      <c r="I78">
        <f t="shared" si="16"/>
        <v>58158396.762028702</v>
      </c>
      <c r="N78" s="4">
        <f>Input!J79</f>
        <v>127.7822582857134</v>
      </c>
      <c r="O78">
        <f t="shared" si="17"/>
        <v>126.31571014285623</v>
      </c>
      <c r="P78">
        <f t="shared" si="18"/>
        <v>181.50442130657351</v>
      </c>
      <c r="Q78">
        <f t="shared" si="19"/>
        <v>3045.7938399122113</v>
      </c>
      <c r="R78">
        <f t="shared" si="20"/>
        <v>15955.658628894073</v>
      </c>
    </row>
    <row r="79" spans="1:18" x14ac:dyDescent="0.25">
      <c r="A79">
        <f>Input!G80</f>
        <v>221</v>
      </c>
      <c r="B79">
        <f t="shared" si="11"/>
        <v>76</v>
      </c>
      <c r="C79">
        <f t="shared" si="12"/>
        <v>4.3307333402863311</v>
      </c>
      <c r="D79">
        <f t="shared" si="13"/>
        <v>-1.6753169132774737</v>
      </c>
      <c r="E79" s="4">
        <f>Input!I80</f>
        <v>4507.4132448571427</v>
      </c>
      <c r="F79">
        <f t="shared" si="14"/>
        <v>4037.6586432857139</v>
      </c>
      <c r="G79">
        <f t="shared" si="21"/>
        <v>1971.2195190941995</v>
      </c>
      <c r="H79">
        <f t="shared" si="15"/>
        <v>4270170.6539893942</v>
      </c>
      <c r="I79">
        <f t="shared" si="16"/>
        <v>55221064.985125802</v>
      </c>
      <c r="N79" s="4">
        <f>Input!J80</f>
        <v>132.30041157142841</v>
      </c>
      <c r="O79">
        <f t="shared" si="17"/>
        <v>130.83386342857125</v>
      </c>
      <c r="P79">
        <f t="shared" si="18"/>
        <v>195.07753337695516</v>
      </c>
      <c r="Q79">
        <f t="shared" si="19"/>
        <v>4127.2491284368862</v>
      </c>
      <c r="R79">
        <f t="shared" si="20"/>
        <v>17117.499819646033</v>
      </c>
    </row>
    <row r="80" spans="1:18" x14ac:dyDescent="0.25">
      <c r="A80">
        <f>Input!G81</f>
        <v>222</v>
      </c>
      <c r="B80">
        <f t="shared" si="11"/>
        <v>77</v>
      </c>
      <c r="C80">
        <f t="shared" si="12"/>
        <v>4.3438054218536841</v>
      </c>
      <c r="D80">
        <f t="shared" si="13"/>
        <v>-1.6257723570370393</v>
      </c>
      <c r="E80" s="4">
        <f>Input!I81</f>
        <v>4639.1803659999996</v>
      </c>
      <c r="F80">
        <f t="shared" si="14"/>
        <v>4169.4257644285708</v>
      </c>
      <c r="G80">
        <f t="shared" si="21"/>
        <v>2180.170672008871</v>
      </c>
      <c r="H80">
        <f t="shared" si="15"/>
        <v>3957135.8227177085</v>
      </c>
      <c r="I80">
        <f t="shared" si="16"/>
        <v>52159256.868470386</v>
      </c>
      <c r="N80" s="4">
        <f>Input!J81</f>
        <v>131.76712114285692</v>
      </c>
      <c r="O80">
        <f t="shared" si="17"/>
        <v>130.30057299999976</v>
      </c>
      <c r="P80">
        <f t="shared" si="18"/>
        <v>208.95115291467161</v>
      </c>
      <c r="Q80">
        <f t="shared" si="19"/>
        <v>6185.9137209141836</v>
      </c>
      <c r="R80">
        <f t="shared" si="20"/>
        <v>16978.239324128266</v>
      </c>
    </row>
    <row r="81" spans="1:18" x14ac:dyDescent="0.25">
      <c r="A81">
        <f>Input!G82</f>
        <v>223</v>
      </c>
      <c r="B81">
        <f t="shared" si="11"/>
        <v>78</v>
      </c>
      <c r="C81">
        <f t="shared" si="12"/>
        <v>4.3567088266895917</v>
      </c>
      <c r="D81">
        <f t="shared" si="13"/>
        <v>-1.5768671032492783</v>
      </c>
      <c r="E81" s="4">
        <f>Input!I82</f>
        <v>4778.3987364285713</v>
      </c>
      <c r="F81">
        <f t="shared" si="14"/>
        <v>4308.6441348571425</v>
      </c>
      <c r="G81">
        <f t="shared" si="21"/>
        <v>2403.2461207721408</v>
      </c>
      <c r="H81">
        <f t="shared" si="15"/>
        <v>3630541.5920790685</v>
      </c>
      <c r="I81">
        <f t="shared" si="16"/>
        <v>48986856.804357797</v>
      </c>
      <c r="N81" s="4">
        <f>Input!J82</f>
        <v>139.21837042857169</v>
      </c>
      <c r="O81">
        <f t="shared" si="17"/>
        <v>137.75182228571452</v>
      </c>
      <c r="P81">
        <f t="shared" si="18"/>
        <v>223.07544876326969</v>
      </c>
      <c r="Q81">
        <f t="shared" si="19"/>
        <v>7280.1212352813527</v>
      </c>
      <c r="R81">
        <f t="shared" si="20"/>
        <v>18975.564543035078</v>
      </c>
    </row>
    <row r="82" spans="1:18" x14ac:dyDescent="0.25">
      <c r="A82">
        <f>Input!G83</f>
        <v>224</v>
      </c>
      <c r="B82">
        <f t="shared" si="11"/>
        <v>79</v>
      </c>
      <c r="C82">
        <f t="shared" si="12"/>
        <v>4.3694478524670215</v>
      </c>
      <c r="D82">
        <f t="shared" si="13"/>
        <v>-1.5285848632841847</v>
      </c>
      <c r="E82" s="4">
        <f>Input!I83</f>
        <v>4933.6454402857144</v>
      </c>
      <c r="F82">
        <f t="shared" si="14"/>
        <v>4463.8908387142856</v>
      </c>
      <c r="G82">
        <f t="shared" si="21"/>
        <v>2640.6446085555922</v>
      </c>
      <c r="H82">
        <f t="shared" si="15"/>
        <v>3324226.8157878872</v>
      </c>
      <c r="I82">
        <f t="shared" si="16"/>
        <v>45720081.786538213</v>
      </c>
      <c r="N82" s="4">
        <f>Input!J83</f>
        <v>155.24670385714307</v>
      </c>
      <c r="O82">
        <f t="shared" si="17"/>
        <v>153.78015571428591</v>
      </c>
      <c r="P82">
        <f t="shared" si="18"/>
        <v>237.39848778345157</v>
      </c>
      <c r="Q82">
        <f t="shared" si="19"/>
        <v>6992.0254580292585</v>
      </c>
      <c r="R82">
        <f t="shared" si="20"/>
        <v>23648.336291510022</v>
      </c>
    </row>
    <row r="83" spans="1:18" x14ac:dyDescent="0.25">
      <c r="A83">
        <f>Input!G84</f>
        <v>225</v>
      </c>
      <c r="B83">
        <f t="shared" si="11"/>
        <v>80</v>
      </c>
      <c r="C83">
        <f t="shared" si="12"/>
        <v>4.3820266346738812</v>
      </c>
      <c r="D83">
        <f t="shared" si="13"/>
        <v>-1.4809099632100928</v>
      </c>
      <c r="E83" s="4">
        <f>Input!I84</f>
        <v>5100.3430698571419</v>
      </c>
      <c r="F83">
        <f t="shared" si="14"/>
        <v>4630.5884682857131</v>
      </c>
      <c r="G83">
        <f t="shared" si="21"/>
        <v>2892.5113169421725</v>
      </c>
      <c r="H83">
        <f t="shared" si="15"/>
        <v>3020912.1840224774</v>
      </c>
      <c r="I83">
        <f t="shared" si="16"/>
        <v>42377443.195798278</v>
      </c>
      <c r="N83" s="4">
        <f>Input!J84</f>
        <v>166.69762957142757</v>
      </c>
      <c r="O83">
        <f t="shared" si="17"/>
        <v>165.23108142857041</v>
      </c>
      <c r="P83">
        <f t="shared" si="18"/>
        <v>251.86670838658034</v>
      </c>
      <c r="Q83">
        <f t="shared" si="19"/>
        <v>7505.7318584074583</v>
      </c>
      <c r="R83">
        <f t="shared" si="20"/>
        <v>27301.310270054862</v>
      </c>
    </row>
    <row r="84" spans="1:18" x14ac:dyDescent="0.25">
      <c r="A84">
        <f>Input!G85</f>
        <v>226</v>
      </c>
      <c r="B84">
        <f t="shared" si="11"/>
        <v>81</v>
      </c>
      <c r="C84">
        <f t="shared" si="12"/>
        <v>4.3944491546724391</v>
      </c>
      <c r="D84">
        <f t="shared" si="13"/>
        <v>-1.433827313247628</v>
      </c>
      <c r="E84" s="4">
        <f>Input!I85</f>
        <v>5267.4702944285718</v>
      </c>
      <c r="F84">
        <f t="shared" si="14"/>
        <v>4797.715692857143</v>
      </c>
      <c r="G84">
        <f t="shared" si="21"/>
        <v>3158.9367144369826</v>
      </c>
      <c r="H84">
        <f t="shared" si="15"/>
        <v>2685596.5401118249</v>
      </c>
      <c r="I84">
        <f t="shared" si="16"/>
        <v>38979675.7457508</v>
      </c>
      <c r="N84" s="4">
        <f>Input!J85</f>
        <v>167.12722457142991</v>
      </c>
      <c r="O84">
        <f t="shared" si="17"/>
        <v>165.66067642857274</v>
      </c>
      <c r="P84">
        <f t="shared" si="18"/>
        <v>266.42539749481023</v>
      </c>
      <c r="Q84">
        <f t="shared" si="19"/>
        <v>10153.529011556644</v>
      </c>
      <c r="R84">
        <f t="shared" si="20"/>
        <v>27443.459714772278</v>
      </c>
    </row>
    <row r="85" spans="1:18" x14ac:dyDescent="0.25">
      <c r="A85">
        <f>Input!G86</f>
        <v>227</v>
      </c>
      <c r="B85">
        <f t="shared" ref="B85:B148" si="22">A85-$A$3</f>
        <v>82</v>
      </c>
      <c r="C85">
        <f t="shared" ref="C85:C148" si="23">LN(B85)</f>
        <v>4.4067192472642533</v>
      </c>
      <c r="D85">
        <f t="shared" ref="D85:D148" si="24">((C85-$Z$3)/$AA$3)</f>
        <v>-1.3873223790978348</v>
      </c>
      <c r="E85" s="4">
        <f>Input!I86</f>
        <v>5459.4103269999996</v>
      </c>
      <c r="F85">
        <f t="shared" ref="F85:F148" si="25">E85-$E$4</f>
        <v>4989.6557254285708</v>
      </c>
      <c r="G85">
        <f t="shared" ref="G85:G148" si="26">G84+P85</f>
        <v>3439.9558788612649</v>
      </c>
      <c r="H85">
        <f t="shared" ref="H85:H148" si="27">(F85-G85)^2</f>
        <v>2401569.6144507318</v>
      </c>
      <c r="I85">
        <f t="shared" ref="I85:I148" si="28">(G85-$J$4)^2</f>
        <v>35549633.969769575</v>
      </c>
      <c r="N85" s="4">
        <f>Input!J86</f>
        <v>191.94003257142776</v>
      </c>
      <c r="O85">
        <f t="shared" ref="O85:O148" si="29">N85-$N$4</f>
        <v>190.4734844285706</v>
      </c>
      <c r="P85">
        <f t="shared" ref="P85:P148" si="30">$Y$3*((1/B85*$AA$3)*(1/SQRT(2*PI()))*EXP(-1*D85*D85/2))</f>
        <v>281.01916442428251</v>
      </c>
      <c r="Q85">
        <f t="shared" ref="Q85:Q148" si="31">(O85-P85)^2</f>
        <v>8198.5201658858641</v>
      </c>
      <c r="R85">
        <f t="shared" ref="R85:R148" si="32">(O85-S85)^2</f>
        <v>36280.148270360929</v>
      </c>
    </row>
    <row r="86" spans="1:18" x14ac:dyDescent="0.25">
      <c r="A86">
        <f>Input!G87</f>
        <v>228</v>
      </c>
      <c r="B86">
        <f t="shared" si="22"/>
        <v>83</v>
      </c>
      <c r="C86">
        <f t="shared" si="23"/>
        <v>4.4188406077965983</v>
      </c>
      <c r="D86">
        <f t="shared" si="24"/>
        <v>-1.3413811550080783</v>
      </c>
      <c r="E86" s="4">
        <f>Input!I87</f>
        <v>5663.7641704285707</v>
      </c>
      <c r="F86">
        <f t="shared" si="25"/>
        <v>5194.0095688571419</v>
      </c>
      <c r="G86">
        <f t="shared" si="26"/>
        <v>3735.5482845417773</v>
      </c>
      <c r="H86">
        <f t="shared" si="27"/>
        <v>2127109.3178468226</v>
      </c>
      <c r="I86">
        <f t="shared" si="28"/>
        <v>32112157.264649302</v>
      </c>
      <c r="N86" s="4">
        <f>Input!J87</f>
        <v>204.35384342857105</v>
      </c>
      <c r="O86">
        <f t="shared" si="29"/>
        <v>202.88729528571389</v>
      </c>
      <c r="P86">
        <f t="shared" si="30"/>
        <v>295.5924056805124</v>
      </c>
      <c r="Q86">
        <f t="shared" si="31"/>
        <v>8594.237493311779</v>
      </c>
      <c r="R86">
        <f t="shared" si="32"/>
        <v>41163.254588352458</v>
      </c>
    </row>
    <row r="87" spans="1:18" x14ac:dyDescent="0.25">
      <c r="A87">
        <f>Input!G88</f>
        <v>229</v>
      </c>
      <c r="B87">
        <f t="shared" si="22"/>
        <v>84</v>
      </c>
      <c r="C87">
        <f t="shared" si="23"/>
        <v>4.4308167988433134</v>
      </c>
      <c r="D87">
        <f t="shared" si="24"/>
        <v>-1.2959901384509263</v>
      </c>
      <c r="E87" s="4">
        <f>Input!I88</f>
        <v>5884.2648562857139</v>
      </c>
      <c r="F87">
        <f t="shared" si="25"/>
        <v>5414.5102547142851</v>
      </c>
      <c r="G87">
        <f t="shared" si="26"/>
        <v>4045.6380397551829</v>
      </c>
      <c r="H87">
        <f t="shared" si="27"/>
        <v>1873811.1408870383</v>
      </c>
      <c r="I87">
        <f t="shared" si="28"/>
        <v>28693905.114996038</v>
      </c>
      <c r="N87" s="4">
        <f>Input!J88</f>
        <v>220.50068585714325</v>
      </c>
      <c r="O87">
        <f t="shared" si="29"/>
        <v>219.03413771428609</v>
      </c>
      <c r="P87">
        <f t="shared" si="30"/>
        <v>310.08975521340574</v>
      </c>
      <c r="Q87">
        <f t="shared" si="31"/>
        <v>8291.1254781459847</v>
      </c>
      <c r="R87">
        <f t="shared" si="32"/>
        <v>47975.953484240847</v>
      </c>
    </row>
    <row r="88" spans="1:18" x14ac:dyDescent="0.25">
      <c r="A88">
        <f>Input!G89</f>
        <v>230</v>
      </c>
      <c r="B88">
        <f t="shared" si="22"/>
        <v>85</v>
      </c>
      <c r="C88">
        <f t="shared" si="23"/>
        <v>4.4426512564903167</v>
      </c>
      <c r="D88">
        <f t="shared" si="24"/>
        <v>-1.2511363063013983</v>
      </c>
      <c r="E88" s="4">
        <f>Input!I89</f>
        <v>6117.623761428571</v>
      </c>
      <c r="F88">
        <f t="shared" si="25"/>
        <v>5647.8691598571422</v>
      </c>
      <c r="G88">
        <f t="shared" si="26"/>
        <v>4370.0945550404349</v>
      </c>
      <c r="H88">
        <f t="shared" si="27"/>
        <v>1632707.9407144925</v>
      </c>
      <c r="I88">
        <f t="shared" si="28"/>
        <v>25323164.689053096</v>
      </c>
      <c r="N88" s="4">
        <f>Input!J89</f>
        <v>233.35890514285711</v>
      </c>
      <c r="O88">
        <f t="shared" si="29"/>
        <v>231.89235699999995</v>
      </c>
      <c r="P88">
        <f t="shared" si="30"/>
        <v>324.45651528525195</v>
      </c>
      <c r="Q88">
        <f t="shared" si="31"/>
        <v>8568.1233990571873</v>
      </c>
      <c r="R88">
        <f t="shared" si="32"/>
        <v>53774.065235015427</v>
      </c>
    </row>
    <row r="89" spans="1:18" x14ac:dyDescent="0.25">
      <c r="A89">
        <f>Input!G90</f>
        <v>231</v>
      </c>
      <c r="B89">
        <f t="shared" si="22"/>
        <v>86</v>
      </c>
      <c r="C89">
        <f t="shared" si="23"/>
        <v>4.4543472962535073</v>
      </c>
      <c r="D89">
        <f t="shared" si="24"/>
        <v>-1.2068070924074941</v>
      </c>
      <c r="E89" s="4">
        <f>Input!I90</f>
        <v>6353.3824724285714</v>
      </c>
      <c r="F89">
        <f t="shared" si="25"/>
        <v>5883.6278708571426</v>
      </c>
      <c r="G89">
        <f t="shared" si="26"/>
        <v>4708.73361878162</v>
      </c>
      <c r="H89">
        <f t="shared" si="27"/>
        <v>1380376.5035601018</v>
      </c>
      <c r="I89">
        <f t="shared" si="28"/>
        <v>22029633.507908683</v>
      </c>
      <c r="N89" s="4">
        <f>Input!J90</f>
        <v>235.7587110000004</v>
      </c>
      <c r="O89">
        <f t="shared" si="29"/>
        <v>234.29216285714324</v>
      </c>
      <c r="P89">
        <f t="shared" si="30"/>
        <v>338.63906374118511</v>
      </c>
      <c r="Q89">
        <f t="shared" si="31"/>
        <v>10888.275724104058</v>
      </c>
      <c r="R89">
        <f t="shared" si="32"/>
        <v>54892.817576278132</v>
      </c>
    </row>
    <row r="90" spans="1:18" x14ac:dyDescent="0.25">
      <c r="A90">
        <f>Input!G91</f>
        <v>232</v>
      </c>
      <c r="B90">
        <f t="shared" si="22"/>
        <v>87</v>
      </c>
      <c r="C90">
        <f t="shared" si="23"/>
        <v>4.4659081186545837</v>
      </c>
      <c r="D90">
        <f t="shared" si="24"/>
        <v>-1.1629903664572609</v>
      </c>
      <c r="E90" s="4">
        <f>Input!I91</f>
        <v>6607.213795857142</v>
      </c>
      <c r="F90">
        <f t="shared" si="25"/>
        <v>6137.4591942857132</v>
      </c>
      <c r="G90">
        <f t="shared" si="26"/>
        <v>5061.3188529040826</v>
      </c>
      <c r="H90">
        <f t="shared" si="27"/>
        <v>1158078.0343489724</v>
      </c>
      <c r="I90">
        <f t="shared" si="28"/>
        <v>18844180.334234349</v>
      </c>
      <c r="N90" s="4">
        <f>Input!J91</f>
        <v>253.83132342857061</v>
      </c>
      <c r="O90">
        <f t="shared" si="29"/>
        <v>252.36477528571345</v>
      </c>
      <c r="P90">
        <f t="shared" si="30"/>
        <v>352.58523412246257</v>
      </c>
      <c r="Q90">
        <f t="shared" si="31"/>
        <v>10044.140369448523</v>
      </c>
      <c r="R90">
        <f t="shared" si="32"/>
        <v>63687.979805008647</v>
      </c>
    </row>
    <row r="91" spans="1:18" x14ac:dyDescent="0.25">
      <c r="A91">
        <f>Input!G92</f>
        <v>233</v>
      </c>
      <c r="B91">
        <f t="shared" si="22"/>
        <v>88</v>
      </c>
      <c r="C91">
        <f t="shared" si="23"/>
        <v>4.4773368144782069</v>
      </c>
      <c r="D91">
        <f t="shared" si="24"/>
        <v>-1.1196744140535941</v>
      </c>
      <c r="E91" s="4">
        <f>Input!I92</f>
        <v>6891.9759511428565</v>
      </c>
      <c r="F91">
        <f t="shared" si="25"/>
        <v>6422.2213495714277</v>
      </c>
      <c r="G91">
        <f t="shared" si="26"/>
        <v>5427.5635186181889</v>
      </c>
      <c r="H91">
        <f t="shared" si="27"/>
        <v>989344.20067660173</v>
      </c>
      <c r="I91">
        <f t="shared" si="28"/>
        <v>15798587.794722863</v>
      </c>
      <c r="N91" s="4">
        <f>Input!J92</f>
        <v>284.76215528571447</v>
      </c>
      <c r="O91">
        <f t="shared" si="29"/>
        <v>283.29560714285731</v>
      </c>
      <c r="P91">
        <f t="shared" si="30"/>
        <v>366.24466571410659</v>
      </c>
      <c r="Q91">
        <f t="shared" si="31"/>
        <v>6880.5463178565442</v>
      </c>
      <c r="R91">
        <f t="shared" si="32"/>
        <v>80256.401026440144</v>
      </c>
    </row>
    <row r="92" spans="1:18" x14ac:dyDescent="0.25">
      <c r="A92">
        <f>Input!G93</f>
        <v>234</v>
      </c>
      <c r="B92">
        <f t="shared" si="22"/>
        <v>89</v>
      </c>
      <c r="C92">
        <f t="shared" si="23"/>
        <v>4.4886363697321396</v>
      </c>
      <c r="D92">
        <f t="shared" si="24"/>
        <v>-1.0768479179147907</v>
      </c>
      <c r="E92" s="4">
        <f>Input!I93</f>
        <v>7187.5372331428571</v>
      </c>
      <c r="F92">
        <f t="shared" si="25"/>
        <v>6717.7826315714283</v>
      </c>
      <c r="G92">
        <f t="shared" si="26"/>
        <v>5807.1326398760784</v>
      </c>
      <c r="H92">
        <f t="shared" si="27"/>
        <v>829283.40737474081</v>
      </c>
      <c r="I92">
        <f t="shared" si="28"/>
        <v>12925280.53567801</v>
      </c>
      <c r="N92" s="4">
        <f>Input!J93</f>
        <v>295.56128200000057</v>
      </c>
      <c r="O92">
        <f t="shared" si="29"/>
        <v>294.09473385714341</v>
      </c>
      <c r="P92">
        <f t="shared" si="30"/>
        <v>379.56912125788983</v>
      </c>
      <c r="Q92">
        <f t="shared" si="31"/>
        <v>7305.8709015328786</v>
      </c>
      <c r="R92">
        <f t="shared" si="32"/>
        <v>86491.712482504008</v>
      </c>
    </row>
    <row r="93" spans="1:18" x14ac:dyDescent="0.25">
      <c r="A93">
        <f>Input!G94</f>
        <v>235</v>
      </c>
      <c r="B93">
        <f t="shared" si="22"/>
        <v>90</v>
      </c>
      <c r="C93">
        <f t="shared" si="23"/>
        <v>4.499809670330265</v>
      </c>
      <c r="D93">
        <f t="shared" si="24"/>
        <v>-1.0344999401254207</v>
      </c>
      <c r="E93" s="4">
        <f>Input!I94</f>
        <v>7501.837740285715</v>
      </c>
      <c r="F93">
        <f t="shared" si="25"/>
        <v>7032.0831387142862</v>
      </c>
      <c r="G93">
        <f t="shared" si="26"/>
        <v>6199.6454105544799</v>
      </c>
      <c r="H93">
        <f t="shared" si="27"/>
        <v>692952.57126385951</v>
      </c>
      <c r="I93">
        <f t="shared" si="28"/>
        <v>10257042.909863088</v>
      </c>
      <c r="N93" s="4">
        <f>Input!J94</f>
        <v>314.3005071428579</v>
      </c>
      <c r="O93">
        <f t="shared" si="29"/>
        <v>312.83395900000073</v>
      </c>
      <c r="P93">
        <f t="shared" si="30"/>
        <v>392.51277067840124</v>
      </c>
      <c r="Q93">
        <f t="shared" si="31"/>
        <v>6348.713030482013</v>
      </c>
      <c r="R93">
        <f t="shared" si="32"/>
        <v>97865.085903614134</v>
      </c>
    </row>
    <row r="94" spans="1:18" x14ac:dyDescent="0.25">
      <c r="A94">
        <f>Input!G95</f>
        <v>236</v>
      </c>
      <c r="B94">
        <f t="shared" si="22"/>
        <v>91</v>
      </c>
      <c r="C94">
        <f t="shared" si="23"/>
        <v>4.5108595065168497</v>
      </c>
      <c r="D94">
        <f t="shared" si="24"/>
        <v>-0.99261990536790434</v>
      </c>
      <c r="E94" s="4">
        <f>Input!I95</f>
        <v>7844.4322554285709</v>
      </c>
      <c r="F94">
        <f t="shared" si="25"/>
        <v>7374.6776538571421</v>
      </c>
      <c r="G94">
        <f t="shared" si="26"/>
        <v>6604.6778503098594</v>
      </c>
      <c r="H94">
        <f t="shared" si="27"/>
        <v>592899.69746285398</v>
      </c>
      <c r="I94">
        <f t="shared" si="28"/>
        <v>7826730.3034539875</v>
      </c>
      <c r="N94" s="4">
        <f>Input!J95</f>
        <v>342.59451514285593</v>
      </c>
      <c r="O94">
        <f t="shared" si="29"/>
        <v>341.12796699999876</v>
      </c>
      <c r="P94">
        <f t="shared" si="30"/>
        <v>405.03243975537924</v>
      </c>
      <c r="Q94">
        <f t="shared" si="31"/>
        <v>4083.7816381431662</v>
      </c>
      <c r="R94">
        <f t="shared" si="32"/>
        <v>116368.28986955225</v>
      </c>
    </row>
    <row r="95" spans="1:18" x14ac:dyDescent="0.25">
      <c r="A95">
        <f>Input!G96</f>
        <v>237</v>
      </c>
      <c r="B95">
        <f t="shared" si="22"/>
        <v>92</v>
      </c>
      <c r="C95">
        <f t="shared" si="23"/>
        <v>4.5217885770490405</v>
      </c>
      <c r="D95">
        <f t="shared" si="24"/>
        <v>-0.95119758507041563</v>
      </c>
      <c r="E95" s="4">
        <f>Input!I96</f>
        <v>8215.5874237142853</v>
      </c>
      <c r="F95">
        <f t="shared" si="25"/>
        <v>7745.8328221428565</v>
      </c>
      <c r="G95">
        <f t="shared" si="26"/>
        <v>7021.7656735323935</v>
      </c>
      <c r="H95">
        <f t="shared" si="27"/>
        <v>524273.2356968862</v>
      </c>
      <c r="I95">
        <f t="shared" si="28"/>
        <v>5666978.23595927</v>
      </c>
      <c r="N95" s="4">
        <f>Input!J96</f>
        <v>371.15516828571435</v>
      </c>
      <c r="O95">
        <f t="shared" si="29"/>
        <v>369.68862014285719</v>
      </c>
      <c r="P95">
        <f t="shared" si="30"/>
        <v>417.08782322253381</v>
      </c>
      <c r="Q95">
        <f t="shared" si="31"/>
        <v>2246.6844525884262</v>
      </c>
      <c r="R95">
        <f t="shared" si="32"/>
        <v>136669.67586312976</v>
      </c>
    </row>
    <row r="96" spans="1:18" x14ac:dyDescent="0.25">
      <c r="A96">
        <f>Input!G97</f>
        <v>238</v>
      </c>
      <c r="B96">
        <f t="shared" si="22"/>
        <v>93</v>
      </c>
      <c r="C96">
        <f t="shared" si="23"/>
        <v>4.5325994931532563</v>
      </c>
      <c r="D96">
        <f t="shared" si="24"/>
        <v>-0.91022308241173955</v>
      </c>
      <c r="E96" s="4">
        <f>Input!I97</f>
        <v>8612.4294035714283</v>
      </c>
      <c r="F96">
        <f t="shared" si="25"/>
        <v>8142.6748019999995</v>
      </c>
      <c r="G96">
        <f t="shared" si="26"/>
        <v>7450.407335808527</v>
      </c>
      <c r="H96">
        <f t="shared" si="27"/>
        <v>479234.24474716157</v>
      </c>
      <c r="I96">
        <f t="shared" si="28"/>
        <v>3809913.3067264203</v>
      </c>
      <c r="N96" s="4">
        <f>Input!J97</f>
        <v>396.84197985714309</v>
      </c>
      <c r="O96">
        <f t="shared" si="29"/>
        <v>395.37543171428592</v>
      </c>
      <c r="P96">
        <f t="shared" si="30"/>
        <v>428.64166227613339</v>
      </c>
      <c r="Q96">
        <f t="shared" si="31"/>
        <v>1106.6420957939943</v>
      </c>
      <c r="R96">
        <f t="shared" si="32"/>
        <v>156321.73200325796</v>
      </c>
    </row>
    <row r="97" spans="1:18" x14ac:dyDescent="0.25">
      <c r="A97">
        <f>Input!G98</f>
        <v>239</v>
      </c>
      <c r="B97">
        <f t="shared" si="22"/>
        <v>94</v>
      </c>
      <c r="C97">
        <f t="shared" si="23"/>
        <v>4.5432947822700038</v>
      </c>
      <c r="D97">
        <f t="shared" si="24"/>
        <v>-0.86968681812803206</v>
      </c>
      <c r="E97" s="4">
        <f>Input!I98</f>
        <v>9030.3511601428563</v>
      </c>
      <c r="F97">
        <f t="shared" si="25"/>
        <v>8560.5965585714275</v>
      </c>
      <c r="G97">
        <f t="shared" si="26"/>
        <v>7890.067222740573</v>
      </c>
      <c r="H97">
        <f t="shared" si="27"/>
        <v>449609.59020976687</v>
      </c>
      <c r="I97">
        <f t="shared" si="28"/>
        <v>2286869.9246097053</v>
      </c>
      <c r="N97" s="4">
        <f>Input!J98</f>
        <v>417.92175657142798</v>
      </c>
      <c r="O97">
        <f t="shared" si="29"/>
        <v>416.45520842857081</v>
      </c>
      <c r="P97">
        <f t="shared" si="30"/>
        <v>439.65988693204616</v>
      </c>
      <c r="Q97">
        <f t="shared" si="31"/>
        <v>538.45710444965096</v>
      </c>
      <c r="R97">
        <f t="shared" si="32"/>
        <v>173434.94062728435</v>
      </c>
    </row>
    <row r="98" spans="1:18" x14ac:dyDescent="0.25">
      <c r="A98">
        <f>Input!G99</f>
        <v>240</v>
      </c>
      <c r="B98">
        <f t="shared" si="22"/>
        <v>95</v>
      </c>
      <c r="C98">
        <f t="shared" si="23"/>
        <v>4.5538768916005408</v>
      </c>
      <c r="D98">
        <f t="shared" si="24"/>
        <v>-0.82957951707059419</v>
      </c>
      <c r="E98" s="4">
        <f>Input!I99</f>
        <v>9469.160116285715</v>
      </c>
      <c r="F98">
        <f t="shared" si="25"/>
        <v>8999.4055147142863</v>
      </c>
      <c r="G98">
        <f t="shared" si="26"/>
        <v>8340.1789468156057</v>
      </c>
      <c r="H98">
        <f t="shared" si="27"/>
        <v>434579.66782347363</v>
      </c>
      <c r="I98">
        <f t="shared" si="28"/>
        <v>1128116.5496780712</v>
      </c>
      <c r="N98" s="4">
        <f>Input!J99</f>
        <v>438.80895614285873</v>
      </c>
      <c r="O98">
        <f t="shared" si="29"/>
        <v>437.34240800000157</v>
      </c>
      <c r="P98">
        <f t="shared" si="30"/>
        <v>450.11172407503364</v>
      </c>
      <c r="Q98">
        <f t="shared" si="31"/>
        <v>163.05543302407233</v>
      </c>
      <c r="R98">
        <f t="shared" si="32"/>
        <v>191268.38183523982</v>
      </c>
    </row>
    <row r="99" spans="1:18" x14ac:dyDescent="0.25">
      <c r="A99">
        <f>Input!G100</f>
        <v>241</v>
      </c>
      <c r="B99">
        <f t="shared" si="22"/>
        <v>96</v>
      </c>
      <c r="C99">
        <f t="shared" si="23"/>
        <v>4.5643481914678361</v>
      </c>
      <c r="D99">
        <f t="shared" si="24"/>
        <v>-0.78989219546748113</v>
      </c>
      <c r="E99" s="4">
        <f>Input!I100</f>
        <v>9919.7458978571431</v>
      </c>
      <c r="F99">
        <f t="shared" si="25"/>
        <v>9449.9912962857143</v>
      </c>
      <c r="G99">
        <f t="shared" si="26"/>
        <v>8800.1487192134355</v>
      </c>
      <c r="H99">
        <f t="shared" si="27"/>
        <v>422295.37497594062</v>
      </c>
      <c r="I99">
        <f t="shared" si="28"/>
        <v>362594.90598021285</v>
      </c>
      <c r="N99" s="4">
        <f>Input!J100</f>
        <v>450.58578157142802</v>
      </c>
      <c r="O99">
        <f t="shared" si="29"/>
        <v>449.11923342857085</v>
      </c>
      <c r="P99">
        <f t="shared" si="30"/>
        <v>459.96977239783047</v>
      </c>
      <c r="Q99">
        <f t="shared" si="31"/>
        <v>117.73419592342155</v>
      </c>
      <c r="R99">
        <f t="shared" si="32"/>
        <v>201708.08583546712</v>
      </c>
    </row>
    <row r="100" spans="1:18" x14ac:dyDescent="0.25">
      <c r="A100">
        <f>Input!G101</f>
        <v>242</v>
      </c>
      <c r="B100">
        <f t="shared" si="22"/>
        <v>97</v>
      </c>
      <c r="C100">
        <f t="shared" si="23"/>
        <v>4.5747109785033828</v>
      </c>
      <c r="D100">
        <f t="shared" si="24"/>
        <v>-0.75061614884514893</v>
      </c>
      <c r="E100" s="4">
        <f>Input!I101</f>
        <v>10393.752007428571</v>
      </c>
      <c r="F100">
        <f t="shared" si="25"/>
        <v>9923.9974058571424</v>
      </c>
      <c r="G100">
        <f t="shared" si="26"/>
        <v>9269.3587649432557</v>
      </c>
      <c r="H100">
        <f t="shared" si="27"/>
        <v>428551.75017758081</v>
      </c>
      <c r="I100">
        <f t="shared" si="28"/>
        <v>17675.301838435844</v>
      </c>
      <c r="N100" s="4">
        <f>Input!J101</f>
        <v>474.00610957142817</v>
      </c>
      <c r="O100">
        <f t="shared" si="29"/>
        <v>472.53956142857101</v>
      </c>
      <c r="P100">
        <f t="shared" si="30"/>
        <v>469.21004572982002</v>
      </c>
      <c r="Q100">
        <f t="shared" si="31"/>
        <v>11.085674788229236</v>
      </c>
      <c r="R100">
        <f t="shared" si="32"/>
        <v>223293.63711510622</v>
      </c>
    </row>
    <row r="101" spans="1:18" x14ac:dyDescent="0.25">
      <c r="A101">
        <f>Input!G102</f>
        <v>243</v>
      </c>
      <c r="B101">
        <f t="shared" si="22"/>
        <v>98</v>
      </c>
      <c r="C101">
        <f t="shared" si="23"/>
        <v>4.5849674786705723</v>
      </c>
      <c r="D101">
        <f t="shared" si="24"/>
        <v>-0.71174294056954912</v>
      </c>
      <c r="E101" s="4">
        <f>Input!I102</f>
        <v>10869.994973142859</v>
      </c>
      <c r="F101">
        <f t="shared" si="25"/>
        <v>10400.24037157143</v>
      </c>
      <c r="G101">
        <f t="shared" si="26"/>
        <v>9747.1707514499903</v>
      </c>
      <c r="H101">
        <f t="shared" si="27"/>
        <v>426499.92872556142</v>
      </c>
      <c r="I101">
        <f t="shared" si="28"/>
        <v>118930.8290305477</v>
      </c>
      <c r="N101" s="4">
        <f>Input!J102</f>
        <v>476.24296571428749</v>
      </c>
      <c r="O101">
        <f t="shared" si="29"/>
        <v>474.77641757143033</v>
      </c>
      <c r="P101">
        <f t="shared" si="30"/>
        <v>477.81198650673514</v>
      </c>
      <c r="Q101">
        <f t="shared" si="31"/>
        <v>9.2146787609875727</v>
      </c>
      <c r="R101">
        <f t="shared" si="32"/>
        <v>225412.64668196117</v>
      </c>
    </row>
    <row r="102" spans="1:18" x14ac:dyDescent="0.25">
      <c r="A102">
        <f>Input!G103</f>
        <v>244</v>
      </c>
      <c r="B102">
        <f t="shared" si="22"/>
        <v>99</v>
      </c>
      <c r="C102">
        <f t="shared" si="23"/>
        <v>4.5951198501345898</v>
      </c>
      <c r="D102">
        <f t="shared" si="24"/>
        <v>-0.67326439096892532</v>
      </c>
      <c r="E102" s="4">
        <f>Input!I103</f>
        <v>11342.179008000003</v>
      </c>
      <c r="F102">
        <f t="shared" si="25"/>
        <v>10872.424406428574</v>
      </c>
      <c r="G102">
        <f t="shared" si="26"/>
        <v>10232.929202785579</v>
      </c>
      <c r="H102">
        <f t="shared" si="27"/>
        <v>408954.11548239557</v>
      </c>
      <c r="I102">
        <f t="shared" si="28"/>
        <v>689932.81495709799</v>
      </c>
      <c r="N102" s="4">
        <f>Input!J103</f>
        <v>472.18403485714407</v>
      </c>
      <c r="O102">
        <f t="shared" si="29"/>
        <v>470.71748671428691</v>
      </c>
      <c r="P102">
        <f t="shared" si="30"/>
        <v>485.75845133558846</v>
      </c>
      <c r="Q102">
        <f t="shared" si="31"/>
        <v>226.23061673924502</v>
      </c>
      <c r="R102">
        <f t="shared" si="32"/>
        <v>221574.95229861487</v>
      </c>
    </row>
    <row r="103" spans="1:18" x14ac:dyDescent="0.25">
      <c r="A103">
        <f>Input!G104</f>
        <v>245</v>
      </c>
      <c r="B103">
        <f t="shared" si="22"/>
        <v>100</v>
      </c>
      <c r="C103">
        <f t="shared" si="23"/>
        <v>4.6051701859880918</v>
      </c>
      <c r="D103">
        <f t="shared" si="24"/>
        <v>-0.63517256700321001</v>
      </c>
      <c r="E103" s="4">
        <f>Input!I104</f>
        <v>11814.348229142855</v>
      </c>
      <c r="F103">
        <f t="shared" si="25"/>
        <v>11344.593627571427</v>
      </c>
      <c r="G103">
        <f t="shared" si="26"/>
        <v>10725.964873550816</v>
      </c>
      <c r="H103">
        <f t="shared" si="27"/>
        <v>382701.53530109284</v>
      </c>
      <c r="I103">
        <f t="shared" si="28"/>
        <v>1752069.4828833251</v>
      </c>
      <c r="N103" s="4">
        <f>Input!J104</f>
        <v>472.16922114285262</v>
      </c>
      <c r="O103">
        <f t="shared" si="29"/>
        <v>470.70267299999546</v>
      </c>
      <c r="P103">
        <f t="shared" si="30"/>
        <v>493.03567076523706</v>
      </c>
      <c r="Q103">
        <f t="shared" si="31"/>
        <v>498.76278918228633</v>
      </c>
      <c r="R103">
        <f t="shared" si="32"/>
        <v>221561.00636934064</v>
      </c>
    </row>
    <row r="104" spans="1:18" x14ac:dyDescent="0.25">
      <c r="A104">
        <f>Input!G105</f>
        <v>246</v>
      </c>
      <c r="B104">
        <f t="shared" si="22"/>
        <v>101</v>
      </c>
      <c r="C104">
        <f t="shared" si="23"/>
        <v>4.6151205168412597</v>
      </c>
      <c r="D104">
        <f t="shared" si="24"/>
        <v>-0.5974597724474513</v>
      </c>
      <c r="E104" s="4">
        <f>Input!I105</f>
        <v>12292.265133571429</v>
      </c>
      <c r="F104">
        <f t="shared" si="25"/>
        <v>11822.510532</v>
      </c>
      <c r="G104">
        <f t="shared" si="26"/>
        <v>11225.598059036296</v>
      </c>
      <c r="H104">
        <f t="shared" si="27"/>
        <v>356304.50037964492</v>
      </c>
      <c r="I104">
        <f t="shared" si="28"/>
        <v>3324389.344699556</v>
      </c>
      <c r="N104" s="4">
        <f>Input!J105</f>
        <v>477.91690442857362</v>
      </c>
      <c r="O104">
        <f t="shared" si="29"/>
        <v>476.45035628571645</v>
      </c>
      <c r="P104">
        <f t="shared" si="30"/>
        <v>499.63318548547988</v>
      </c>
      <c r="Q104">
        <f t="shared" si="31"/>
        <v>537.443569705404</v>
      </c>
      <c r="R104">
        <f t="shared" si="32"/>
        <v>227004.94200478613</v>
      </c>
    </row>
    <row r="105" spans="1:18" x14ac:dyDescent="0.25">
      <c r="A105">
        <f>Input!G106</f>
        <v>247</v>
      </c>
      <c r="B105">
        <f t="shared" si="22"/>
        <v>102</v>
      </c>
      <c r="C105">
        <f t="shared" si="23"/>
        <v>4.6249728132842707</v>
      </c>
      <c r="D105">
        <f t="shared" si="24"/>
        <v>-0.5601185385587899</v>
      </c>
      <c r="E105" s="4">
        <f>Input!I106</f>
        <v>12763.041874714285</v>
      </c>
      <c r="F105">
        <f t="shared" si="25"/>
        <v>12293.287273142856</v>
      </c>
      <c r="G105">
        <f t="shared" si="26"/>
        <v>11731.141820286044</v>
      </c>
      <c r="H105">
        <f t="shared" si="27"/>
        <v>316007.51016759023</v>
      </c>
      <c r="I105">
        <f t="shared" si="28"/>
        <v>5423470.4179308945</v>
      </c>
      <c r="N105" s="4">
        <f>Input!J106</f>
        <v>470.77674114285583</v>
      </c>
      <c r="O105">
        <f t="shared" si="29"/>
        <v>469.31019299999866</v>
      </c>
      <c r="P105">
        <f t="shared" si="30"/>
        <v>505.54376124974738</v>
      </c>
      <c r="Q105">
        <f t="shared" si="31"/>
        <v>1312.8714681091981</v>
      </c>
      <c r="R105">
        <f t="shared" si="32"/>
        <v>220252.057253696</v>
      </c>
    </row>
    <row r="106" spans="1:18" x14ac:dyDescent="0.25">
      <c r="A106">
        <f>Input!G107</f>
        <v>248</v>
      </c>
      <c r="B106">
        <f t="shared" si="22"/>
        <v>103</v>
      </c>
      <c r="C106">
        <f t="shared" si="23"/>
        <v>4.6347289882296359</v>
      </c>
      <c r="D106">
        <f t="shared" si="24"/>
        <v>-0.52314161519875324</v>
      </c>
      <c r="E106" s="4">
        <f>Input!I107</f>
        <v>13227.374692571428</v>
      </c>
      <c r="F106">
        <f t="shared" si="25"/>
        <v>12757.620090999999</v>
      </c>
      <c r="G106">
        <f t="shared" si="26"/>
        <v>12241.905105137655</v>
      </c>
      <c r="H106">
        <f t="shared" si="27"/>
        <v>265961.94664299703</v>
      </c>
      <c r="I106">
        <f t="shared" si="28"/>
        <v>8063315.9327772865</v>
      </c>
      <c r="N106" s="4">
        <f>Input!J107</f>
        <v>464.3328178571428</v>
      </c>
      <c r="O106">
        <f t="shared" si="29"/>
        <v>462.86626971428564</v>
      </c>
      <c r="P106">
        <f t="shared" si="30"/>
        <v>510.76328485161076</v>
      </c>
      <c r="Q106">
        <f t="shared" si="31"/>
        <v>2294.1240590651523</v>
      </c>
      <c r="R106">
        <f t="shared" si="32"/>
        <v>214245.18363921781</v>
      </c>
    </row>
    <row r="107" spans="1:18" x14ac:dyDescent="0.25">
      <c r="A107">
        <f>Input!G108</f>
        <v>249</v>
      </c>
      <c r="B107">
        <f t="shared" si="22"/>
        <v>104</v>
      </c>
      <c r="C107">
        <f t="shared" si="23"/>
        <v>4.6443908991413725</v>
      </c>
      <c r="D107">
        <f t="shared" si="24"/>
        <v>-0.48652196238445916</v>
      </c>
      <c r="E107" s="4">
        <f>Input!I108</f>
        <v>13711.454061714287</v>
      </c>
      <c r="F107">
        <f t="shared" si="25"/>
        <v>13241.699460142858</v>
      </c>
      <c r="G107">
        <f t="shared" si="26"/>
        <v>12757.195748625061</v>
      </c>
      <c r="H107">
        <f t="shared" si="27"/>
        <v>234743.84647452022</v>
      </c>
      <c r="I107">
        <f t="shared" si="28"/>
        <v>11255276.783711493</v>
      </c>
      <c r="N107" s="4">
        <f>Input!J108</f>
        <v>484.07936914285892</v>
      </c>
      <c r="O107">
        <f t="shared" si="29"/>
        <v>482.61282100000176</v>
      </c>
      <c r="P107">
        <f t="shared" si="30"/>
        <v>515.29064348740553</v>
      </c>
      <c r="Q107">
        <f t="shared" si="31"/>
        <v>1067.8400825182716</v>
      </c>
      <c r="R107">
        <f t="shared" si="32"/>
        <v>232915.13499357973</v>
      </c>
    </row>
    <row r="108" spans="1:18" x14ac:dyDescent="0.25">
      <c r="A108">
        <f>Input!G109</f>
        <v>250</v>
      </c>
      <c r="B108">
        <f t="shared" si="22"/>
        <v>105</v>
      </c>
      <c r="C108">
        <f t="shared" si="23"/>
        <v>4.6539603501575231</v>
      </c>
      <c r="D108">
        <f t="shared" si="24"/>
        <v>-0.45025274224404682</v>
      </c>
      <c r="E108" s="4">
        <f>Input!I109</f>
        <v>14211.280305428574</v>
      </c>
      <c r="F108">
        <f t="shared" si="25"/>
        <v>13741.525703857145</v>
      </c>
      <c r="G108">
        <f t="shared" si="26"/>
        <v>13276.323338434973</v>
      </c>
      <c r="H108">
        <f t="shared" si="27"/>
        <v>216413.24079438412</v>
      </c>
      <c r="I108">
        <f t="shared" si="28"/>
        <v>15008000.590525324</v>
      </c>
      <c r="N108" s="4">
        <f>Input!J109</f>
        <v>499.82624371428756</v>
      </c>
      <c r="O108">
        <f t="shared" si="29"/>
        <v>498.35969557143039</v>
      </c>
      <c r="P108">
        <f t="shared" si="30"/>
        <v>519.12758980991111</v>
      </c>
      <c r="Q108">
        <f t="shared" si="31"/>
        <v>431.30543110072074</v>
      </c>
      <c r="R108">
        <f t="shared" si="32"/>
        <v>248362.38617004879</v>
      </c>
    </row>
    <row r="109" spans="1:18" x14ac:dyDescent="0.25">
      <c r="A109">
        <f>Input!G110</f>
        <v>251</v>
      </c>
      <c r="B109">
        <f t="shared" si="22"/>
        <v>106</v>
      </c>
      <c r="C109">
        <f t="shared" si="23"/>
        <v>4.6634390941120669</v>
      </c>
      <c r="D109">
        <f t="shared" si="24"/>
        <v>-0.41432731135342027</v>
      </c>
      <c r="E109" s="4">
        <f>Input!I110</f>
        <v>14716.217246857143</v>
      </c>
      <c r="F109">
        <f t="shared" si="25"/>
        <v>14246.462645285714</v>
      </c>
      <c r="G109">
        <f t="shared" si="26"/>
        <v>13798.601933359954</v>
      </c>
      <c r="H109">
        <f t="shared" si="27"/>
        <v>200579.21728664811</v>
      </c>
      <c r="I109">
        <f t="shared" si="28"/>
        <v>19327406.871527664</v>
      </c>
      <c r="N109" s="4">
        <f>Input!J110</f>
        <v>504.93694142856839</v>
      </c>
      <c r="O109">
        <f t="shared" si="29"/>
        <v>503.47039328571122</v>
      </c>
      <c r="P109">
        <f t="shared" si="30"/>
        <v>522.2785949249818</v>
      </c>
      <c r="Q109">
        <f t="shared" si="31"/>
        <v>353.74844890346048</v>
      </c>
      <c r="R109">
        <f t="shared" si="32"/>
        <v>253482.43691526874</v>
      </c>
    </row>
    <row r="110" spans="1:18" x14ac:dyDescent="0.25">
      <c r="A110">
        <f>Input!G111</f>
        <v>252</v>
      </c>
      <c r="B110">
        <f t="shared" si="22"/>
        <v>107</v>
      </c>
      <c r="C110">
        <f t="shared" si="23"/>
        <v>4.6728288344619058</v>
      </c>
      <c r="D110">
        <f t="shared" si="24"/>
        <v>-0.37873921343277162</v>
      </c>
      <c r="E110" s="4">
        <f>Input!I111</f>
        <v>15229.820154142857</v>
      </c>
      <c r="F110">
        <f t="shared" si="25"/>
        <v>14760.065552571428</v>
      </c>
      <c r="G110">
        <f t="shared" si="26"/>
        <v>14323.352624868057</v>
      </c>
      <c r="H110">
        <f t="shared" si="27"/>
        <v>190718.1812232497</v>
      </c>
      <c r="I110">
        <f t="shared" si="28"/>
        <v>24216687.501575161</v>
      </c>
      <c r="N110" s="4">
        <f>Input!J111</f>
        <v>513.60290728571454</v>
      </c>
      <c r="O110">
        <f t="shared" si="29"/>
        <v>512.13635914285737</v>
      </c>
      <c r="P110">
        <f t="shared" si="30"/>
        <v>524.75069150810339</v>
      </c>
      <c r="Q110">
        <f t="shared" si="31"/>
        <v>159.1213810208931</v>
      </c>
      <c r="R110">
        <f t="shared" si="32"/>
        <v>262283.6503561018</v>
      </c>
    </row>
    <row r="111" spans="1:18" x14ac:dyDescent="0.25">
      <c r="A111">
        <f>Input!G112</f>
        <v>253</v>
      </c>
      <c r="B111">
        <f t="shared" si="22"/>
        <v>108</v>
      </c>
      <c r="C111">
        <f t="shared" si="23"/>
        <v>4.6821312271242199</v>
      </c>
      <c r="D111">
        <f t="shared" si="24"/>
        <v>-0.34348217238280893</v>
      </c>
      <c r="E111" s="4">
        <f>Input!I112</f>
        <v>15733.690515285713</v>
      </c>
      <c r="F111">
        <f t="shared" si="25"/>
        <v>15263.935913714284</v>
      </c>
      <c r="G111">
        <f t="shared" si="26"/>
        <v>14849.905933992564</v>
      </c>
      <c r="H111">
        <f t="shared" si="27"/>
        <v>171420.82410836741</v>
      </c>
      <c r="I111">
        <f t="shared" si="28"/>
        <v>29676331.333349299</v>
      </c>
      <c r="N111" s="4">
        <f>Input!J112</f>
        <v>503.87036114285547</v>
      </c>
      <c r="O111">
        <f t="shared" si="29"/>
        <v>502.40381299999831</v>
      </c>
      <c r="P111">
        <f t="shared" si="30"/>
        <v>526.5533091245062</v>
      </c>
      <c r="Q111">
        <f t="shared" si="31"/>
        <v>583.19816306762164</v>
      </c>
      <c r="R111">
        <f t="shared" si="32"/>
        <v>252409.59131693727</v>
      </c>
    </row>
    <row r="112" spans="1:18" x14ac:dyDescent="0.25">
      <c r="A112">
        <f>Input!G113</f>
        <v>254</v>
      </c>
      <c r="B112">
        <f t="shared" si="22"/>
        <v>109</v>
      </c>
      <c r="C112">
        <f t="shared" si="23"/>
        <v>4.6913478822291435</v>
      </c>
      <c r="D112">
        <f t="shared" si="24"/>
        <v>-0.30855008564193387</v>
      </c>
      <c r="E112" s="4">
        <f>Input!I113</f>
        <v>16231.057698714285</v>
      </c>
      <c r="F112">
        <f t="shared" si="25"/>
        <v>15761.303097142856</v>
      </c>
      <c r="G112">
        <f t="shared" si="26"/>
        <v>15377.604037720712</v>
      </c>
      <c r="H112">
        <f t="shared" si="27"/>
        <v>147224.9682014382</v>
      </c>
      <c r="I112">
        <f t="shared" si="28"/>
        <v>35704171.604285561</v>
      </c>
      <c r="N112" s="4">
        <f>Input!J113</f>
        <v>497.36718342857239</v>
      </c>
      <c r="O112">
        <f t="shared" si="29"/>
        <v>495.90063528571523</v>
      </c>
      <c r="P112">
        <f t="shared" si="30"/>
        <v>527.69810372814743</v>
      </c>
      <c r="Q112">
        <f t="shared" si="31"/>
        <v>1011.0789993474719</v>
      </c>
      <c r="R112">
        <f t="shared" si="32"/>
        <v>245917.44007677594</v>
      </c>
    </row>
    <row r="113" spans="1:18" x14ac:dyDescent="0.25">
      <c r="A113">
        <f>Input!G114</f>
        <v>255</v>
      </c>
      <c r="B113">
        <f t="shared" si="22"/>
        <v>110</v>
      </c>
      <c r="C113">
        <f t="shared" si="23"/>
        <v>4.7004803657924166</v>
      </c>
      <c r="D113">
        <f t="shared" si="24"/>
        <v>-0.27393701784671459</v>
      </c>
      <c r="E113" s="4">
        <f>Input!I114</f>
        <v>16729.63959857143</v>
      </c>
      <c r="F113">
        <f t="shared" si="25"/>
        <v>16259.884997000001</v>
      </c>
      <c r="G113">
        <f t="shared" si="26"/>
        <v>15905.802820915487</v>
      </c>
      <c r="H113">
        <f t="shared" si="27"/>
        <v>125374.18742074462</v>
      </c>
      <c r="I113">
        <f t="shared" si="28"/>
        <v>42295454.53527765</v>
      </c>
      <c r="N113" s="4">
        <f>Input!J114</f>
        <v>498.58189985714489</v>
      </c>
      <c r="O113">
        <f t="shared" si="29"/>
        <v>497.11535171428773</v>
      </c>
      <c r="P113">
        <f t="shared" si="30"/>
        <v>528.19878319477482</v>
      </c>
      <c r="Q113">
        <f t="shared" si="31"/>
        <v>966.17971260213608</v>
      </c>
      <c r="R113">
        <f t="shared" si="32"/>
        <v>247123.67291001999</v>
      </c>
    </row>
    <row r="114" spans="1:18" x14ac:dyDescent="0.25">
      <c r="A114">
        <f>Input!G115</f>
        <v>256</v>
      </c>
      <c r="B114">
        <f t="shared" si="22"/>
        <v>111</v>
      </c>
      <c r="C114">
        <f t="shared" si="23"/>
        <v>4.7095302013123339</v>
      </c>
      <c r="D114">
        <f t="shared" si="24"/>
        <v>-0.23963719477928441</v>
      </c>
      <c r="E114" s="4">
        <f>Input!I115</f>
        <v>17181.395655714285</v>
      </c>
      <c r="F114">
        <f t="shared" si="25"/>
        <v>16711.641054142856</v>
      </c>
      <c r="G114">
        <f t="shared" si="26"/>
        <v>16433.873751530795</v>
      </c>
      <c r="H114">
        <f t="shared" si="27"/>
        <v>77154.674400380289</v>
      </c>
      <c r="I114">
        <f t="shared" si="28"/>
        <v>49442927.351232573</v>
      </c>
      <c r="N114" s="4">
        <f>Input!J115</f>
        <v>451.75605714285484</v>
      </c>
      <c r="O114">
        <f t="shared" si="29"/>
        <v>450.28950899999768</v>
      </c>
      <c r="P114">
        <f t="shared" si="30"/>
        <v>528.07093061530804</v>
      </c>
      <c r="Q114">
        <f t="shared" si="31"/>
        <v>6049.9495484986701</v>
      </c>
      <c r="R114">
        <f t="shared" si="32"/>
        <v>202760.64191545898</v>
      </c>
    </row>
    <row r="115" spans="1:18" x14ac:dyDescent="0.25">
      <c r="A115">
        <f>Input!G116</f>
        <v>257</v>
      </c>
      <c r="B115">
        <f t="shared" si="22"/>
        <v>112</v>
      </c>
      <c r="C115">
        <f t="shared" si="23"/>
        <v>4.7184988712950942</v>
      </c>
      <c r="D115">
        <f t="shared" si="24"/>
        <v>-0.20564499758610733</v>
      </c>
      <c r="E115" s="4">
        <f>Input!I116</f>
        <v>17614.279165142856</v>
      </c>
      <c r="F115">
        <f t="shared" si="25"/>
        <v>17144.524563571427</v>
      </c>
      <c r="G115">
        <f t="shared" si="26"/>
        <v>16961.205578471508</v>
      </c>
      <c r="H115">
        <f t="shared" si="27"/>
        <v>33605.850298064244</v>
      </c>
      <c r="I115">
        <f t="shared" si="28"/>
        <v>57136943.817386188</v>
      </c>
      <c r="N115" s="4">
        <f>Input!J116</f>
        <v>432.88350942857141</v>
      </c>
      <c r="O115">
        <f t="shared" si="29"/>
        <v>431.41696128571425</v>
      </c>
      <c r="P115">
        <f t="shared" si="30"/>
        <v>527.33182694071365</v>
      </c>
      <c r="Q115">
        <f t="shared" si="31"/>
        <v>9199.6614536165835</v>
      </c>
      <c r="R115">
        <f t="shared" si="32"/>
        <v>186120.59448499946</v>
      </c>
    </row>
    <row r="116" spans="1:18" x14ac:dyDescent="0.25">
      <c r="A116">
        <f>Input!G117</f>
        <v>258</v>
      </c>
      <c r="B116">
        <f t="shared" si="22"/>
        <v>113</v>
      </c>
      <c r="C116">
        <f t="shared" si="23"/>
        <v>4.7273878187123408</v>
      </c>
      <c r="D116">
        <f t="shared" si="24"/>
        <v>-0.17195495725374602</v>
      </c>
      <c r="E116" s="4">
        <f>Input!I117</f>
        <v>18039.992884142855</v>
      </c>
      <c r="F116">
        <f t="shared" si="25"/>
        <v>17570.238282571427</v>
      </c>
      <c r="G116">
        <f t="shared" si="26"/>
        <v>17487.205852902247</v>
      </c>
      <c r="H116">
        <f t="shared" si="27"/>
        <v>6894.3843767672715</v>
      </c>
      <c r="I116">
        <f t="shared" si="28"/>
        <v>65365585.287883431</v>
      </c>
      <c r="N116" s="4">
        <f>Input!J117</f>
        <v>425.7137189999994</v>
      </c>
      <c r="O116">
        <f t="shared" si="29"/>
        <v>424.24717085714224</v>
      </c>
      <c r="P116">
        <f t="shared" si="30"/>
        <v>526.00027443073918</v>
      </c>
      <c r="Q116">
        <f t="shared" si="31"/>
        <v>10353.694086859148</v>
      </c>
      <c r="R116">
        <f t="shared" si="32"/>
        <v>179985.66198028924</v>
      </c>
    </row>
    <row r="117" spans="1:18" x14ac:dyDescent="0.25">
      <c r="A117">
        <f>Input!G118</f>
        <v>259</v>
      </c>
      <c r="B117">
        <f t="shared" si="22"/>
        <v>114</v>
      </c>
      <c r="C117">
        <f t="shared" si="23"/>
        <v>4.7361984483944957</v>
      </c>
      <c r="D117">
        <f t="shared" si="24"/>
        <v>-0.13856174932798249</v>
      </c>
      <c r="E117" s="4">
        <f>Input!I118</f>
        <v>18493.082166999997</v>
      </c>
      <c r="F117">
        <f t="shared" si="25"/>
        <v>18023.327565428568</v>
      </c>
      <c r="G117">
        <f t="shared" si="26"/>
        <v>18011.302275120859</v>
      </c>
      <c r="H117">
        <f t="shared" si="27"/>
        <v>144.60760698467831</v>
      </c>
      <c r="I117">
        <f t="shared" si="28"/>
        <v>74114795.202715248</v>
      </c>
      <c r="N117" s="4">
        <f>Input!J118</f>
        <v>453.08928285714137</v>
      </c>
      <c r="O117">
        <f t="shared" si="29"/>
        <v>451.62273471428421</v>
      </c>
      <c r="P117">
        <f t="shared" si="30"/>
        <v>524.09642221861225</v>
      </c>
      <c r="Q117">
        <f t="shared" si="31"/>
        <v>5252.4353804749944</v>
      </c>
      <c r="R117">
        <f t="shared" si="32"/>
        <v>203963.09451080873</v>
      </c>
    </row>
    <row r="118" spans="1:18" x14ac:dyDescent="0.25">
      <c r="A118">
        <f>Input!G119</f>
        <v>260</v>
      </c>
      <c r="B118">
        <f t="shared" si="22"/>
        <v>115</v>
      </c>
      <c r="C118">
        <f t="shared" si="23"/>
        <v>4.7449321283632502</v>
      </c>
      <c r="D118">
        <f t="shared" si="24"/>
        <v>-0.10546018886353603</v>
      </c>
      <c r="E118" s="4">
        <f>Input!I119</f>
        <v>18975.102443285716</v>
      </c>
      <c r="F118">
        <f t="shared" si="25"/>
        <v>18505.347841714287</v>
      </c>
      <c r="G118">
        <f t="shared" si="26"/>
        <v>18532.943870284809</v>
      </c>
      <c r="H118">
        <f t="shared" si="27"/>
        <v>761.5407928650842</v>
      </c>
      <c r="I118">
        <f t="shared" si="28"/>
        <v>83368524.94337225</v>
      </c>
      <c r="N118" s="4">
        <f>Input!J119</f>
        <v>482.02027628571886</v>
      </c>
      <c r="O118">
        <f t="shared" si="29"/>
        <v>480.5537281428617</v>
      </c>
      <c r="P118">
        <f t="shared" si="30"/>
        <v>521.64159516394886</v>
      </c>
      <c r="Q118">
        <f t="shared" si="31"/>
        <v>1688.2128163425421</v>
      </c>
      <c r="R118">
        <f t="shared" si="32"/>
        <v>230931.88563200342</v>
      </c>
    </row>
    <row r="119" spans="1:18" x14ac:dyDescent="0.25">
      <c r="A119">
        <f>Input!G120</f>
        <v>261</v>
      </c>
      <c r="B119">
        <f t="shared" si="22"/>
        <v>116</v>
      </c>
      <c r="C119">
        <f t="shared" si="23"/>
        <v>4.7535901911063645</v>
      </c>
      <c r="D119">
        <f t="shared" si="24"/>
        <v>-7.2645225592441937E-2</v>
      </c>
      <c r="E119" s="4">
        <f>Input!I120</f>
        <v>19484.83899657143</v>
      </c>
      <c r="F119">
        <f t="shared" si="25"/>
        <v>19015.084395000002</v>
      </c>
      <c r="G119">
        <f t="shared" si="26"/>
        <v>19051.601997313152</v>
      </c>
      <c r="H119">
        <f t="shared" si="27"/>
        <v>1333.5352787013662</v>
      </c>
      <c r="I119">
        <f t="shared" si="28"/>
        <v>93108888.963786587</v>
      </c>
      <c r="N119" s="4">
        <f>Input!J120</f>
        <v>509.73655328571476</v>
      </c>
      <c r="O119">
        <f t="shared" si="29"/>
        <v>508.2700051428576</v>
      </c>
      <c r="P119">
        <f t="shared" si="30"/>
        <v>518.65812702834285</v>
      </c>
      <c r="Q119">
        <f t="shared" si="31"/>
        <v>107.91307630769758</v>
      </c>
      <c r="R119">
        <f t="shared" si="32"/>
        <v>258338.39812792049</v>
      </c>
    </row>
    <row r="120" spans="1:18" x14ac:dyDescent="0.25">
      <c r="A120">
        <f>Input!G121</f>
        <v>262</v>
      </c>
      <c r="B120">
        <f t="shared" si="22"/>
        <v>117</v>
      </c>
      <c r="C120">
        <f t="shared" si="23"/>
        <v>4.7621739347977563</v>
      </c>
      <c r="D120">
        <f t="shared" si="24"/>
        <v>-4.0111939299786924E-2</v>
      </c>
      <c r="E120" s="4">
        <f>Input!I121</f>
        <v>20031.594778142859</v>
      </c>
      <c r="F120">
        <f t="shared" si="25"/>
        <v>19561.84017657143</v>
      </c>
      <c r="G120">
        <f t="shared" si="26"/>
        <v>19566.771196187034</v>
      </c>
      <c r="H120">
        <f t="shared" si="27"/>
        <v>24.314954449470164</v>
      </c>
      <c r="I120">
        <f t="shared" si="28"/>
        <v>103316327.14822933</v>
      </c>
      <c r="N120" s="4">
        <f>Input!J121</f>
        <v>546.75578157142809</v>
      </c>
      <c r="O120">
        <f t="shared" si="29"/>
        <v>545.28923342857092</v>
      </c>
      <c r="P120">
        <f t="shared" si="30"/>
        <v>515.16919887388065</v>
      </c>
      <c r="Q120">
        <f t="shared" si="31"/>
        <v>907.21648157573634</v>
      </c>
      <c r="R120">
        <f t="shared" si="32"/>
        <v>297340.34809311852</v>
      </c>
    </row>
    <row r="121" spans="1:18" x14ac:dyDescent="0.25">
      <c r="A121">
        <f>Input!G122</f>
        <v>263</v>
      </c>
      <c r="B121">
        <f t="shared" si="22"/>
        <v>118</v>
      </c>
      <c r="C121">
        <f t="shared" si="23"/>
        <v>4.7706846244656651</v>
      </c>
      <c r="D121">
        <f t="shared" si="24"/>
        <v>-7.85553539624456E-3</v>
      </c>
      <c r="E121" s="4">
        <f>Input!I122</f>
        <v>20611.844147285712</v>
      </c>
      <c r="F121">
        <f t="shared" si="25"/>
        <v>20142.089545714283</v>
      </c>
      <c r="G121">
        <f t="shared" si="26"/>
        <v>20077.969879642336</v>
      </c>
      <c r="H121">
        <f t="shared" si="27"/>
        <v>4111.3315771779908</v>
      </c>
      <c r="I121">
        <f t="shared" si="28"/>
        <v>113969772.4085315</v>
      </c>
      <c r="N121" s="4">
        <f>Input!J122</f>
        <v>580.24936914285354</v>
      </c>
      <c r="O121">
        <f t="shared" si="29"/>
        <v>578.78282099999637</v>
      </c>
      <c r="P121">
        <f t="shared" si="30"/>
        <v>511.19868345530142</v>
      </c>
      <c r="Q121">
        <f t="shared" si="31"/>
        <v>4567.6156476602464</v>
      </c>
      <c r="R121">
        <f t="shared" si="32"/>
        <v>334989.55388471385</v>
      </c>
    </row>
    <row r="122" spans="1:18" x14ac:dyDescent="0.25">
      <c r="A122">
        <f>Input!G123</f>
        <v>264</v>
      </c>
      <c r="B122">
        <f t="shared" si="22"/>
        <v>119</v>
      </c>
      <c r="C122">
        <f t="shared" si="23"/>
        <v>4.7791234931115296</v>
      </c>
      <c r="D122">
        <f t="shared" si="24"/>
        <v>2.4128659322587297E-2</v>
      </c>
      <c r="E122" s="4">
        <f>Input!I123</f>
        <v>21192.41941614286</v>
      </c>
      <c r="F122">
        <f t="shared" si="25"/>
        <v>20722.664814571432</v>
      </c>
      <c r="G122">
        <f t="shared" si="26"/>
        <v>20584.740875895033</v>
      </c>
      <c r="H122">
        <f t="shared" si="27"/>
        <v>19023.012860010906</v>
      </c>
      <c r="I122">
        <f t="shared" si="28"/>
        <v>125046821.61590578</v>
      </c>
      <c r="N122" s="4">
        <f>Input!J123</f>
        <v>580.57526885714833</v>
      </c>
      <c r="O122">
        <f t="shared" si="29"/>
        <v>579.10872071429117</v>
      </c>
      <c r="P122">
        <f t="shared" si="30"/>
        <v>506.77099625269722</v>
      </c>
      <c r="Q122">
        <f t="shared" si="31"/>
        <v>5232.7463802814882</v>
      </c>
      <c r="R122">
        <f t="shared" si="32"/>
        <v>335366.91040734289</v>
      </c>
    </row>
    <row r="123" spans="1:18" x14ac:dyDescent="0.25">
      <c r="A123">
        <f>Input!G124</f>
        <v>265</v>
      </c>
      <c r="B123">
        <f t="shared" si="22"/>
        <v>120</v>
      </c>
      <c r="C123">
        <f t="shared" si="23"/>
        <v>4.7874917427820458</v>
      </c>
      <c r="D123">
        <f t="shared" si="24"/>
        <v>5.5845200739398387E-2</v>
      </c>
      <c r="E123" s="4">
        <f>Input!I124</f>
        <v>21777.883178428572</v>
      </c>
      <c r="F123">
        <f t="shared" si="25"/>
        <v>21308.128576857143</v>
      </c>
      <c r="G123">
        <f t="shared" si="26"/>
        <v>21086.651829569339</v>
      </c>
      <c r="H123">
        <f t="shared" si="27"/>
        <v>49051.94958918613</v>
      </c>
      <c r="I123">
        <f t="shared" si="28"/>
        <v>136523908.06431642</v>
      </c>
      <c r="N123" s="4">
        <f>Input!J124</f>
        <v>585.46376228571171</v>
      </c>
      <c r="O123">
        <f t="shared" si="29"/>
        <v>583.99721414285455</v>
      </c>
      <c r="P123">
        <f t="shared" si="30"/>
        <v>501.91095367430501</v>
      </c>
      <c r="Q123">
        <f t="shared" si="31"/>
        <v>6738.154157710559</v>
      </c>
      <c r="R123">
        <f t="shared" si="32"/>
        <v>341052.74612661509</v>
      </c>
    </row>
    <row r="124" spans="1:18" x14ac:dyDescent="0.25">
      <c r="A124">
        <f>Input!G125</f>
        <v>266</v>
      </c>
      <c r="B124">
        <f t="shared" si="22"/>
        <v>121</v>
      </c>
      <c r="C124">
        <f t="shared" si="23"/>
        <v>4.7957905455967413</v>
      </c>
      <c r="D124">
        <f t="shared" si="24"/>
        <v>8.7298531309780755E-2</v>
      </c>
      <c r="E124" s="4">
        <f>Input!I125</f>
        <v>22367.420685285713</v>
      </c>
      <c r="F124">
        <f t="shared" si="25"/>
        <v>21897.666083714284</v>
      </c>
      <c r="G124">
        <f t="shared" si="26"/>
        <v>21583.295468417993</v>
      </c>
      <c r="H124">
        <f t="shared" si="27"/>
        <v>98828.883761768826</v>
      </c>
      <c r="I124">
        <f t="shared" si="28"/>
        <v>148376473.77937573</v>
      </c>
      <c r="N124" s="4">
        <f>Input!J125</f>
        <v>589.53750685714112</v>
      </c>
      <c r="O124">
        <f t="shared" si="29"/>
        <v>588.07095871428396</v>
      </c>
      <c r="P124">
        <f t="shared" si="30"/>
        <v>496.64363884865361</v>
      </c>
      <c r="Q124">
        <f t="shared" si="31"/>
        <v>8358.9548178122859</v>
      </c>
      <c r="R124">
        <f t="shared" si="32"/>
        <v>345827.45248313708</v>
      </c>
    </row>
    <row r="125" spans="1:18" x14ac:dyDescent="0.25">
      <c r="A125">
        <f>Input!G126</f>
        <v>267</v>
      </c>
      <c r="B125">
        <f t="shared" si="22"/>
        <v>122</v>
      </c>
      <c r="C125">
        <f t="shared" si="23"/>
        <v>4.8040210447332568</v>
      </c>
      <c r="D125">
        <f t="shared" si="24"/>
        <v>0.1184929837965475</v>
      </c>
      <c r="E125" s="4">
        <f>Input!I126</f>
        <v>22954.276927571427</v>
      </c>
      <c r="F125">
        <f t="shared" si="25"/>
        <v>22484.522325999998</v>
      </c>
      <c r="G125">
        <f t="shared" si="26"/>
        <v>22074.289743740537</v>
      </c>
      <c r="H125">
        <f t="shared" si="27"/>
        <v>168290.77154726558</v>
      </c>
      <c r="I125">
        <f t="shared" si="28"/>
        <v>160579140.11582893</v>
      </c>
      <c r="N125" s="4">
        <f>Input!J126</f>
        <v>586.85624228571396</v>
      </c>
      <c r="O125">
        <f t="shared" si="29"/>
        <v>585.3896941428568</v>
      </c>
      <c r="P125">
        <f t="shared" si="30"/>
        <v>490.99427532254509</v>
      </c>
      <c r="Q125">
        <f t="shared" si="31"/>
        <v>8910.4950942620562</v>
      </c>
      <c r="R125">
        <f t="shared" si="32"/>
        <v>342681.09400866745</v>
      </c>
    </row>
    <row r="126" spans="1:18" x14ac:dyDescent="0.25">
      <c r="A126">
        <f>Input!G127</f>
        <v>268</v>
      </c>
      <c r="B126">
        <f t="shared" si="22"/>
        <v>123</v>
      </c>
      <c r="C126">
        <f t="shared" si="23"/>
        <v>4.8121843553724171</v>
      </c>
      <c r="D126">
        <f t="shared" si="24"/>
        <v>0.14943278485165296</v>
      </c>
      <c r="E126" s="4">
        <f>Input!I127</f>
        <v>23530.126652571431</v>
      </c>
      <c r="F126">
        <f t="shared" si="25"/>
        <v>23060.372051000002</v>
      </c>
      <c r="G126">
        <f t="shared" si="26"/>
        <v>22559.277852626856</v>
      </c>
      <c r="H126">
        <f t="shared" si="27"/>
        <v>251095.39564322616</v>
      </c>
      <c r="I126">
        <f t="shared" si="28"/>
        <v>173105875.22467166</v>
      </c>
      <c r="N126" s="4">
        <f>Input!J127</f>
        <v>575.84972500000367</v>
      </c>
      <c r="O126">
        <f t="shared" si="29"/>
        <v>574.38317685714651</v>
      </c>
      <c r="P126">
        <f t="shared" si="30"/>
        <v>484.98810888631806</v>
      </c>
      <c r="Q126">
        <f t="shared" si="31"/>
        <v>7991.4781775090387</v>
      </c>
      <c r="R126">
        <f t="shared" si="32"/>
        <v>329916.03385650803</v>
      </c>
    </row>
    <row r="127" spans="1:18" x14ac:dyDescent="0.25">
      <c r="A127">
        <f>Input!G128</f>
        <v>269</v>
      </c>
      <c r="B127">
        <f t="shared" si="22"/>
        <v>124</v>
      </c>
      <c r="C127">
        <f t="shared" si="23"/>
        <v>4.8202815656050371</v>
      </c>
      <c r="D127">
        <f t="shared" si="24"/>
        <v>0.18012205845307949</v>
      </c>
      <c r="E127" s="4">
        <f>Input!I128</f>
        <v>24104.169116285713</v>
      </c>
      <c r="F127">
        <f t="shared" si="25"/>
        <v>23634.414514714284</v>
      </c>
      <c r="G127">
        <f t="shared" si="26"/>
        <v>23037.928150287578</v>
      </c>
      <c r="H127">
        <f t="shared" si="27"/>
        <v>355795.9829469893</v>
      </c>
      <c r="I127">
        <f t="shared" si="28"/>
        <v>185930157.11486885</v>
      </c>
      <c r="N127" s="4">
        <f>Input!J128</f>
        <v>574.04246371428235</v>
      </c>
      <c r="O127">
        <f t="shared" si="29"/>
        <v>572.57591557142518</v>
      </c>
      <c r="P127">
        <f t="shared" si="30"/>
        <v>478.65029766072411</v>
      </c>
      <c r="Q127">
        <f t="shared" si="31"/>
        <v>8822.0216999070108</v>
      </c>
      <c r="R127">
        <f t="shared" si="32"/>
        <v>327843.17909245583</v>
      </c>
    </row>
    <row r="128" spans="1:18" x14ac:dyDescent="0.25">
      <c r="A128">
        <f>Input!G129</f>
        <v>270</v>
      </c>
      <c r="B128">
        <f t="shared" si="22"/>
        <v>125</v>
      </c>
      <c r="C128">
        <f t="shared" si="23"/>
        <v>4.8283137373023015</v>
      </c>
      <c r="D128">
        <f t="shared" si="24"/>
        <v>0.21056482920366959</v>
      </c>
      <c r="E128" s="4">
        <f>Input!I129</f>
        <v>24652.658091142857</v>
      </c>
      <c r="F128">
        <f t="shared" si="25"/>
        <v>24182.903489571429</v>
      </c>
      <c r="G128">
        <f t="shared" si="26"/>
        <v>23509.933960788145</v>
      </c>
      <c r="H128">
        <f t="shared" si="27"/>
        <v>452887.98667079495</v>
      </c>
      <c r="I128">
        <f t="shared" si="28"/>
        <v>199025131.18178549</v>
      </c>
      <c r="N128" s="4">
        <f>Input!J129</f>
        <v>548.48897485714406</v>
      </c>
      <c r="O128">
        <f t="shared" si="29"/>
        <v>547.02242671428689</v>
      </c>
      <c r="P128">
        <f t="shared" si="30"/>
        <v>472.00581050056689</v>
      </c>
      <c r="Q128">
        <f t="shared" si="31"/>
        <v>5627.4927081565584</v>
      </c>
      <c r="R128">
        <f t="shared" si="32"/>
        <v>299233.5353283874</v>
      </c>
    </row>
    <row r="129" spans="1:18" x14ac:dyDescent="0.25">
      <c r="A129">
        <f>Input!G130</f>
        <v>271</v>
      </c>
      <c r="B129">
        <f t="shared" si="22"/>
        <v>126</v>
      </c>
      <c r="C129">
        <f t="shared" si="23"/>
        <v>4.836281906951478</v>
      </c>
      <c r="D129">
        <f t="shared" si="24"/>
        <v>0.24076502549856493</v>
      </c>
      <c r="E129" s="4">
        <f>Input!I130</f>
        <v>25175.48988157143</v>
      </c>
      <c r="F129">
        <f t="shared" si="25"/>
        <v>24705.735280000001</v>
      </c>
      <c r="G129">
        <f t="shared" si="26"/>
        <v>23975.013294487053</v>
      </c>
      <c r="H129">
        <f t="shared" si="27"/>
        <v>533954.62011198478</v>
      </c>
      <c r="I129">
        <f t="shared" si="28"/>
        <v>212363761.22231734</v>
      </c>
      <c r="N129" s="4">
        <f>Input!J130</f>
        <v>522.83179042857228</v>
      </c>
      <c r="O129">
        <f t="shared" si="29"/>
        <v>521.36524228571511</v>
      </c>
      <c r="P129">
        <f t="shared" si="30"/>
        <v>465.07933369890804</v>
      </c>
      <c r="Q129">
        <f t="shared" si="31"/>
        <v>3168.1035054424015</v>
      </c>
      <c r="R129">
        <f t="shared" si="32"/>
        <v>271821.7158636424</v>
      </c>
    </row>
    <row r="130" spans="1:18" x14ac:dyDescent="0.25">
      <c r="A130">
        <f>Input!G131</f>
        <v>272</v>
      </c>
      <c r="B130">
        <f t="shared" si="22"/>
        <v>127</v>
      </c>
      <c r="C130">
        <f t="shared" si="23"/>
        <v>4.8441870864585912</v>
      </c>
      <c r="D130">
        <f t="shared" si="24"/>
        <v>0.27072648256742615</v>
      </c>
      <c r="E130" s="4">
        <f>Input!I131</f>
        <v>25684.767212714283</v>
      </c>
      <c r="F130">
        <f t="shared" si="25"/>
        <v>25215.012611142854</v>
      </c>
      <c r="G130">
        <f t="shared" si="26"/>
        <v>24432.908480399081</v>
      </c>
      <c r="H130">
        <f t="shared" si="27"/>
        <v>611686.87132647366</v>
      </c>
      <c r="I130">
        <f t="shared" si="28"/>
        <v>225918973.10312438</v>
      </c>
      <c r="N130" s="4">
        <f>Input!J131</f>
        <v>509.27733114285365</v>
      </c>
      <c r="O130">
        <f t="shared" si="29"/>
        <v>507.81078299999649</v>
      </c>
      <c r="P130">
        <f t="shared" si="30"/>
        <v>457.89518591202739</v>
      </c>
      <c r="Q130">
        <f t="shared" si="31"/>
        <v>2491.5668326484697</v>
      </c>
      <c r="R130">
        <f t="shared" si="32"/>
        <v>257871.79133106951</v>
      </c>
    </row>
    <row r="131" spans="1:18" x14ac:dyDescent="0.25">
      <c r="A131">
        <f>Input!G132</f>
        <v>273</v>
      </c>
      <c r="B131">
        <f t="shared" si="22"/>
        <v>128</v>
      </c>
      <c r="C131">
        <f t="shared" si="23"/>
        <v>4.8520302639196169</v>
      </c>
      <c r="D131">
        <f t="shared" si="24"/>
        <v>0.30045294539733786</v>
      </c>
      <c r="E131" s="4">
        <f>Input!I132</f>
        <v>26175.971931428568</v>
      </c>
      <c r="F131">
        <f t="shared" si="25"/>
        <v>25706.21732985714</v>
      </c>
      <c r="G131">
        <f t="shared" si="26"/>
        <v>24883.385721568218</v>
      </c>
      <c r="H131">
        <f t="shared" si="27"/>
        <v>677051.85559933307</v>
      </c>
      <c r="I131">
        <f t="shared" si="28"/>
        <v>239663790.39138564</v>
      </c>
      <c r="N131" s="4">
        <f>Input!J132</f>
        <v>491.20471871428526</v>
      </c>
      <c r="O131">
        <f t="shared" si="29"/>
        <v>489.7381705714281</v>
      </c>
      <c r="P131">
        <f t="shared" si="30"/>
        <v>450.47724116913679</v>
      </c>
      <c r="Q131">
        <f t="shared" si="31"/>
        <v>1541.4205775317023</v>
      </c>
      <c r="R131">
        <f t="shared" si="32"/>
        <v>239843.47571464919</v>
      </c>
    </row>
    <row r="132" spans="1:18" x14ac:dyDescent="0.25">
      <c r="A132">
        <f>Input!G133</f>
        <v>274</v>
      </c>
      <c r="B132">
        <f t="shared" si="22"/>
        <v>129</v>
      </c>
      <c r="C132">
        <f t="shared" si="23"/>
        <v>4.8598124043616719</v>
      </c>
      <c r="D132">
        <f t="shared" si="24"/>
        <v>0.32994807154199729</v>
      </c>
      <c r="E132" s="4">
        <f>Input!I133</f>
        <v>26666.954445857144</v>
      </c>
      <c r="F132">
        <f t="shared" si="25"/>
        <v>26197.199844285715</v>
      </c>
      <c r="G132">
        <f t="shared" si="26"/>
        <v>25326.234581350072</v>
      </c>
      <c r="H132">
        <f t="shared" si="27"/>
        <v>758580.48924055265</v>
      </c>
      <c r="I132">
        <f t="shared" si="28"/>
        <v>253571461.39545709</v>
      </c>
      <c r="N132" s="4">
        <f>Input!J133</f>
        <v>490.98251442857509</v>
      </c>
      <c r="O132">
        <f t="shared" si="29"/>
        <v>489.51596628571792</v>
      </c>
      <c r="P132">
        <f t="shared" si="30"/>
        <v>442.84885978185378</v>
      </c>
      <c r="Q132">
        <f t="shared" si="31"/>
        <v>2177.8188294429992</v>
      </c>
      <c r="R132">
        <f t="shared" si="32"/>
        <v>239625.88124864013</v>
      </c>
    </row>
    <row r="133" spans="1:18" x14ac:dyDescent="0.25">
      <c r="A133">
        <f>Input!G134</f>
        <v>275</v>
      </c>
      <c r="B133">
        <f t="shared" si="22"/>
        <v>130</v>
      </c>
      <c r="C133">
        <f t="shared" si="23"/>
        <v>4.8675344504555822</v>
      </c>
      <c r="D133">
        <f t="shared" si="24"/>
        <v>0.35921543382242038</v>
      </c>
      <c r="E133" s="4">
        <f>Input!I134</f>
        <v>27150.856051428571</v>
      </c>
      <c r="F133">
        <f t="shared" si="25"/>
        <v>26681.101449857142</v>
      </c>
      <c r="G133">
        <f t="shared" si="26"/>
        <v>25761.267408276344</v>
      </c>
      <c r="H133">
        <f t="shared" si="27"/>
        <v>846094.6640508651</v>
      </c>
      <c r="I133">
        <f t="shared" si="28"/>
        <v>267615577.19434556</v>
      </c>
      <c r="N133" s="4">
        <f>Input!J134</f>
        <v>483.90160557142735</v>
      </c>
      <c r="O133">
        <f t="shared" si="29"/>
        <v>482.43505742857019</v>
      </c>
      <c r="P133">
        <f t="shared" si="30"/>
        <v>435.03282692627118</v>
      </c>
      <c r="Q133">
        <f t="shared" si="31"/>
        <v>2246.9714565930863</v>
      </c>
      <c r="R133">
        <f t="shared" si="32"/>
        <v>232743.58463610781</v>
      </c>
    </row>
    <row r="134" spans="1:18" x14ac:dyDescent="0.25">
      <c r="A134">
        <f>Input!G135</f>
        <v>276</v>
      </c>
      <c r="B134">
        <f t="shared" si="22"/>
        <v>131</v>
      </c>
      <c r="C134">
        <f t="shared" si="23"/>
        <v>4.8751973232011512</v>
      </c>
      <c r="D134">
        <f t="shared" si="24"/>
        <v>0.38825852292418228</v>
      </c>
      <c r="E134" s="4">
        <f>Input!I135</f>
        <v>27597.071816000003</v>
      </c>
      <c r="F134">
        <f t="shared" si="25"/>
        <v>27127.317214428575</v>
      </c>
      <c r="G134">
        <f t="shared" si="26"/>
        <v>26188.318706911097</v>
      </c>
      <c r="H134">
        <f t="shared" si="27"/>
        <v>881718.19712004985</v>
      </c>
      <c r="I134">
        <f t="shared" si="28"/>
        <v>281770180.3588866</v>
      </c>
      <c r="N134" s="4">
        <f>Input!J135</f>
        <v>446.21576457143237</v>
      </c>
      <c r="O134">
        <f t="shared" si="29"/>
        <v>444.74921642857521</v>
      </c>
      <c r="P134">
        <f t="shared" si="30"/>
        <v>427.05129863475452</v>
      </c>
      <c r="Q134">
        <f t="shared" si="31"/>
        <v>313.2162942368351</v>
      </c>
      <c r="R134">
        <f t="shared" si="32"/>
        <v>197801.86551383164</v>
      </c>
    </row>
    <row r="135" spans="1:18" x14ac:dyDescent="0.25">
      <c r="A135">
        <f>Input!G136</f>
        <v>277</v>
      </c>
      <c r="B135">
        <f t="shared" si="22"/>
        <v>132</v>
      </c>
      <c r="C135">
        <f t="shared" si="23"/>
        <v>4.8828019225863706</v>
      </c>
      <c r="D135">
        <f t="shared" si="24"/>
        <v>0.41708074989589372</v>
      </c>
      <c r="E135" s="4">
        <f>Input!I136</f>
        <v>28037.362133857147</v>
      </c>
      <c r="F135">
        <f t="shared" si="25"/>
        <v>27567.607532285718</v>
      </c>
      <c r="G135">
        <f t="shared" si="26"/>
        <v>26607.244461816055</v>
      </c>
      <c r="H135">
        <f t="shared" si="27"/>
        <v>922297.22712191788</v>
      </c>
      <c r="I135">
        <f t="shared" si="28"/>
        <v>296009864.18306392</v>
      </c>
      <c r="N135" s="4">
        <f>Input!J136</f>
        <v>440.29031785714324</v>
      </c>
      <c r="O135">
        <f t="shared" si="29"/>
        <v>438.82376971428607</v>
      </c>
      <c r="P135">
        <f t="shared" si="30"/>
        <v>418.92575490495761</v>
      </c>
      <c r="Q135">
        <f t="shared" si="31"/>
        <v>395.93099335225463</v>
      </c>
      <c r="R135">
        <f t="shared" si="32"/>
        <v>192566.30086625679</v>
      </c>
    </row>
    <row r="136" spans="1:18" x14ac:dyDescent="0.25">
      <c r="A136">
        <f>Input!G137</f>
        <v>278</v>
      </c>
      <c r="B136">
        <f t="shared" si="22"/>
        <v>133</v>
      </c>
      <c r="C136">
        <f t="shared" si="23"/>
        <v>4.8903491282217537</v>
      </c>
      <c r="D136">
        <f t="shared" si="24"/>
        <v>0.44568544855339137</v>
      </c>
      <c r="E136" s="4">
        <f>Input!I137</f>
        <v>28472.823212714287</v>
      </c>
      <c r="F136">
        <f t="shared" si="25"/>
        <v>28003.068611142859</v>
      </c>
      <c r="G136">
        <f t="shared" si="26"/>
        <v>27017.921421425606</v>
      </c>
      <c r="H136">
        <f t="shared" si="27"/>
        <v>970514.98540779995</v>
      </c>
      <c r="I136">
        <f t="shared" si="28"/>
        <v>310309862.35039091</v>
      </c>
      <c r="N136" s="4">
        <f>Input!J137</f>
        <v>435.46107885714082</v>
      </c>
      <c r="O136">
        <f t="shared" si="29"/>
        <v>433.99453071428366</v>
      </c>
      <c r="P136">
        <f t="shared" si="30"/>
        <v>410.67695960955041</v>
      </c>
      <c r="Q136">
        <f t="shared" si="31"/>
        <v>543.70912222429081</v>
      </c>
      <c r="R136">
        <f t="shared" si="32"/>
        <v>188351.25268991129</v>
      </c>
    </row>
    <row r="137" spans="1:18" x14ac:dyDescent="0.25">
      <c r="A137">
        <f>Input!G138</f>
        <v>279</v>
      </c>
      <c r="B137">
        <f t="shared" si="22"/>
        <v>134</v>
      </c>
      <c r="C137">
        <f t="shared" si="23"/>
        <v>4.8978397999509111</v>
      </c>
      <c r="D137">
        <f t="shared" si="24"/>
        <v>0.47407587779388288</v>
      </c>
      <c r="E137" s="4">
        <f>Input!I138</f>
        <v>28902.107013285713</v>
      </c>
      <c r="F137">
        <f t="shared" si="25"/>
        <v>28432.352411714284</v>
      </c>
      <c r="G137">
        <f t="shared" si="26"/>
        <v>27420.246348296983</v>
      </c>
      <c r="H137">
        <f t="shared" si="27"/>
        <v>1024358.6836060655</v>
      </c>
      <c r="I137">
        <f t="shared" si="28"/>
        <v>324646129.05726421</v>
      </c>
      <c r="N137" s="4">
        <f>Input!J138</f>
        <v>429.28380057142567</v>
      </c>
      <c r="O137">
        <f t="shared" si="29"/>
        <v>427.81725242856851</v>
      </c>
      <c r="P137">
        <f t="shared" si="30"/>
        <v>402.32492687137733</v>
      </c>
      <c r="Q137">
        <f t="shared" si="31"/>
        <v>649.85866231382261</v>
      </c>
      <c r="R137">
        <f t="shared" si="32"/>
        <v>183027.60147552952</v>
      </c>
    </row>
    <row r="138" spans="1:18" x14ac:dyDescent="0.25">
      <c r="A138">
        <f>Input!G139</f>
        <v>280</v>
      </c>
      <c r="B138">
        <f t="shared" si="22"/>
        <v>135</v>
      </c>
      <c r="C138">
        <f t="shared" si="23"/>
        <v>4.9052747784384296</v>
      </c>
      <c r="D138">
        <f t="shared" si="24"/>
        <v>0.50225522382407062</v>
      </c>
      <c r="E138" s="4">
        <f>Input!I139</f>
        <v>29295.349284285712</v>
      </c>
      <c r="F138">
        <f t="shared" si="25"/>
        <v>28825.594682714283</v>
      </c>
      <c r="G138">
        <f t="shared" si="26"/>
        <v>27814.135241851764</v>
      </c>
      <c r="H138">
        <f t="shared" si="27"/>
        <v>1023050.2005099213</v>
      </c>
      <c r="I138">
        <f t="shared" si="28"/>
        <v>338995409.70246309</v>
      </c>
      <c r="N138" s="4">
        <f>Input!J139</f>
        <v>393.24227099999916</v>
      </c>
      <c r="O138">
        <f t="shared" si="29"/>
        <v>391.775722857142</v>
      </c>
      <c r="P138">
        <f t="shared" si="30"/>
        <v>393.88889355478051</v>
      </c>
      <c r="Q138">
        <f t="shared" si="31"/>
        <v>4.4654903973580229</v>
      </c>
      <c r="R138">
        <f t="shared" si="32"/>
        <v>153488.21702023613</v>
      </c>
    </row>
    <row r="139" spans="1:18" x14ac:dyDescent="0.25">
      <c r="A139">
        <f>Input!G140</f>
        <v>281</v>
      </c>
      <c r="B139">
        <f t="shared" si="22"/>
        <v>136</v>
      </c>
      <c r="C139">
        <f t="shared" si="23"/>
        <v>4.9126548857360524</v>
      </c>
      <c r="D139">
        <f t="shared" si="24"/>
        <v>0.53022660230603247</v>
      </c>
      <c r="E139" s="4">
        <f>Input!I140</f>
        <v>29662.386267142858</v>
      </c>
      <c r="F139">
        <f t="shared" si="25"/>
        <v>29192.631665571429</v>
      </c>
      <c r="G139">
        <f t="shared" si="26"/>
        <v>28199.522539365978</v>
      </c>
      <c r="H139">
        <f t="shared" si="27"/>
        <v>986265.7365525536</v>
      </c>
      <c r="I139">
        <f t="shared" si="28"/>
        <v>353335302.32944101</v>
      </c>
      <c r="N139" s="4">
        <f>Input!J140</f>
        <v>367.03698285714563</v>
      </c>
      <c r="O139">
        <f t="shared" si="29"/>
        <v>365.57043471428847</v>
      </c>
      <c r="P139">
        <f t="shared" si="30"/>
        <v>385.38729751421323</v>
      </c>
      <c r="Q139">
        <f t="shared" si="31"/>
        <v>392.70805123104191</v>
      </c>
      <c r="R139">
        <f t="shared" si="32"/>
        <v>133641.74273719385</v>
      </c>
    </row>
    <row r="140" spans="1:18" x14ac:dyDescent="0.25">
      <c r="A140">
        <f>Input!G141</f>
        <v>282</v>
      </c>
      <c r="B140">
        <f t="shared" si="22"/>
        <v>137</v>
      </c>
      <c r="C140">
        <f t="shared" si="23"/>
        <v>4.9199809258281251</v>
      </c>
      <c r="D140">
        <f t="shared" si="24"/>
        <v>0.5579930604245209</v>
      </c>
      <c r="E140" s="4">
        <f>Input!I141</f>
        <v>30014.580006</v>
      </c>
      <c r="F140">
        <f t="shared" si="25"/>
        <v>29544.825404428571</v>
      </c>
      <c r="G140">
        <f t="shared" si="26"/>
        <v>28576.360300601562</v>
      </c>
      <c r="H140">
        <f t="shared" si="27"/>
        <v>937924.65733066015</v>
      </c>
      <c r="I140">
        <f t="shared" si="28"/>
        <v>367644310.07582879</v>
      </c>
      <c r="N140" s="4">
        <f>Input!J141</f>
        <v>352.19373885714231</v>
      </c>
      <c r="O140">
        <f t="shared" si="29"/>
        <v>350.72719071428514</v>
      </c>
      <c r="P140">
        <f t="shared" si="30"/>
        <v>376.83776123558528</v>
      </c>
      <c r="Q140">
        <f t="shared" si="31"/>
        <v>681.76189294778749</v>
      </c>
      <c r="R140">
        <f t="shared" si="32"/>
        <v>123009.56230633454</v>
      </c>
    </row>
    <row r="141" spans="1:18" x14ac:dyDescent="0.25">
      <c r="A141">
        <f>Input!G142</f>
        <v>283</v>
      </c>
      <c r="B141">
        <f t="shared" si="22"/>
        <v>138</v>
      </c>
      <c r="C141">
        <f t="shared" si="23"/>
        <v>4.9272536851572051</v>
      </c>
      <c r="D141">
        <f t="shared" si="24"/>
        <v>0.58555757887907567</v>
      </c>
      <c r="E141" s="4">
        <f>Input!I142</f>
        <v>30349.20479542857</v>
      </c>
      <c r="F141">
        <f t="shared" si="25"/>
        <v>29879.450193857141</v>
      </c>
      <c r="G141">
        <f t="shared" si="26"/>
        <v>28944.617381105225</v>
      </c>
      <c r="H141">
        <f t="shared" si="27"/>
        <v>873912.38779765926</v>
      </c>
      <c r="I141">
        <f t="shared" si="28"/>
        <v>381901884.94286186</v>
      </c>
      <c r="N141" s="4">
        <f>Input!J142</f>
        <v>334.62478942856978</v>
      </c>
      <c r="O141">
        <f t="shared" si="29"/>
        <v>333.15824128571262</v>
      </c>
      <c r="P141">
        <f t="shared" si="30"/>
        <v>368.25708050366222</v>
      </c>
      <c r="Q141">
        <f t="shared" si="31"/>
        <v>1231.928514447477</v>
      </c>
      <c r="R141">
        <f t="shared" si="32"/>
        <v>110994.41373658911</v>
      </c>
    </row>
    <row r="142" spans="1:18" x14ac:dyDescent="0.25">
      <c r="A142">
        <f>Input!G143</f>
        <v>284</v>
      </c>
      <c r="B142">
        <f t="shared" si="22"/>
        <v>139</v>
      </c>
      <c r="C142">
        <f t="shared" si="23"/>
        <v>4.9344739331306915</v>
      </c>
      <c r="D142">
        <f t="shared" si="24"/>
        <v>0.6129230738042053</v>
      </c>
      <c r="E142" s="4">
        <f>Input!I143</f>
        <v>30664.142288142855</v>
      </c>
      <c r="F142">
        <f t="shared" si="25"/>
        <v>30194.387686571426</v>
      </c>
      <c r="G142">
        <f t="shared" si="26"/>
        <v>29304.278598835081</v>
      </c>
      <c r="H142">
        <f t="shared" si="27"/>
        <v>792294.18807082984</v>
      </c>
      <c r="I142">
        <f t="shared" si="28"/>
        <v>396088463.24657422</v>
      </c>
      <c r="N142" s="4">
        <f>Input!J143</f>
        <v>314.93749271428533</v>
      </c>
      <c r="O142">
        <f t="shared" si="29"/>
        <v>313.47094457142816</v>
      </c>
      <c r="P142">
        <f t="shared" si="30"/>
        <v>359.66121772985713</v>
      </c>
      <c r="Q142">
        <f t="shared" si="31"/>
        <v>2133.5413344502836</v>
      </c>
      <c r="R142">
        <f t="shared" si="32"/>
        <v>98264.033090503392</v>
      </c>
    </row>
    <row r="143" spans="1:18" x14ac:dyDescent="0.25">
      <c r="A143">
        <f>Input!G144</f>
        <v>285</v>
      </c>
      <c r="B143">
        <f t="shared" si="22"/>
        <v>140</v>
      </c>
      <c r="C143">
        <f t="shared" si="23"/>
        <v>4.9416424226093039</v>
      </c>
      <c r="D143">
        <f t="shared" si="24"/>
        <v>0.64009239862077227</v>
      </c>
      <c r="E143" s="4">
        <f>Input!I144</f>
        <v>30969.376861857141</v>
      </c>
      <c r="F143">
        <f t="shared" si="25"/>
        <v>30499.622260285712</v>
      </c>
      <c r="G143">
        <f t="shared" si="26"/>
        <v>29655.343898413608</v>
      </c>
      <c r="H143">
        <f t="shared" si="27"/>
        <v>712805.95232544362</v>
      </c>
      <c r="I143">
        <f t="shared" si="28"/>
        <v>410185493.15300393</v>
      </c>
      <c r="N143" s="4">
        <f>Input!J144</f>
        <v>305.23457371428594</v>
      </c>
      <c r="O143">
        <f t="shared" si="29"/>
        <v>303.76802557142878</v>
      </c>
      <c r="P143">
        <f t="shared" si="30"/>
        <v>351.06529957852615</v>
      </c>
      <c r="Q143">
        <f t="shared" si="31"/>
        <v>2237.0321285024488</v>
      </c>
      <c r="R143">
        <f t="shared" si="32"/>
        <v>92275.013359564211</v>
      </c>
    </row>
    <row r="144" spans="1:18" x14ac:dyDescent="0.25">
      <c r="A144">
        <f>Input!G145</f>
        <v>286</v>
      </c>
      <c r="B144">
        <f t="shared" si="22"/>
        <v>141</v>
      </c>
      <c r="C144">
        <f t="shared" si="23"/>
        <v>4.9487598903781684</v>
      </c>
      <c r="D144">
        <f t="shared" si="24"/>
        <v>0.66706834582145924</v>
      </c>
      <c r="E144" s="4">
        <f>Input!I145</f>
        <v>31261.131044285714</v>
      </c>
      <c r="F144">
        <f t="shared" si="25"/>
        <v>30791.376442714285</v>
      </c>
      <c r="G144">
        <f t="shared" si="26"/>
        <v>29997.827516949714</v>
      </c>
      <c r="H144">
        <f t="shared" si="27"/>
        <v>629719.89758210513</v>
      </c>
      <c r="I144">
        <f t="shared" si="28"/>
        <v>424175454.73179251</v>
      </c>
      <c r="N144" s="4">
        <f>Input!J145</f>
        <v>291.75418242857268</v>
      </c>
      <c r="O144">
        <f t="shared" si="29"/>
        <v>290.28763428571551</v>
      </c>
      <c r="P144">
        <f t="shared" si="30"/>
        <v>342.48361853610538</v>
      </c>
      <c r="Q144">
        <f t="shared" si="31"/>
        <v>2724.4207718669472</v>
      </c>
      <c r="R144">
        <f t="shared" si="32"/>
        <v>84266.910619197311</v>
      </c>
    </row>
    <row r="145" spans="1:18" x14ac:dyDescent="0.25">
      <c r="A145">
        <f>Input!G146</f>
        <v>287</v>
      </c>
      <c r="B145">
        <f t="shared" si="22"/>
        <v>142</v>
      </c>
      <c r="C145">
        <f t="shared" si="23"/>
        <v>4.9558270576012609</v>
      </c>
      <c r="D145">
        <f t="shared" si="24"/>
        <v>0.69385364869315447</v>
      </c>
      <c r="E145" s="4">
        <f>Input!I146</f>
        <v>31557.477447857145</v>
      </c>
      <c r="F145">
        <f t="shared" si="25"/>
        <v>31087.722846285717</v>
      </c>
      <c r="G145">
        <f t="shared" si="26"/>
        <v>30331.757155025396</v>
      </c>
      <c r="H145">
        <f t="shared" si="27"/>
        <v>571484.12636269419</v>
      </c>
      <c r="I145">
        <f t="shared" si="28"/>
        <v>438041872.98699945</v>
      </c>
      <c r="N145" s="4">
        <f>Input!J146</f>
        <v>296.34640357143144</v>
      </c>
      <c r="O145">
        <f t="shared" si="29"/>
        <v>294.87985542857427</v>
      </c>
      <c r="P145">
        <f t="shared" si="30"/>
        <v>333.92963807568213</v>
      </c>
      <c r="Q145">
        <f t="shared" si="31"/>
        <v>1524.8855247863662</v>
      </c>
      <c r="R145">
        <f t="shared" si="32"/>
        <v>86954.129137576863</v>
      </c>
    </row>
    <row r="146" spans="1:18" x14ac:dyDescent="0.25">
      <c r="A146">
        <f>Input!G147</f>
        <v>288</v>
      </c>
      <c r="B146">
        <f t="shared" si="22"/>
        <v>143</v>
      </c>
      <c r="C146">
        <f t="shared" si="23"/>
        <v>4.962844630259907</v>
      </c>
      <c r="D146">
        <f t="shared" si="24"/>
        <v>0.72045098297891574</v>
      </c>
      <c r="E146" s="4">
        <f>Input!I147</f>
        <v>31826.892696285715</v>
      </c>
      <c r="F146">
        <f t="shared" si="25"/>
        <v>31357.138094714286</v>
      </c>
      <c r="G146">
        <f t="shared" si="26"/>
        <v>30657.173156105047</v>
      </c>
      <c r="H146">
        <f t="shared" si="27"/>
        <v>489950.91528223536</v>
      </c>
      <c r="I146">
        <f t="shared" si="28"/>
        <v>451769324.34125274</v>
      </c>
      <c r="N146" s="4">
        <f>Input!J147</f>
        <v>269.41524842856961</v>
      </c>
      <c r="O146">
        <f t="shared" si="29"/>
        <v>267.94870028571245</v>
      </c>
      <c r="P146">
        <f t="shared" si="30"/>
        <v>325.41600107965172</v>
      </c>
      <c r="Q146">
        <f t="shared" si="31"/>
        <v>3302.4906605410933</v>
      </c>
      <c r="R146">
        <f t="shared" si="32"/>
        <v>71796.505984802556</v>
      </c>
    </row>
    <row r="147" spans="1:18" x14ac:dyDescent="0.25">
      <c r="A147">
        <f>Input!G148</f>
        <v>289</v>
      </c>
      <c r="B147">
        <f t="shared" si="22"/>
        <v>144</v>
      </c>
      <c r="C147">
        <f t="shared" si="23"/>
        <v>4.9698132995760007</v>
      </c>
      <c r="D147">
        <f t="shared" si="24"/>
        <v>0.74686296848201006</v>
      </c>
      <c r="E147" s="4">
        <f>Input!I148</f>
        <v>32054.133577714289</v>
      </c>
      <c r="F147">
        <f t="shared" si="25"/>
        <v>31584.37897614286</v>
      </c>
      <c r="G147">
        <f t="shared" si="26"/>
        <v>30974.127697299678</v>
      </c>
      <c r="H147">
        <f t="shared" si="27"/>
        <v>372406.62332973827</v>
      </c>
      <c r="I147">
        <f t="shared" si="28"/>
        <v>465343437.06013405</v>
      </c>
      <c r="N147" s="4">
        <f>Input!J148</f>
        <v>227.24088142857363</v>
      </c>
      <c r="O147">
        <f t="shared" si="29"/>
        <v>225.77433328571647</v>
      </c>
      <c r="P147">
        <f t="shared" si="30"/>
        <v>316.9545411946292</v>
      </c>
      <c r="Q147">
        <f t="shared" si="31"/>
        <v>8313.8303143125522</v>
      </c>
      <c r="R147">
        <f t="shared" si="32"/>
        <v>50974.049570609779</v>
      </c>
    </row>
    <row r="148" spans="1:18" x14ac:dyDescent="0.25">
      <c r="A148">
        <f>Input!G149</f>
        <v>290</v>
      </c>
      <c r="B148">
        <f t="shared" si="22"/>
        <v>145</v>
      </c>
      <c r="C148">
        <f t="shared" si="23"/>
        <v>4.9767337424205742</v>
      </c>
      <c r="D148">
        <f t="shared" si="24"/>
        <v>0.77309217061443758</v>
      </c>
      <c r="E148" s="4">
        <f>Input!I149</f>
        <v>32247.76236257143</v>
      </c>
      <c r="F148">
        <f t="shared" si="25"/>
        <v>31778.007761000001</v>
      </c>
      <c r="G148">
        <f t="shared" si="26"/>
        <v>31282.683994105184</v>
      </c>
      <c r="H148">
        <f t="shared" si="27"/>
        <v>245345.63405087081</v>
      </c>
      <c r="I148">
        <f t="shared" si="28"/>
        <v>478750886.10856444</v>
      </c>
      <c r="N148" s="4">
        <f>Input!J149</f>
        <v>193.628784857141</v>
      </c>
      <c r="O148">
        <f t="shared" si="29"/>
        <v>192.16223671428384</v>
      </c>
      <c r="P148">
        <f t="shared" si="30"/>
        <v>308.55629680550487</v>
      </c>
      <c r="Q148">
        <f t="shared" si="31"/>
        <v>13547.577224518773</v>
      </c>
      <c r="R148">
        <f t="shared" si="32"/>
        <v>36926.325219036451</v>
      </c>
    </row>
    <row r="149" spans="1:18" x14ac:dyDescent="0.25">
      <c r="A149">
        <f>Input!G150</f>
        <v>291</v>
      </c>
      <c r="B149">
        <f t="shared" ref="B149:B152" si="33">A149-$A$3</f>
        <v>146</v>
      </c>
      <c r="C149">
        <f t="shared" ref="C149:C152" si="34">LN(B149)</f>
        <v>4.9836066217083363</v>
      </c>
      <c r="D149">
        <f t="shared" ref="D149:D152" si="35">((C149-$Z$3)/$AA$3)</f>
        <v>0.79914110189227372</v>
      </c>
      <c r="E149" s="4">
        <f>Input!I150</f>
        <v>32418.696686571431</v>
      </c>
      <c r="F149">
        <f t="shared" ref="F149:F152" si="36">E149-$E$4</f>
        <v>31948.942085000002</v>
      </c>
      <c r="G149">
        <f t="shared" ref="G149:G152" si="37">G148+P149</f>
        <v>31582.915521434377</v>
      </c>
      <c r="H149">
        <f t="shared" ref="H149:H152" si="38">(F149-G149)^2</f>
        <v>133975.44523566059</v>
      </c>
      <c r="I149">
        <f t="shared" ref="I149:I152" si="39">(G149-$J$4)^2</f>
        <v>491979382.9305318</v>
      </c>
      <c r="N149" s="4">
        <f>Input!J150</f>
        <v>170.93432400000165</v>
      </c>
      <c r="O149">
        <f t="shared" ref="O149:O152" si="40">N149-$N$4</f>
        <v>169.46777585714449</v>
      </c>
      <c r="P149">
        <f t="shared" ref="P149:P152" si="41">$Y$3*((1/B149*$AA$3)*(1/SQRT(2*PI()))*EXP(-1*D149*D149/2))</f>
        <v>300.23152732919397</v>
      </c>
      <c r="Q149">
        <f t="shared" ref="Q149:Q152" si="42">(O149-P149)^2</f>
        <v>17099.158699043921</v>
      </c>
      <c r="R149">
        <f t="shared" ref="R149:R152" si="43">(O149-S149)^2</f>
        <v>28719.327053967365</v>
      </c>
    </row>
    <row r="150" spans="1:18" x14ac:dyDescent="0.25">
      <c r="A150">
        <f>Input!G151</f>
        <v>292</v>
      </c>
      <c r="B150">
        <f t="shared" si="33"/>
        <v>147</v>
      </c>
      <c r="C150">
        <f t="shared" si="34"/>
        <v>4.990432586778736</v>
      </c>
      <c r="D150">
        <f t="shared" si="35"/>
        <v>0.82501222337993874</v>
      </c>
      <c r="E150" s="4">
        <f>Input!I151</f>
        <v>32584.653635285715</v>
      </c>
      <c r="F150">
        <f t="shared" si="36"/>
        <v>32114.899033714286</v>
      </c>
      <c r="G150">
        <f t="shared" si="37"/>
        <v>31874.905252977442</v>
      </c>
      <c r="H150">
        <f t="shared" si="38"/>
        <v>57597.014792364447</v>
      </c>
      <c r="I150">
        <f t="shared" si="39"/>
        <v>505017660.63839144</v>
      </c>
      <c r="N150" s="4">
        <f>Input!J151</f>
        <v>165.9569487142835</v>
      </c>
      <c r="O150">
        <f t="shared" si="40"/>
        <v>164.49040057142633</v>
      </c>
      <c r="P150">
        <f t="shared" si="41"/>
        <v>291.98973154306424</v>
      </c>
      <c r="Q150">
        <f t="shared" si="42"/>
        <v>16256.079398215265</v>
      </c>
      <c r="R150">
        <f t="shared" si="43"/>
        <v>27057.091880148295</v>
      </c>
    </row>
    <row r="151" spans="1:18" x14ac:dyDescent="0.25">
      <c r="A151">
        <f>Input!G152</f>
        <v>293</v>
      </c>
      <c r="B151">
        <f t="shared" si="33"/>
        <v>148</v>
      </c>
      <c r="C151">
        <f t="shared" si="34"/>
        <v>4.9972122737641147</v>
      </c>
      <c r="D151">
        <f t="shared" si="35"/>
        <v>0.85070794608553457</v>
      </c>
      <c r="E151" s="4">
        <f>Input!I152</f>
        <v>32751.766046142864</v>
      </c>
      <c r="F151">
        <f t="shared" si="36"/>
        <v>32282.011444571435</v>
      </c>
      <c r="G151">
        <f t="shared" si="37"/>
        <v>32158.744920655368</v>
      </c>
      <c r="H151">
        <f t="shared" si="38"/>
        <v>15194.635918350305</v>
      </c>
      <c r="I151">
        <f t="shared" si="39"/>
        <v>517855455.0887779</v>
      </c>
      <c r="N151" s="4">
        <f>Input!J152</f>
        <v>167.11241085714937</v>
      </c>
      <c r="O151">
        <f t="shared" si="40"/>
        <v>165.64586271429221</v>
      </c>
      <c r="P151">
        <f t="shared" si="41"/>
        <v>283.83966767792765</v>
      </c>
      <c r="Q151">
        <f t="shared" si="42"/>
        <v>13969.775531781894</v>
      </c>
      <c r="R151">
        <f t="shared" si="43"/>
        <v>27438.551834362141</v>
      </c>
    </row>
    <row r="152" spans="1:18" x14ac:dyDescent="0.25">
      <c r="A152">
        <f>Input!G153</f>
        <v>294</v>
      </c>
      <c r="B152">
        <f t="shared" si="33"/>
        <v>149</v>
      </c>
      <c r="C152">
        <f t="shared" si="34"/>
        <v>5.0039463059454592</v>
      </c>
      <c r="D152">
        <f t="shared" si="35"/>
        <v>0.87623063230918508</v>
      </c>
      <c r="E152" s="4">
        <f>Input!I153</f>
        <v>32914.123286000002</v>
      </c>
      <c r="F152">
        <f t="shared" si="36"/>
        <v>32444.368684428573</v>
      </c>
      <c r="G152">
        <f t="shared" si="37"/>
        <v>32434.534295676145</v>
      </c>
      <c r="H152">
        <f t="shared" si="38"/>
        <v>96.715202133880638</v>
      </c>
      <c r="I152">
        <f t="shared" si="39"/>
        <v>530483482.30945104</v>
      </c>
      <c r="N152" s="4">
        <f>Input!J153</f>
        <v>162.35723985713776</v>
      </c>
      <c r="O152">
        <f t="shared" si="40"/>
        <v>160.89069171428059</v>
      </c>
      <c r="P152">
        <f t="shared" si="41"/>
        <v>275.78937502077645</v>
      </c>
      <c r="Q152">
        <f t="shared" si="42"/>
        <v>13201.707425566428</v>
      </c>
      <c r="R152">
        <f t="shared" si="43"/>
        <v>25885.814680299678</v>
      </c>
    </row>
    <row r="153" spans="1:18" x14ac:dyDescent="0.25">
      <c r="E153" s="4"/>
      <c r="N153" s="4"/>
    </row>
    <row r="154" spans="1:18" x14ac:dyDescent="0.25">
      <c r="E154" s="4"/>
      <c r="N154" s="4"/>
    </row>
    <row r="155" spans="1:18" x14ac:dyDescent="0.25">
      <c r="E155" s="4"/>
      <c r="N155" s="4"/>
    </row>
    <row r="156" spans="1:18" x14ac:dyDescent="0.25">
      <c r="E156" s="4"/>
      <c r="N156" s="4"/>
    </row>
    <row r="157" spans="1:18" x14ac:dyDescent="0.25">
      <c r="E157" s="4"/>
      <c r="N157" s="4"/>
    </row>
    <row r="158" spans="1:18" x14ac:dyDescent="0.25">
      <c r="E158" s="4"/>
      <c r="N158" s="4"/>
    </row>
    <row r="159" spans="1:18" x14ac:dyDescent="0.25">
      <c r="E159" s="4"/>
      <c r="N159" s="4"/>
    </row>
    <row r="160" spans="1:18" x14ac:dyDescent="0.25">
      <c r="E160" s="4"/>
      <c r="N160" s="4"/>
    </row>
    <row r="161" spans="5:14" x14ac:dyDescent="0.25">
      <c r="E161" s="4"/>
      <c r="N161" s="4"/>
    </row>
    <row r="162" spans="5:14" x14ac:dyDescent="0.25">
      <c r="E162" s="4"/>
      <c r="N162" s="4"/>
    </row>
    <row r="163" spans="5:14" x14ac:dyDescent="0.25">
      <c r="E163" s="4"/>
      <c r="N163" s="4"/>
    </row>
    <row r="164" spans="5:14" x14ac:dyDescent="0.25">
      <c r="E164" s="4"/>
      <c r="N164" s="4"/>
    </row>
    <row r="165" spans="5:14" x14ac:dyDescent="0.25">
      <c r="E165" s="4"/>
      <c r="N165" s="4"/>
    </row>
    <row r="166" spans="5:14" x14ac:dyDescent="0.25">
      <c r="E166" s="4"/>
      <c r="N166" s="4"/>
    </row>
    <row r="167" spans="5:14" x14ac:dyDescent="0.25">
      <c r="E167" s="4"/>
      <c r="N167" s="4"/>
    </row>
    <row r="168" spans="5:14" x14ac:dyDescent="0.25">
      <c r="E168" s="4"/>
      <c r="N168" s="4"/>
    </row>
    <row r="169" spans="5:14" x14ac:dyDescent="0.25">
      <c r="E169" s="4"/>
      <c r="N169" s="4"/>
    </row>
    <row r="170" spans="5:14" x14ac:dyDescent="0.25">
      <c r="E170" s="4"/>
      <c r="N170" s="4"/>
    </row>
    <row r="171" spans="5:14" x14ac:dyDescent="0.25">
      <c r="E171" s="4"/>
      <c r="N171" s="4"/>
    </row>
    <row r="172" spans="5:14" x14ac:dyDescent="0.25">
      <c r="E172" s="4"/>
      <c r="N172" s="4"/>
    </row>
    <row r="173" spans="5:14" x14ac:dyDescent="0.25">
      <c r="E173" s="4"/>
      <c r="N173" s="4"/>
    </row>
    <row r="174" spans="5:14" x14ac:dyDescent="0.25">
      <c r="E174" s="4"/>
      <c r="N174" s="4"/>
    </row>
    <row r="175" spans="5:14" x14ac:dyDescent="0.25">
      <c r="E175" s="4"/>
      <c r="N175" s="4"/>
    </row>
    <row r="176" spans="5:14" x14ac:dyDescent="0.25">
      <c r="E176" s="4"/>
      <c r="N176" s="4"/>
    </row>
    <row r="177" spans="5:14" x14ac:dyDescent="0.25">
      <c r="E177" s="4"/>
      <c r="N177" s="4"/>
    </row>
    <row r="178" spans="5:14" x14ac:dyDescent="0.25">
      <c r="E178" s="4"/>
      <c r="N178" s="4"/>
    </row>
    <row r="179" spans="5:14" x14ac:dyDescent="0.25">
      <c r="E179" s="4"/>
      <c r="N179" s="4"/>
    </row>
    <row r="180" spans="5:14" x14ac:dyDescent="0.25">
      <c r="E180" s="4"/>
      <c r="N180" s="4"/>
    </row>
    <row r="181" spans="5:14" x14ac:dyDescent="0.25">
      <c r="E181" s="4"/>
      <c r="N181" s="4"/>
    </row>
    <row r="182" spans="5:14" x14ac:dyDescent="0.25">
      <c r="E182" s="4"/>
      <c r="N182" s="4"/>
    </row>
    <row r="183" spans="5:14" x14ac:dyDescent="0.25">
      <c r="E183" s="4"/>
      <c r="N183" s="4"/>
    </row>
    <row r="184" spans="5:14" x14ac:dyDescent="0.25">
      <c r="E184" s="4"/>
      <c r="N184" s="4"/>
    </row>
    <row r="185" spans="5:14" x14ac:dyDescent="0.25">
      <c r="E185" s="4"/>
      <c r="N185" s="4"/>
    </row>
    <row r="186" spans="5:14" x14ac:dyDescent="0.25">
      <c r="E186" s="4"/>
      <c r="N186" s="4"/>
    </row>
    <row r="187" spans="5:14" x14ac:dyDescent="0.25">
      <c r="E187" s="4"/>
      <c r="N187" s="4"/>
    </row>
    <row r="188" spans="5:14" x14ac:dyDescent="0.25">
      <c r="E188" s="4"/>
      <c r="N188" s="4"/>
    </row>
    <row r="189" spans="5:14" x14ac:dyDescent="0.25">
      <c r="E189" s="4"/>
      <c r="N189" s="4"/>
    </row>
    <row r="190" spans="5:14" x14ac:dyDescent="0.25">
      <c r="E190" s="4"/>
      <c r="N190" s="4"/>
    </row>
    <row r="191" spans="5:14" x14ac:dyDescent="0.25">
      <c r="E191" s="4"/>
      <c r="N191" s="4"/>
    </row>
    <row r="192" spans="5:14" x14ac:dyDescent="0.25">
      <c r="E192" s="4"/>
      <c r="N192" s="4"/>
    </row>
    <row r="193" spans="5:14" x14ac:dyDescent="0.25">
      <c r="E193" s="4"/>
      <c r="N193" s="4"/>
    </row>
    <row r="194" spans="5:14" x14ac:dyDescent="0.25">
      <c r="E194" s="4"/>
      <c r="N194" s="4"/>
    </row>
    <row r="195" spans="5:14" x14ac:dyDescent="0.25">
      <c r="E195" s="4"/>
      <c r="N195" s="4"/>
    </row>
    <row r="196" spans="5:14" x14ac:dyDescent="0.25">
      <c r="E196" s="4"/>
      <c r="N196" s="4"/>
    </row>
    <row r="197" spans="5:14" x14ac:dyDescent="0.25">
      <c r="E197" s="4"/>
      <c r="N197" s="4"/>
    </row>
    <row r="198" spans="5:14" x14ac:dyDescent="0.25">
      <c r="E198" s="4"/>
      <c r="N198" s="4"/>
    </row>
    <row r="199" spans="5:14" x14ac:dyDescent="0.25">
      <c r="E199" s="4"/>
      <c r="N199" s="4"/>
    </row>
    <row r="200" spans="5:14" x14ac:dyDescent="0.25">
      <c r="E200" s="4"/>
      <c r="N200" s="4"/>
    </row>
    <row r="201" spans="5:14" x14ac:dyDescent="0.25">
      <c r="E201" s="4"/>
      <c r="N201" s="4"/>
    </row>
    <row r="202" spans="5:14" x14ac:dyDescent="0.25">
      <c r="E202" s="4"/>
      <c r="N202" s="4"/>
    </row>
    <row r="203" spans="5:14" x14ac:dyDescent="0.25">
      <c r="E203" s="4"/>
      <c r="N203" s="4"/>
    </row>
    <row r="204" spans="5:14" x14ac:dyDescent="0.25">
      <c r="E204" s="4"/>
      <c r="N204" s="4"/>
    </row>
    <row r="205" spans="5:14" x14ac:dyDescent="0.25">
      <c r="E205" s="4"/>
      <c r="N205" s="4"/>
    </row>
    <row r="206" spans="5:14" x14ac:dyDescent="0.25">
      <c r="E206" s="4"/>
      <c r="N206" s="4"/>
    </row>
    <row r="207" spans="5:14" x14ac:dyDescent="0.25">
      <c r="E207" s="4"/>
      <c r="N207" s="4"/>
    </row>
    <row r="208" spans="5:14" x14ac:dyDescent="0.25">
      <c r="E208" s="4"/>
      <c r="N208" s="4"/>
    </row>
    <row r="209" spans="5:14" x14ac:dyDescent="0.25">
      <c r="E209" s="4"/>
      <c r="N209" s="4"/>
    </row>
    <row r="210" spans="5:14" x14ac:dyDescent="0.25">
      <c r="E210" s="4"/>
      <c r="N210" s="4"/>
    </row>
    <row r="211" spans="5:14" x14ac:dyDescent="0.25">
      <c r="E211" s="4"/>
      <c r="N211" s="4"/>
    </row>
    <row r="212" spans="5:14" x14ac:dyDescent="0.25">
      <c r="E212" s="4"/>
      <c r="N212" s="4"/>
    </row>
    <row r="213" spans="5:14" x14ac:dyDescent="0.25">
      <c r="E213" s="4"/>
      <c r="N213" s="4"/>
    </row>
  </sheetData>
  <mergeCells count="2">
    <mergeCell ref="C1:L1"/>
    <mergeCell ref="N1:U1"/>
  </mergeCells>
  <conditionalFormatting sqref="U8">
    <cfRule type="cellIs" dxfId="14" priority="1" operator="between">
      <formula>0.05</formula>
      <formula>0.025</formula>
    </cfRule>
    <cfRule type="cellIs" dxfId="13" priority="2" operator="lessThan">
      <formula>0.025</formula>
    </cfRule>
    <cfRule type="cellIs" dxfId="12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S25" sqref="S25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1"/>
      <c r="D1" s="31"/>
      <c r="E1" s="31"/>
      <c r="F1" s="31"/>
      <c r="G1" s="31"/>
      <c r="H1" s="31"/>
      <c r="I1" s="31"/>
      <c r="J1" s="31"/>
      <c r="K1" s="31"/>
      <c r="M1" s="32" t="s">
        <v>19</v>
      </c>
      <c r="N1" s="32"/>
      <c r="O1" s="32"/>
      <c r="P1" s="32"/>
      <c r="Q1" s="32"/>
      <c r="R1" s="32"/>
      <c r="S1" s="32"/>
      <c r="T1" s="32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145</v>
      </c>
      <c r="B3">
        <f>A3-$A$3</f>
        <v>0</v>
      </c>
      <c r="C3" s="4">
        <f t="shared" ref="C3:C34" si="0">((B3-$Y$3)/$Z$3)</f>
        <v>-2.8237511203216275</v>
      </c>
      <c r="D3" s="4">
        <f>Input!I4</f>
        <v>468.28805342857146</v>
      </c>
      <c r="E3">
        <f>D3-$D$3</f>
        <v>0</v>
      </c>
      <c r="F3">
        <f>O3</f>
        <v>0</v>
      </c>
      <c r="G3">
        <f>(E3-F3)^2</f>
        <v>0</v>
      </c>
      <c r="H3">
        <f>(F3-$I$4)^2</f>
        <v>1719772.7879278825</v>
      </c>
      <c r="I3" s="2" t="s">
        <v>11</v>
      </c>
      <c r="J3" s="23">
        <f>SUM(G3:G161)</f>
        <v>69760009.283770278</v>
      </c>
      <c r="K3">
        <f>1-(J3/J5)</f>
        <v>-0.30986904172709639</v>
      </c>
      <c r="M3" s="4">
        <f>Input!J4</f>
        <v>1.4369207142857476</v>
      </c>
      <c r="N3">
        <f>M3-$M$3</f>
        <v>0</v>
      </c>
      <c r="O3" s="4">
        <v>0</v>
      </c>
      <c r="P3">
        <f>(N3-O3)^2</f>
        <v>0</v>
      </c>
      <c r="Q3">
        <f>(N3-$R$4)^2</f>
        <v>3261.2340512195437</v>
      </c>
      <c r="R3" s="2" t="s">
        <v>11</v>
      </c>
      <c r="S3" s="23">
        <f>SUM(P4:P167)</f>
        <v>383533.45455503644</v>
      </c>
      <c r="T3">
        <f>1-(S3/S5)</f>
        <v>-1.0216779404107643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146</v>
      </c>
      <c r="B4">
        <f t="shared" ref="B4:B67" si="1">A4-$A$3</f>
        <v>1</v>
      </c>
      <c r="C4">
        <f t="shared" si="0"/>
        <v>-2.742751828078053</v>
      </c>
      <c r="D4" s="4">
        <f>Input!I5</f>
        <v>469.75460157142862</v>
      </c>
      <c r="E4">
        <f t="shared" ref="E4:E67" si="2">D4-$D$3</f>
        <v>1.4665481428571638</v>
      </c>
      <c r="F4">
        <f>O4</f>
        <v>1.473099386070178</v>
      </c>
      <c r="G4">
        <f>(E4-F4)^2</f>
        <v>4.2918787636063912E-5</v>
      </c>
      <c r="H4">
        <f t="shared" ref="H4:H67" si="3">(F4-$I$4)^2</f>
        <v>1715911.3097032809</v>
      </c>
      <c r="I4">
        <f>AVERAGE(E3:E161)</f>
        <v>1311.4010782090591</v>
      </c>
      <c r="J4" t="s">
        <v>5</v>
      </c>
      <c r="K4" t="s">
        <v>6</v>
      </c>
      <c r="M4" s="4">
        <f>Input!J5</f>
        <v>1.4665481428571638</v>
      </c>
      <c r="N4">
        <f>M4-$M$3</f>
        <v>2.9627428571416203E-2</v>
      </c>
      <c r="O4">
        <f>$X$3*((1/$Z$3)*(1/SQRT(2*PI()))*EXP(-1*C4*C4/2))</f>
        <v>1.473099386070178</v>
      </c>
      <c r="P4">
        <f>(N4-O4)^2</f>
        <v>2.0836112920853069</v>
      </c>
      <c r="Q4">
        <f t="shared" ref="Q4:Q67" si="4">(N4-$R$4)^2</f>
        <v>3257.8510491134675</v>
      </c>
      <c r="R4">
        <f>AVERAGE(N3:N167)</f>
        <v>57.10721540418114</v>
      </c>
      <c r="S4" t="s">
        <v>5</v>
      </c>
      <c r="T4" t="s">
        <v>6</v>
      </c>
    </row>
    <row r="5" spans="1:26" ht="14.45" x14ac:dyDescent="0.3">
      <c r="A5">
        <f>Input!G6</f>
        <v>147</v>
      </c>
      <c r="B5">
        <f t="shared" si="1"/>
        <v>2</v>
      </c>
      <c r="C5">
        <f t="shared" si="0"/>
        <v>-2.6617525358344785</v>
      </c>
      <c r="D5" s="4">
        <f>Input!I6</f>
        <v>471.42854028571435</v>
      </c>
      <c r="E5">
        <f t="shared" si="2"/>
        <v>3.1404868571428892</v>
      </c>
      <c r="F5">
        <f>F4+O5</f>
        <v>3.3066404803098086</v>
      </c>
      <c r="G5">
        <f t="shared" ref="G5:G68" si="5">(E5-F5)^2</f>
        <v>2.7607026491494654E-2</v>
      </c>
      <c r="H5">
        <f t="shared" si="3"/>
        <v>1711111.0580168925</v>
      </c>
      <c r="J5">
        <f>SUM(H3:H161)</f>
        <v>53257239.511355951</v>
      </c>
      <c r="K5">
        <f>1-((1-K3)*(V3-1)/(V3-1-1))</f>
        <v>-0.32644966250845209</v>
      </c>
      <c r="M5" s="4">
        <f>Input!J6</f>
        <v>1.6739387142857254</v>
      </c>
      <c r="N5">
        <f t="shared" ref="N5:N68" si="6">M5-$M$3</f>
        <v>0.23701799999997775</v>
      </c>
      <c r="O5">
        <f t="shared" ref="O5:O68" si="7">$X$3*((1/$Z$3)*(1/SQRT(2*PI()))*EXP(-1*C5*C5/2))</f>
        <v>1.8335410942396306</v>
      </c>
      <c r="P5">
        <f t="shared" ref="P5:P68" si="8">(N5-O5)^2</f>
        <v>2.5488859904405556</v>
      </c>
      <c r="Q5">
        <f t="shared" si="4"/>
        <v>3234.2193527905338</v>
      </c>
      <c r="S5">
        <f>SUM(Q4:Q167)</f>
        <v>189710.46124048333</v>
      </c>
      <c r="T5">
        <f>1-((1-T3)*(X3-1)/(X3-1-1))</f>
        <v>-1.0227101873999138</v>
      </c>
    </row>
    <row r="6" spans="1:26" ht="14.45" x14ac:dyDescent="0.3">
      <c r="A6">
        <f>Input!G7</f>
        <v>148</v>
      </c>
      <c r="B6">
        <f t="shared" si="1"/>
        <v>3</v>
      </c>
      <c r="C6">
        <f t="shared" si="0"/>
        <v>-2.580753243590904</v>
      </c>
      <c r="D6" s="4">
        <f>Input!I7</f>
        <v>473.1469198571429</v>
      </c>
      <c r="E6">
        <f t="shared" si="2"/>
        <v>4.8588664285714458</v>
      </c>
      <c r="F6">
        <f t="shared" ref="F6:F69" si="9">F5+O6</f>
        <v>5.5738929896874936</v>
      </c>
      <c r="G6">
        <f t="shared" si="5"/>
        <v>0.51126298310144125</v>
      </c>
      <c r="H6">
        <f t="shared" si="3"/>
        <v>1705184.6376579469</v>
      </c>
      <c r="M6" s="4">
        <f>Input!J7</f>
        <v>1.7183795714285566</v>
      </c>
      <c r="N6">
        <f t="shared" si="6"/>
        <v>0.28145885714280894</v>
      </c>
      <c r="O6">
        <f t="shared" si="7"/>
        <v>2.267252509377685</v>
      </c>
      <c r="P6">
        <f t="shared" si="8"/>
        <v>3.9433764292563276</v>
      </c>
      <c r="Q6">
        <f t="shared" si="4"/>
        <v>3229.1666071432696</v>
      </c>
    </row>
    <row r="7" spans="1:26" ht="14.45" x14ac:dyDescent="0.3">
      <c r="A7">
        <f>Input!G8</f>
        <v>149</v>
      </c>
      <c r="B7">
        <f t="shared" si="1"/>
        <v>4</v>
      </c>
      <c r="C7">
        <f t="shared" si="0"/>
        <v>-2.4997539513473299</v>
      </c>
      <c r="D7" s="4">
        <f>Input!I8</f>
        <v>475.02824914285713</v>
      </c>
      <c r="E7">
        <f t="shared" si="2"/>
        <v>6.7401957142856759</v>
      </c>
      <c r="F7">
        <f t="shared" si="9"/>
        <v>8.3591147409768158</v>
      </c>
      <c r="G7">
        <f t="shared" si="5"/>
        <v>2.620898814982588</v>
      </c>
      <c r="H7">
        <f t="shared" si="3"/>
        <v>1697918.3585587549</v>
      </c>
      <c r="M7" s="4">
        <f>Input!J8</f>
        <v>1.8813292857142301</v>
      </c>
      <c r="N7">
        <f t="shared" si="6"/>
        <v>0.44440857142848245</v>
      </c>
      <c r="O7">
        <f t="shared" si="7"/>
        <v>2.7852217512893227</v>
      </c>
      <c r="P7">
        <f t="shared" si="8"/>
        <v>5.4794063430102184</v>
      </c>
      <c r="Q7">
        <f t="shared" si="4"/>
        <v>3210.6736781658415</v>
      </c>
      <c r="S7" s="17"/>
      <c r="T7" s="18"/>
    </row>
    <row r="8" spans="1:26" ht="14.45" x14ac:dyDescent="0.3">
      <c r="A8">
        <f>Input!G9</f>
        <v>150</v>
      </c>
      <c r="B8">
        <f t="shared" si="1"/>
        <v>5</v>
      </c>
      <c r="C8">
        <f t="shared" si="0"/>
        <v>-2.4187546591037554</v>
      </c>
      <c r="D8" s="4">
        <f>Input!I9</f>
        <v>477.41324142857138</v>
      </c>
      <c r="E8">
        <f t="shared" si="2"/>
        <v>9.1251879999999232</v>
      </c>
      <c r="F8">
        <f t="shared" si="9"/>
        <v>11.758264575968479</v>
      </c>
      <c r="G8">
        <f t="shared" si="5"/>
        <v>6.9330922549142926</v>
      </c>
      <c r="H8">
        <f t="shared" si="3"/>
        <v>1689071.4430281362</v>
      </c>
      <c r="M8" s="4">
        <f>Input!J9</f>
        <v>2.3849922857142474</v>
      </c>
      <c r="N8">
        <f t="shared" si="6"/>
        <v>0.94807157142849974</v>
      </c>
      <c r="O8">
        <f t="shared" si="7"/>
        <v>3.3991498349916633</v>
      </c>
      <c r="P8">
        <f t="shared" si="8"/>
        <v>6.0077846541118136</v>
      </c>
      <c r="Q8">
        <f t="shared" si="4"/>
        <v>3153.8494360277991</v>
      </c>
      <c r="S8" s="19" t="s">
        <v>28</v>
      </c>
      <c r="T8" s="24">
        <f>SQRT((T5-K5)^2)</f>
        <v>0.69626052489146173</v>
      </c>
    </row>
    <row r="9" spans="1:26" ht="14.45" x14ac:dyDescent="0.3">
      <c r="A9">
        <f>Input!G10</f>
        <v>151</v>
      </c>
      <c r="B9">
        <f t="shared" si="1"/>
        <v>6</v>
      </c>
      <c r="C9">
        <f t="shared" si="0"/>
        <v>-2.3377553668601809</v>
      </c>
      <c r="D9" s="4">
        <f>Input!I10</f>
        <v>480.1833878571428</v>
      </c>
      <c r="E9">
        <f t="shared" si="2"/>
        <v>11.895334428571346</v>
      </c>
      <c r="F9">
        <f t="shared" si="9"/>
        <v>15.879538517390518</v>
      </c>
      <c r="G9">
        <f t="shared" si="5"/>
        <v>15.873882221363413</v>
      </c>
      <c r="H9">
        <f t="shared" si="3"/>
        <v>1678376.0598050714</v>
      </c>
      <c r="M9" s="4">
        <f>Input!J10</f>
        <v>2.7701464285714223</v>
      </c>
      <c r="N9">
        <f t="shared" si="6"/>
        <v>1.3332257142856747</v>
      </c>
      <c r="O9">
        <f t="shared" si="7"/>
        <v>4.1212739414220385</v>
      </c>
      <c r="P9">
        <f t="shared" si="8"/>
        <v>7.7732129168382214</v>
      </c>
      <c r="Q9">
        <f t="shared" si="4"/>
        <v>3110.7379259285658</v>
      </c>
      <c r="S9" s="21"/>
      <c r="T9" s="22"/>
    </row>
    <row r="10" spans="1:26" ht="14.45" x14ac:dyDescent="0.3">
      <c r="A10">
        <f>Input!G11</f>
        <v>152</v>
      </c>
      <c r="B10">
        <f t="shared" si="1"/>
        <v>7</v>
      </c>
      <c r="C10">
        <f t="shared" si="0"/>
        <v>-2.2567560746166064</v>
      </c>
      <c r="D10" s="4">
        <f>Input!I11</f>
        <v>483.04241599999995</v>
      </c>
      <c r="E10">
        <f t="shared" si="2"/>
        <v>14.754362571428487</v>
      </c>
      <c r="F10">
        <f t="shared" si="9"/>
        <v>20.843670287472655</v>
      </c>
      <c r="G10">
        <f t="shared" si="5"/>
        <v>37.079668460675038</v>
      </c>
      <c r="H10">
        <f t="shared" si="3"/>
        <v>1665538.4231412841</v>
      </c>
      <c r="M10" s="4">
        <f>Input!J11</f>
        <v>2.8590281428571416</v>
      </c>
      <c r="N10">
        <f t="shared" si="6"/>
        <v>1.4221074285713939</v>
      </c>
      <c r="O10">
        <f t="shared" si="7"/>
        <v>4.9641317700821368</v>
      </c>
      <c r="P10">
        <f t="shared" si="8"/>
        <v>12.545936435854612</v>
      </c>
      <c r="Q10">
        <f t="shared" si="4"/>
        <v>3100.8312502553163</v>
      </c>
    </row>
    <row r="11" spans="1:26" ht="14.45" x14ac:dyDescent="0.3">
      <c r="A11">
        <f>Input!G12</f>
        <v>153</v>
      </c>
      <c r="B11">
        <f t="shared" si="1"/>
        <v>8</v>
      </c>
      <c r="C11">
        <f t="shared" si="0"/>
        <v>-2.1757567823730319</v>
      </c>
      <c r="D11" s="4">
        <f>Input!I12</f>
        <v>486.06439385714282</v>
      </c>
      <c r="E11">
        <f t="shared" si="2"/>
        <v>17.776340428571359</v>
      </c>
      <c r="F11">
        <f t="shared" si="9"/>
        <v>26.783934509867052</v>
      </c>
      <c r="G11">
        <f t="shared" si="5"/>
        <v>81.136751133393204</v>
      </c>
      <c r="H11">
        <f t="shared" si="3"/>
        <v>1650241.2058858704</v>
      </c>
      <c r="M11" s="4">
        <f>Input!J12</f>
        <v>3.0219778571428719</v>
      </c>
      <c r="N11">
        <f t="shared" si="6"/>
        <v>1.5850571428571243</v>
      </c>
      <c r="O11">
        <f t="shared" si="7"/>
        <v>5.940264222394398</v>
      </c>
      <c r="P11">
        <f t="shared" si="8"/>
        <v>18.967828705651588</v>
      </c>
      <c r="Q11">
        <f t="shared" si="4"/>
        <v>3082.7100579955109</v>
      </c>
    </row>
    <row r="12" spans="1:26" ht="14.45" x14ac:dyDescent="0.3">
      <c r="A12">
        <f>Input!G13</f>
        <v>154</v>
      </c>
      <c r="B12">
        <f t="shared" si="1"/>
        <v>9</v>
      </c>
      <c r="C12">
        <f t="shared" si="0"/>
        <v>-2.0947574901294574</v>
      </c>
      <c r="D12" s="4">
        <f>Input!I13</f>
        <v>489.26413514285713</v>
      </c>
      <c r="E12">
        <f t="shared" si="2"/>
        <v>20.976081714285669</v>
      </c>
      <c r="F12">
        <f t="shared" si="9"/>
        <v>33.845790683518558</v>
      </c>
      <c r="G12">
        <f t="shared" si="5"/>
        <v>165.62940895275347</v>
      </c>
      <c r="H12">
        <f t="shared" si="3"/>
        <v>1632147.5126844666</v>
      </c>
      <c r="M12" s="4">
        <f>Input!J13</f>
        <v>3.1997412857143104</v>
      </c>
      <c r="N12">
        <f t="shared" si="6"/>
        <v>1.7628205714285627</v>
      </c>
      <c r="O12">
        <f t="shared" si="7"/>
        <v>7.0618561736515044</v>
      </c>
      <c r="P12">
        <f t="shared" si="8"/>
        <v>28.079778313626253</v>
      </c>
      <c r="Q12">
        <f t="shared" si="4"/>
        <v>3063.0020394036101</v>
      </c>
    </row>
    <row r="13" spans="1:26" ht="14.45" x14ac:dyDescent="0.3">
      <c r="A13">
        <f>Input!G14</f>
        <v>155</v>
      </c>
      <c r="B13">
        <f t="shared" si="1"/>
        <v>10</v>
      </c>
      <c r="C13">
        <f t="shared" si="0"/>
        <v>-2.013758197885883</v>
      </c>
      <c r="D13" s="4">
        <f>Input!I14</f>
        <v>492.7008942857143</v>
      </c>
      <c r="E13">
        <f t="shared" si="2"/>
        <v>24.412840857142839</v>
      </c>
      <c r="F13">
        <f t="shared" si="9"/>
        <v>42.186108828427585</v>
      </c>
      <c r="G13">
        <f t="shared" si="5"/>
        <v>315.88905437909619</v>
      </c>
      <c r="H13">
        <f t="shared" si="3"/>
        <v>1610906.6384998769</v>
      </c>
      <c r="M13" s="4">
        <f>Input!J14</f>
        <v>3.43675914285717</v>
      </c>
      <c r="N13">
        <f t="shared" si="6"/>
        <v>1.9998384285714224</v>
      </c>
      <c r="O13">
        <f t="shared" si="7"/>
        <v>8.3403181449090269</v>
      </c>
      <c r="P13">
        <f t="shared" si="8"/>
        <v>40.201683033288589</v>
      </c>
      <c r="Q13">
        <f t="shared" si="4"/>
        <v>3036.8229971319602</v>
      </c>
    </row>
    <row r="14" spans="1:26" ht="14.45" x14ac:dyDescent="0.3">
      <c r="A14">
        <f>Input!G15</f>
        <v>156</v>
      </c>
      <c r="B14">
        <f t="shared" si="1"/>
        <v>11</v>
      </c>
      <c r="C14">
        <f t="shared" si="0"/>
        <v>-1.9327589056423085</v>
      </c>
      <c r="D14" s="4">
        <f>Input!I15</f>
        <v>496.01914442857145</v>
      </c>
      <c r="E14">
        <f t="shared" si="2"/>
        <v>27.731090999999992</v>
      </c>
      <c r="F14">
        <f t="shared" si="9"/>
        <v>51.971924028943178</v>
      </c>
      <c r="G14">
        <f t="shared" si="5"/>
        <v>587.61798593710284</v>
      </c>
      <c r="H14">
        <f t="shared" si="3"/>
        <v>1586161.7943988419</v>
      </c>
      <c r="M14" s="4">
        <f>Input!J15</f>
        <v>3.3182501428571527</v>
      </c>
      <c r="N14">
        <f t="shared" si="6"/>
        <v>1.8813294285714051</v>
      </c>
      <c r="O14">
        <f t="shared" si="7"/>
        <v>9.7858152005155912</v>
      </c>
      <c r="P14">
        <f t="shared" si="8"/>
        <v>62.480895318868079</v>
      </c>
      <c r="Q14">
        <f t="shared" si="4"/>
        <v>3049.8984817910482</v>
      </c>
    </row>
    <row r="15" spans="1:26" ht="14.45" x14ac:dyDescent="0.3">
      <c r="A15">
        <f>Input!G16</f>
        <v>157</v>
      </c>
      <c r="B15">
        <f t="shared" si="1"/>
        <v>12</v>
      </c>
      <c r="C15">
        <f t="shared" si="0"/>
        <v>-1.851759613398734</v>
      </c>
      <c r="D15" s="4">
        <f>Input!I16</f>
        <v>499.27814014285713</v>
      </c>
      <c r="E15">
        <f t="shared" si="2"/>
        <v>30.990086714285667</v>
      </c>
      <c r="F15">
        <f t="shared" si="9"/>
        <v>63.37867726783557</v>
      </c>
      <c r="G15">
        <f t="shared" si="5"/>
        <v>1049.020798045502</v>
      </c>
      <c r="H15">
        <f t="shared" si="3"/>
        <v>1557559.9132510957</v>
      </c>
      <c r="M15" s="4">
        <f>Input!J16</f>
        <v>3.2589957142856747</v>
      </c>
      <c r="N15">
        <f t="shared" si="6"/>
        <v>1.8220749999999271</v>
      </c>
      <c r="O15">
        <f t="shared" si="7"/>
        <v>11.406753238892396</v>
      </c>
      <c r="P15">
        <f t="shared" si="8"/>
        <v>91.86605694309884</v>
      </c>
      <c r="Q15">
        <f t="shared" si="4"/>
        <v>3056.4467495100303</v>
      </c>
    </row>
    <row r="16" spans="1:26" ht="14.45" x14ac:dyDescent="0.3">
      <c r="A16">
        <f>Input!G17</f>
        <v>158</v>
      </c>
      <c r="B16">
        <f t="shared" si="1"/>
        <v>13</v>
      </c>
      <c r="C16">
        <f t="shared" si="0"/>
        <v>-1.7707603211551595</v>
      </c>
      <c r="D16" s="4">
        <f>Input!I17</f>
        <v>502.46306771428573</v>
      </c>
      <c r="E16">
        <f t="shared" si="2"/>
        <v>34.175014285714269</v>
      </c>
      <c r="F16">
        <f t="shared" si="9"/>
        <v>76.587914098881242</v>
      </c>
      <c r="G16">
        <f t="shared" si="5"/>
        <v>1798.854070561739</v>
      </c>
      <c r="H16">
        <f t="shared" si="3"/>
        <v>1524763.5502597885</v>
      </c>
      <c r="M16" s="4">
        <f>Input!J17</f>
        <v>3.1849275714286023</v>
      </c>
      <c r="N16">
        <f t="shared" si="6"/>
        <v>1.7480068571428546</v>
      </c>
      <c r="O16">
        <f t="shared" si="7"/>
        <v>13.209236831045677</v>
      </c>
      <c r="P16">
        <f t="shared" si="8"/>
        <v>131.35979251468851</v>
      </c>
      <c r="Q16">
        <f t="shared" si="4"/>
        <v>3064.6419709544766</v>
      </c>
    </row>
    <row r="17" spans="1:17" ht="14.45" x14ac:dyDescent="0.3">
      <c r="A17">
        <f>Input!G18</f>
        <v>159</v>
      </c>
      <c r="B17">
        <f t="shared" si="1"/>
        <v>14</v>
      </c>
      <c r="C17">
        <f t="shared" si="0"/>
        <v>-1.689761028911585</v>
      </c>
      <c r="D17" s="4">
        <f>Input!I18</f>
        <v>505.78131785714282</v>
      </c>
      <c r="E17">
        <f t="shared" si="2"/>
        <v>37.493264428571365</v>
      </c>
      <c r="F17">
        <f t="shared" si="9"/>
        <v>91.78443076484777</v>
      </c>
      <c r="G17">
        <f t="shared" si="5"/>
        <v>2947.5307421532325</v>
      </c>
      <c r="H17">
        <f t="shared" si="3"/>
        <v>1487464.7667230577</v>
      </c>
      <c r="M17" s="4">
        <f>Input!J18</f>
        <v>3.3182501428570959</v>
      </c>
      <c r="N17">
        <f t="shared" si="6"/>
        <v>1.8813294285713482</v>
      </c>
      <c r="O17">
        <f t="shared" si="7"/>
        <v>15.196516665966522</v>
      </c>
      <c r="P17">
        <f t="shared" si="8"/>
        <v>177.29421116689133</v>
      </c>
      <c r="Q17">
        <f t="shared" si="4"/>
        <v>3049.8984817910541</v>
      </c>
    </row>
    <row r="18" spans="1:17" ht="14.45" x14ac:dyDescent="0.3">
      <c r="A18">
        <f>Input!G19</f>
        <v>160</v>
      </c>
      <c r="B18">
        <f t="shared" si="1"/>
        <v>15</v>
      </c>
      <c r="C18">
        <f t="shared" si="0"/>
        <v>-1.6087617366680105</v>
      </c>
      <c r="D18" s="4">
        <f>Input!I19</f>
        <v>509.24770414285712</v>
      </c>
      <c r="E18">
        <f t="shared" si="2"/>
        <v>40.959650714285658</v>
      </c>
      <c r="F18">
        <f t="shared" si="9"/>
        <v>109.15287898715344</v>
      </c>
      <c r="G18">
        <f t="shared" si="5"/>
        <v>4650.3163822754541</v>
      </c>
      <c r="H18">
        <f t="shared" si="3"/>
        <v>1445400.732532315</v>
      </c>
      <c r="M18" s="4">
        <f>Input!J19</f>
        <v>3.4663862857142931</v>
      </c>
      <c r="N18">
        <f t="shared" si="6"/>
        <v>2.0294655714285454</v>
      </c>
      <c r="O18">
        <f t="shared" si="7"/>
        <v>17.36844822230567</v>
      </c>
      <c r="P18">
        <f t="shared" si="8"/>
        <v>235.28438876390942</v>
      </c>
      <c r="Q18">
        <f t="shared" si="4"/>
        <v>3033.5585266392786</v>
      </c>
    </row>
    <row r="19" spans="1:17" ht="14.45" x14ac:dyDescent="0.3">
      <c r="A19">
        <f>Input!G20</f>
        <v>161</v>
      </c>
      <c r="B19">
        <f t="shared" si="1"/>
        <v>16</v>
      </c>
      <c r="C19">
        <f t="shared" si="0"/>
        <v>-1.527762444424436</v>
      </c>
      <c r="D19" s="4">
        <f>Input!I20</f>
        <v>512.69927685714288</v>
      </c>
      <c r="E19">
        <f t="shared" si="2"/>
        <v>44.411223428571418</v>
      </c>
      <c r="F19">
        <f t="shared" si="9"/>
        <v>128.87386520545633</v>
      </c>
      <c r="G19">
        <f t="shared" si="5"/>
        <v>7133.9378559303841</v>
      </c>
      <c r="H19">
        <f t="shared" si="3"/>
        <v>1398370.6094940682</v>
      </c>
      <c r="M19" s="4">
        <f>Input!J20</f>
        <v>3.45157271428576</v>
      </c>
      <c r="N19">
        <f t="shared" si="6"/>
        <v>2.0146520000000123</v>
      </c>
      <c r="O19">
        <f t="shared" si="7"/>
        <v>19.720986218302887</v>
      </c>
      <c r="P19">
        <f t="shared" si="8"/>
        <v>313.51427145024326</v>
      </c>
      <c r="Q19">
        <f t="shared" si="4"/>
        <v>3035.1905424437177</v>
      </c>
    </row>
    <row r="20" spans="1:17" ht="14.45" x14ac:dyDescent="0.3">
      <c r="A20">
        <f>Input!G21</f>
        <v>162</v>
      </c>
      <c r="B20">
        <f t="shared" si="1"/>
        <v>17</v>
      </c>
      <c r="C20">
        <f t="shared" si="0"/>
        <v>-1.4467631521808617</v>
      </c>
      <c r="D20" s="4">
        <f>Input!I21</f>
        <v>516.32861285714284</v>
      </c>
      <c r="E20">
        <f t="shared" si="2"/>
        <v>48.040559428571385</v>
      </c>
      <c r="F20">
        <f t="shared" si="9"/>
        <v>151.11960661649607</v>
      </c>
      <c r="G20">
        <f t="shared" si="5"/>
        <v>10625.289969170404</v>
      </c>
      <c r="H20">
        <f t="shared" si="3"/>
        <v>1346253.0933210033</v>
      </c>
      <c r="M20" s="4">
        <f>Input!J21</f>
        <v>3.6293359999999666</v>
      </c>
      <c r="N20">
        <f t="shared" si="6"/>
        <v>2.192415285714219</v>
      </c>
      <c r="O20">
        <f t="shared" si="7"/>
        <v>22.245741411039738</v>
      </c>
      <c r="P20">
        <f t="shared" si="8"/>
        <v>402.13588868866299</v>
      </c>
      <c r="Q20">
        <f t="shared" si="4"/>
        <v>3015.6352720511745</v>
      </c>
    </row>
    <row r="21" spans="1:17" ht="14.45" x14ac:dyDescent="0.3">
      <c r="A21">
        <f>Input!G22</f>
        <v>163</v>
      </c>
      <c r="B21">
        <f t="shared" si="1"/>
        <v>18</v>
      </c>
      <c r="C21">
        <f t="shared" si="0"/>
        <v>-1.3657638599372872</v>
      </c>
      <c r="D21" s="4">
        <f>Input!I22</f>
        <v>520.12089871428566</v>
      </c>
      <c r="E21">
        <f t="shared" si="2"/>
        <v>51.8328452857142</v>
      </c>
      <c r="F21">
        <f t="shared" si="9"/>
        <v>176.04923377119272</v>
      </c>
      <c r="G21">
        <f t="shared" si="5"/>
        <v>15429.711168375321</v>
      </c>
      <c r="H21">
        <f t="shared" si="3"/>
        <v>1289023.8106684648</v>
      </c>
      <c r="M21" s="4">
        <f>Input!J22</f>
        <v>3.7922858571428151</v>
      </c>
      <c r="N21">
        <f t="shared" si="6"/>
        <v>2.3553651428570674</v>
      </c>
      <c r="O21">
        <f t="shared" si="7"/>
        <v>24.92962715469665</v>
      </c>
      <c r="P21">
        <f t="shared" si="8"/>
        <v>509.59730537918369</v>
      </c>
      <c r="Q21">
        <f t="shared" si="4"/>
        <v>2997.7651070384532</v>
      </c>
    </row>
    <row r="22" spans="1:17" ht="14.45" x14ac:dyDescent="0.3">
      <c r="A22">
        <f>Input!G23</f>
        <v>164</v>
      </c>
      <c r="B22">
        <f t="shared" si="1"/>
        <v>19</v>
      </c>
      <c r="C22">
        <f t="shared" si="0"/>
        <v>-1.2847645676937127</v>
      </c>
      <c r="D22" s="4">
        <f>Input!I23</f>
        <v>523.66135299999996</v>
      </c>
      <c r="E22">
        <f t="shared" si="2"/>
        <v>55.373299571428504</v>
      </c>
      <c r="F22">
        <f t="shared" si="9"/>
        <v>203.80385633207743</v>
      </c>
      <c r="G22">
        <f t="shared" si="5"/>
        <v>22031.630180276221</v>
      </c>
      <c r="H22">
        <f t="shared" si="3"/>
        <v>1226771.6059096076</v>
      </c>
      <c r="M22" s="4">
        <f>Input!J23</f>
        <v>3.5404542857143042</v>
      </c>
      <c r="N22">
        <f t="shared" si="6"/>
        <v>2.1035335714285566</v>
      </c>
      <c r="O22">
        <f t="shared" si="7"/>
        <v>27.754622560884716</v>
      </c>
      <c r="P22">
        <f t="shared" si="8"/>
        <v>657.97836634499902</v>
      </c>
      <c r="Q22">
        <f t="shared" si="4"/>
        <v>3025.4050151586766</v>
      </c>
    </row>
    <row r="23" spans="1:17" ht="14.45" x14ac:dyDescent="0.3">
      <c r="A23">
        <f>Input!G24</f>
        <v>165</v>
      </c>
      <c r="B23">
        <f t="shared" si="1"/>
        <v>20</v>
      </c>
      <c r="C23">
        <f t="shared" si="0"/>
        <v>-1.2037652754501382</v>
      </c>
      <c r="D23" s="4">
        <f>Input!I24</f>
        <v>527.2906891428571</v>
      </c>
      <c r="E23">
        <f t="shared" si="2"/>
        <v>59.002635714285645</v>
      </c>
      <c r="F23">
        <f t="shared" si="9"/>
        <v>234.50153330516889</v>
      </c>
      <c r="G23">
        <f t="shared" si="5"/>
        <v>30799.863055615326</v>
      </c>
      <c r="H23">
        <f t="shared" si="3"/>
        <v>1159712.6298142059</v>
      </c>
      <c r="M23" s="4">
        <f>Input!J24</f>
        <v>3.6293361428571416</v>
      </c>
      <c r="N23">
        <f t="shared" si="6"/>
        <v>2.1924154285713939</v>
      </c>
      <c r="O23">
        <f t="shared" si="7"/>
        <v>30.697676973091468</v>
      </c>
      <c r="P23">
        <f t="shared" si="8"/>
        <v>812.54993572149499</v>
      </c>
      <c r="Q23">
        <f t="shared" si="4"/>
        <v>3015.6352563612281</v>
      </c>
    </row>
    <row r="24" spans="1:17" ht="14.45" x14ac:dyDescent="0.3">
      <c r="A24">
        <f>Input!G25</f>
        <v>166</v>
      </c>
      <c r="B24">
        <f t="shared" si="1"/>
        <v>21</v>
      </c>
      <c r="C24">
        <f t="shared" si="0"/>
        <v>-1.1227659832065637</v>
      </c>
      <c r="D24" s="4">
        <f>Input!I25</f>
        <v>530.92002514285707</v>
      </c>
      <c r="E24">
        <f t="shared" si="2"/>
        <v>62.631971714285612</v>
      </c>
      <c r="F24">
        <f t="shared" si="9"/>
        <v>268.23231000451699</v>
      </c>
      <c r="G24">
        <f t="shared" si="5"/>
        <v>42271.499105057585</v>
      </c>
      <c r="H24">
        <f t="shared" si="3"/>
        <v>1088201.0789573819</v>
      </c>
      <c r="M24" s="4">
        <f>Input!J25</f>
        <v>3.6293359999999666</v>
      </c>
      <c r="N24">
        <f t="shared" si="6"/>
        <v>2.192415285714219</v>
      </c>
      <c r="O24">
        <f t="shared" si="7"/>
        <v>33.73077669934812</v>
      </c>
      <c r="P24">
        <f t="shared" si="8"/>
        <v>994.66824065699177</v>
      </c>
      <c r="Q24">
        <f t="shared" si="4"/>
        <v>3015.6352720511745</v>
      </c>
    </row>
    <row r="25" spans="1:17" ht="14.45" x14ac:dyDescent="0.3">
      <c r="A25">
        <f>Input!G26</f>
        <v>167</v>
      </c>
      <c r="B25">
        <f t="shared" si="1"/>
        <v>22</v>
      </c>
      <c r="C25">
        <f t="shared" si="0"/>
        <v>-1.0417666909629892</v>
      </c>
      <c r="D25" s="4">
        <f>Input!I26</f>
        <v>535.15671957142854</v>
      </c>
      <c r="E25">
        <f t="shared" si="2"/>
        <v>66.86866614285708</v>
      </c>
      <c r="F25">
        <f t="shared" si="9"/>
        <v>305.05349957800513</v>
      </c>
      <c r="G25">
        <f t="shared" si="5"/>
        <v>56732.014878529219</v>
      </c>
      <c r="H25">
        <f t="shared" si="3"/>
        <v>1012735.4490165852</v>
      </c>
      <c r="M25" s="4">
        <f>Input!J26</f>
        <v>4.2366944285714681</v>
      </c>
      <c r="N25">
        <f t="shared" si="6"/>
        <v>2.7997737142857204</v>
      </c>
      <c r="O25">
        <f t="shared" si="7"/>
        <v>36.821189573488113</v>
      </c>
      <c r="P25">
        <f t="shared" si="8"/>
        <v>1157.4567370647881</v>
      </c>
      <c r="Q25">
        <f t="shared" si="4"/>
        <v>2949.298222901391</v>
      </c>
    </row>
    <row r="26" spans="1:17" ht="14.45" x14ac:dyDescent="0.3">
      <c r="A26">
        <f>Input!G27</f>
        <v>168</v>
      </c>
      <c r="B26">
        <f t="shared" si="1"/>
        <v>23</v>
      </c>
      <c r="C26">
        <f t="shared" si="0"/>
        <v>-0.96076739871941474</v>
      </c>
      <c r="D26" s="4">
        <f>Input!I27</f>
        <v>540.089654</v>
      </c>
      <c r="E26">
        <f t="shared" si="2"/>
        <v>71.801600571428537</v>
      </c>
      <c r="F26">
        <f t="shared" si="9"/>
        <v>344.98539565893395</v>
      </c>
      <c r="G26">
        <f t="shared" si="5"/>
        <v>74629.385898412147</v>
      </c>
      <c r="H26">
        <f t="shared" si="3"/>
        <v>933959.2714788242</v>
      </c>
      <c r="M26" s="4">
        <f>Input!J27</f>
        <v>4.9329344285714569</v>
      </c>
      <c r="N26">
        <f t="shared" si="6"/>
        <v>3.4960137142857093</v>
      </c>
      <c r="O26">
        <f t="shared" si="7"/>
        <v>39.931896080928837</v>
      </c>
      <c r="P26">
        <f t="shared" si="8"/>
        <v>1327.5735238358557</v>
      </c>
      <c r="Q26">
        <f t="shared" si="4"/>
        <v>2874.1609466346467</v>
      </c>
    </row>
    <row r="27" spans="1:17" ht="14.45" x14ac:dyDescent="0.3">
      <c r="A27">
        <f>Input!G28</f>
        <v>169</v>
      </c>
      <c r="B27">
        <f t="shared" si="1"/>
        <v>24</v>
      </c>
      <c r="C27">
        <f t="shared" si="0"/>
        <v>-0.87976810647584036</v>
      </c>
      <c r="D27" s="4">
        <f>Input!I28</f>
        <v>546.20767771428575</v>
      </c>
      <c r="E27">
        <f t="shared" si="2"/>
        <v>77.919624285714292</v>
      </c>
      <c r="F27">
        <f t="shared" si="9"/>
        <v>388.00760341014899</v>
      </c>
      <c r="G27">
        <f t="shared" si="5"/>
        <v>96154.554797475852</v>
      </c>
      <c r="H27">
        <f t="shared" si="3"/>
        <v>852655.50930120551</v>
      </c>
      <c r="M27" s="4">
        <f>Input!J28</f>
        <v>6.118023714285755</v>
      </c>
      <c r="N27">
        <f t="shared" si="6"/>
        <v>4.6811030000000073</v>
      </c>
      <c r="O27">
        <f t="shared" si="7"/>
        <v>43.022207751215014</v>
      </c>
      <c r="P27">
        <f t="shared" si="8"/>
        <v>1470.040313543642</v>
      </c>
      <c r="Q27">
        <f t="shared" si="4"/>
        <v>2748.4972618158349</v>
      </c>
    </row>
    <row r="28" spans="1:17" ht="14.45" x14ac:dyDescent="0.3">
      <c r="A28">
        <f>Input!G29</f>
        <v>170</v>
      </c>
      <c r="B28">
        <f t="shared" si="1"/>
        <v>25</v>
      </c>
      <c r="C28">
        <f t="shared" si="0"/>
        <v>-0.79876881423226587</v>
      </c>
      <c r="D28" s="4">
        <f>Input!I29</f>
        <v>554.14777642857132</v>
      </c>
      <c r="E28">
        <f t="shared" si="2"/>
        <v>85.85972299999986</v>
      </c>
      <c r="F28">
        <f t="shared" si="9"/>
        <v>434.05616806758695</v>
      </c>
      <c r="G28">
        <f t="shared" si="5"/>
        <v>121240.76435770519</v>
      </c>
      <c r="H28">
        <f t="shared" si="3"/>
        <v>769734.09135114786</v>
      </c>
      <c r="M28" s="4">
        <f>Input!J29</f>
        <v>7.9400987142855683</v>
      </c>
      <c r="N28">
        <f t="shared" si="6"/>
        <v>6.5031779999998207</v>
      </c>
      <c r="O28">
        <f t="shared" si="7"/>
        <v>46.048564657437957</v>
      </c>
      <c r="P28">
        <f t="shared" si="8"/>
        <v>1563.8376058862862</v>
      </c>
      <c r="Q28">
        <f t="shared" si="4"/>
        <v>2560.7686016037819</v>
      </c>
    </row>
    <row r="29" spans="1:17" ht="14.45" x14ac:dyDescent="0.3">
      <c r="A29">
        <f>Input!G30</f>
        <v>171</v>
      </c>
      <c r="B29">
        <f t="shared" si="1"/>
        <v>26</v>
      </c>
      <c r="C29">
        <f t="shared" si="0"/>
        <v>-0.71776952198869137</v>
      </c>
      <c r="D29" s="4">
        <f>Input!I30</f>
        <v>566.08755157142855</v>
      </c>
      <c r="E29">
        <f t="shared" si="2"/>
        <v>97.79949814285709</v>
      </c>
      <c r="F29">
        <f t="shared" si="9"/>
        <v>483.02166270326666</v>
      </c>
      <c r="G29">
        <f t="shared" si="5"/>
        <v>148396.11606860725</v>
      </c>
      <c r="H29">
        <f t="shared" si="3"/>
        <v>686212.45603371819</v>
      </c>
      <c r="M29" s="4">
        <f>Input!J30</f>
        <v>11.939775142857229</v>
      </c>
      <c r="N29">
        <f t="shared" si="6"/>
        <v>10.502854428571482</v>
      </c>
      <c r="O29">
        <f t="shared" si="7"/>
        <v>48.965494635679725</v>
      </c>
      <c r="P29">
        <f t="shared" si="8"/>
        <v>1479.3746917014596</v>
      </c>
      <c r="Q29">
        <f t="shared" si="4"/>
        <v>2171.9664619449286</v>
      </c>
    </row>
    <row r="30" spans="1:17" ht="14.45" x14ac:dyDescent="0.3">
      <c r="A30">
        <f>Input!G31</f>
        <v>172</v>
      </c>
      <c r="B30">
        <f t="shared" si="1"/>
        <v>27</v>
      </c>
      <c r="C30">
        <f t="shared" si="0"/>
        <v>-0.63677022974511688</v>
      </c>
      <c r="D30" s="4">
        <f>Input!I31</f>
        <v>580.13086028571422</v>
      </c>
      <c r="E30">
        <f t="shared" si="2"/>
        <v>111.84280685714276</v>
      </c>
      <c r="F30">
        <f t="shared" si="9"/>
        <v>534.74837047963774</v>
      </c>
      <c r="G30">
        <f t="shared" si="5"/>
        <v>178849.11574286016</v>
      </c>
      <c r="H30">
        <f t="shared" si="3"/>
        <v>603189.42842344195</v>
      </c>
      <c r="M30" s="4">
        <f>Input!J31</f>
        <v>14.043308714285672</v>
      </c>
      <c r="N30">
        <f t="shared" si="6"/>
        <v>12.606387999999924</v>
      </c>
      <c r="O30">
        <f t="shared" si="7"/>
        <v>51.726707776371128</v>
      </c>
      <c r="P30">
        <f t="shared" si="8"/>
        <v>1530.3994194055399</v>
      </c>
      <c r="Q30">
        <f t="shared" si="4"/>
        <v>1980.3236396567258</v>
      </c>
    </row>
    <row r="31" spans="1:17" x14ac:dyDescent="0.25">
      <c r="A31">
        <f>Input!G32</f>
        <v>173</v>
      </c>
      <c r="B31">
        <f t="shared" si="1"/>
        <v>28</v>
      </c>
      <c r="C31">
        <f t="shared" si="0"/>
        <v>-0.55577093750154249</v>
      </c>
      <c r="D31" s="4">
        <f>Input!I32</f>
        <v>595.56664899999998</v>
      </c>
      <c r="E31">
        <f t="shared" si="2"/>
        <v>127.27859557142853</v>
      </c>
      <c r="F31">
        <f t="shared" si="9"/>
        <v>589.03466188745801</v>
      </c>
      <c r="G31">
        <f t="shared" si="5"/>
        <v>213218.66477965342</v>
      </c>
      <c r="H31">
        <f t="shared" si="3"/>
        <v>521813.23942931264</v>
      </c>
      <c r="M31" s="4">
        <f>Input!J32</f>
        <v>15.435788714285763</v>
      </c>
      <c r="N31">
        <f t="shared" si="6"/>
        <v>13.998868000000016</v>
      </c>
      <c r="O31">
        <f t="shared" si="7"/>
        <v>54.286291407820229</v>
      </c>
      <c r="P31">
        <f t="shared" si="8"/>
        <v>1623.0764848409801</v>
      </c>
      <c r="Q31">
        <f t="shared" si="4"/>
        <v>1858.3296159195695</v>
      </c>
    </row>
    <row r="32" spans="1:17" x14ac:dyDescent="0.25">
      <c r="A32">
        <f>Input!G33</f>
        <v>174</v>
      </c>
      <c r="B32">
        <f t="shared" si="1"/>
        <v>29</v>
      </c>
      <c r="C32">
        <f t="shared" si="0"/>
        <v>-0.474771645257968</v>
      </c>
      <c r="D32" s="4">
        <f>Input!I33</f>
        <v>615.3280137142857</v>
      </c>
      <c r="E32">
        <f t="shared" si="2"/>
        <v>147.03996028571424</v>
      </c>
      <c r="F32">
        <f t="shared" si="9"/>
        <v>645.63462563581209</v>
      </c>
      <c r="G32">
        <f t="shared" si="5"/>
        <v>248596.64031557605</v>
      </c>
      <c r="H32">
        <f t="shared" si="3"/>
        <v>443244.9693719655</v>
      </c>
      <c r="M32" s="4">
        <f>Input!J33</f>
        <v>19.761364714285719</v>
      </c>
      <c r="N32">
        <f t="shared" si="6"/>
        <v>18.324443999999971</v>
      </c>
      <c r="O32">
        <f t="shared" si="7"/>
        <v>56.599963748354092</v>
      </c>
      <c r="P32">
        <f t="shared" si="8"/>
        <v>1465.0154120066463</v>
      </c>
      <c r="Q32">
        <f t="shared" si="4"/>
        <v>1504.1033577889725</v>
      </c>
    </row>
    <row r="33" spans="1:17" x14ac:dyDescent="0.25">
      <c r="A33">
        <f>Input!G34</f>
        <v>175</v>
      </c>
      <c r="B33">
        <f t="shared" si="1"/>
        <v>30</v>
      </c>
      <c r="C33">
        <f t="shared" si="0"/>
        <v>-0.39377235301439351</v>
      </c>
      <c r="D33" s="4">
        <f>Input!I34</f>
        <v>638.20023800000013</v>
      </c>
      <c r="E33">
        <f t="shared" si="2"/>
        <v>169.91218457142867</v>
      </c>
      <c r="F33">
        <f t="shared" si="9"/>
        <v>704.26096479415128</v>
      </c>
      <c r="G33">
        <f t="shared" si="5"/>
        <v>285528.61892551143</v>
      </c>
      <c r="H33">
        <f t="shared" si="3"/>
        <v>368619.11731746705</v>
      </c>
      <c r="M33" s="4">
        <f>Input!J34</f>
        <v>22.872224285714424</v>
      </c>
      <c r="N33">
        <f t="shared" si="6"/>
        <v>21.435303571428676</v>
      </c>
      <c r="O33">
        <f t="shared" si="7"/>
        <v>58.626339158339235</v>
      </c>
      <c r="P33">
        <f t="shared" si="8"/>
        <v>1383.1731280268475</v>
      </c>
      <c r="Q33">
        <f t="shared" si="4"/>
        <v>1272.4852938036652</v>
      </c>
    </row>
    <row r="34" spans="1:17" x14ac:dyDescent="0.25">
      <c r="A34">
        <f>Input!G35</f>
        <v>176</v>
      </c>
      <c r="B34">
        <f t="shared" si="1"/>
        <v>31</v>
      </c>
      <c r="C34">
        <f t="shared" si="0"/>
        <v>-0.31277306077081907</v>
      </c>
      <c r="D34" s="4">
        <f>Input!I35</f>
        <v>665.916515</v>
      </c>
      <c r="E34">
        <f t="shared" si="2"/>
        <v>197.62846157142855</v>
      </c>
      <c r="F34">
        <f t="shared" si="9"/>
        <v>764.58911969364794</v>
      </c>
      <c r="G34">
        <f t="shared" si="5"/>
        <v>321444.38785838021</v>
      </c>
      <c r="H34">
        <f t="shared" si="3"/>
        <v>299003.31797545968</v>
      </c>
      <c r="M34" s="4">
        <f>Input!J35</f>
        <v>27.716276999999877</v>
      </c>
      <c r="N34">
        <f t="shared" si="6"/>
        <v>26.27935628571413</v>
      </c>
      <c r="O34">
        <f t="shared" si="7"/>
        <v>60.328154899496674</v>
      </c>
      <c r="P34">
        <f t="shared" si="8"/>
        <v>1159.3206870419201</v>
      </c>
      <c r="Q34">
        <f t="shared" si="4"/>
        <v>950.35689782804957</v>
      </c>
    </row>
    <row r="35" spans="1:17" x14ac:dyDescent="0.25">
      <c r="A35">
        <f>Input!G36</f>
        <v>177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698.84718499999997</v>
      </c>
      <c r="E35">
        <f t="shared" si="2"/>
        <v>230.55913157142851</v>
      </c>
      <c r="F35">
        <f t="shared" si="9"/>
        <v>826.26252849836567</v>
      </c>
      <c r="G35">
        <f t="shared" si="5"/>
        <v>354862.537110292</v>
      </c>
      <c r="H35">
        <f t="shared" si="3"/>
        <v>235359.41241539491</v>
      </c>
      <c r="M35" s="4">
        <f>Input!J36</f>
        <v>32.930669999999964</v>
      </c>
      <c r="N35">
        <f t="shared" si="6"/>
        <v>31.493749285714216</v>
      </c>
      <c r="O35">
        <f t="shared" si="7"/>
        <v>61.673408804717752</v>
      </c>
      <c r="P35">
        <f t="shared" si="8"/>
        <v>910.81184868298078</v>
      </c>
      <c r="Q35">
        <f t="shared" si="4"/>
        <v>656.04964660185306</v>
      </c>
    </row>
    <row r="36" spans="1:17" x14ac:dyDescent="0.25">
      <c r="A36">
        <f>Input!G37</f>
        <v>178</v>
      </c>
      <c r="B36">
        <f t="shared" si="1"/>
        <v>33</v>
      </c>
      <c r="C36">
        <f t="shared" si="10"/>
        <v>-0.15077447628367011</v>
      </c>
      <c r="D36" s="4">
        <f>Input!I37</f>
        <v>734.78501928571427</v>
      </c>
      <c r="E36">
        <f t="shared" si="2"/>
        <v>266.49696585714281</v>
      </c>
      <c r="F36">
        <f t="shared" si="9"/>
        <v>888.89888792095405</v>
      </c>
      <c r="G36">
        <f t="shared" si="5"/>
        <v>387384.15258872666</v>
      </c>
      <c r="H36">
        <f t="shared" si="3"/>
        <v>178508.10079824607</v>
      </c>
      <c r="M36" s="4">
        <f>Input!J37</f>
        <v>35.937834285714302</v>
      </c>
      <c r="N36">
        <f t="shared" si="6"/>
        <v>34.500913571428555</v>
      </c>
      <c r="O36">
        <f t="shared" si="7"/>
        <v>62.636359422588349</v>
      </c>
      <c r="P36">
        <f t="shared" si="8"/>
        <v>791.6033132435449</v>
      </c>
      <c r="Q36">
        <f t="shared" si="4"/>
        <v>511.04488255351288</v>
      </c>
    </row>
    <row r="37" spans="1:17" x14ac:dyDescent="0.25">
      <c r="A37">
        <f>Input!G38</f>
        <v>179</v>
      </c>
      <c r="B37">
        <f t="shared" si="1"/>
        <v>34</v>
      </c>
      <c r="C37">
        <f t="shared" si="10"/>
        <v>-6.9775184040095653E-2</v>
      </c>
      <c r="D37" s="4">
        <f>Input!I38</f>
        <v>776.61867300000006</v>
      </c>
      <c r="E37">
        <f t="shared" si="2"/>
        <v>308.3306195714286</v>
      </c>
      <c r="F37">
        <f t="shared" si="9"/>
        <v>952.09723292322792</v>
      </c>
      <c r="G37">
        <f t="shared" si="5"/>
        <v>414435.45246644516</v>
      </c>
      <c r="H37">
        <f t="shared" si="3"/>
        <v>129099.25323718447</v>
      </c>
      <c r="M37" s="4">
        <f>Input!J38</f>
        <v>41.833653714285788</v>
      </c>
      <c r="N37">
        <f t="shared" si="6"/>
        <v>40.39673300000004</v>
      </c>
      <c r="O37">
        <f t="shared" si="7"/>
        <v>63.198345002273861</v>
      </c>
      <c r="P37">
        <f t="shared" si="8"/>
        <v>519.91350990223759</v>
      </c>
      <c r="Q37">
        <f t="shared" si="4"/>
        <v>279.24022218044615</v>
      </c>
    </row>
    <row r="38" spans="1:17" x14ac:dyDescent="0.25">
      <c r="A38">
        <f>Input!G39</f>
        <v>180</v>
      </c>
      <c r="B38">
        <f t="shared" si="1"/>
        <v>35</v>
      </c>
      <c r="C38">
        <f t="shared" si="10"/>
        <v>1.1224108203478822E-2</v>
      </c>
      <c r="D38" s="4">
        <f>Input!I39</f>
        <v>821.75576328571424</v>
      </c>
      <c r="E38">
        <f t="shared" si="2"/>
        <v>353.46770985714278</v>
      </c>
      <c r="F38">
        <f t="shared" si="9"/>
        <v>1015.4456178495877</v>
      </c>
      <c r="G38">
        <f t="shared" si="5"/>
        <v>438214.75067005382</v>
      </c>
      <c r="H38">
        <f t="shared" si="3"/>
        <v>87589.634516586593</v>
      </c>
      <c r="M38" s="4">
        <f>Input!J39</f>
        <v>45.13709028571418</v>
      </c>
      <c r="N38">
        <f t="shared" si="6"/>
        <v>43.700169571428432</v>
      </c>
      <c r="O38">
        <f t="shared" si="7"/>
        <v>63.348384926359806</v>
      </c>
      <c r="P38">
        <f t="shared" si="8"/>
        <v>386.05236663376098</v>
      </c>
      <c r="Q38">
        <f t="shared" si="4"/>
        <v>179.74887796153175</v>
      </c>
    </row>
    <row r="39" spans="1:17" x14ac:dyDescent="0.25">
      <c r="A39">
        <f>Input!G40</f>
        <v>181</v>
      </c>
      <c r="B39">
        <f t="shared" si="1"/>
        <v>36</v>
      </c>
      <c r="C39">
        <f t="shared" si="10"/>
        <v>9.2223400447053294E-2</v>
      </c>
      <c r="D39" s="4">
        <f>Input!I40</f>
        <v>867.57427999999993</v>
      </c>
      <c r="E39">
        <f t="shared" si="2"/>
        <v>399.28622657142847</v>
      </c>
      <c r="F39">
        <f t="shared" si="9"/>
        <v>1078.5291543649823</v>
      </c>
      <c r="G39">
        <f t="shared" si="5"/>
        <v>461370.95495755912</v>
      </c>
      <c r="H39">
        <f t="shared" si="3"/>
        <v>54229.33291484147</v>
      </c>
      <c r="M39" s="4">
        <f>Input!J40</f>
        <v>45.818516714285693</v>
      </c>
      <c r="N39">
        <f t="shared" si="6"/>
        <v>44.381595999999945</v>
      </c>
      <c r="O39">
        <f t="shared" si="7"/>
        <v>63.083536515394556</v>
      </c>
      <c r="P39">
        <f t="shared" si="8"/>
        <v>349.76257904135844</v>
      </c>
      <c r="Q39">
        <f t="shared" si="4"/>
        <v>161.94138922007295</v>
      </c>
    </row>
    <row r="40" spans="1:17" x14ac:dyDescent="0.25">
      <c r="A40">
        <f>Input!G41</f>
        <v>182</v>
      </c>
      <c r="B40">
        <f t="shared" si="1"/>
        <v>37</v>
      </c>
      <c r="C40">
        <f t="shared" si="10"/>
        <v>0.17322269269062776</v>
      </c>
      <c r="D40" s="4">
        <f>Input!I41</f>
        <v>915.9851795714286</v>
      </c>
      <c r="E40">
        <f t="shared" si="2"/>
        <v>447.69712614285714</v>
      </c>
      <c r="F40">
        <f t="shared" si="9"/>
        <v>1140.9381453727894</v>
      </c>
      <c r="G40">
        <f t="shared" si="5"/>
        <v>480583.11074295547</v>
      </c>
      <c r="H40">
        <f t="shared" si="3"/>
        <v>29057.611471142562</v>
      </c>
      <c r="M40" s="4">
        <f>Input!J41</f>
        <v>48.410899571428672</v>
      </c>
      <c r="N40">
        <f t="shared" si="6"/>
        <v>46.973978857142924</v>
      </c>
      <c r="O40">
        <f t="shared" si="7"/>
        <v>62.408991007807145</v>
      </c>
      <c r="P40">
        <f t="shared" si="8"/>
        <v>238.23960009115214</v>
      </c>
      <c r="Q40">
        <f t="shared" si="4"/>
        <v>102.68248291823099</v>
      </c>
    </row>
    <row r="41" spans="1:17" x14ac:dyDescent="0.25">
      <c r="A41">
        <f>Input!G42</f>
        <v>183</v>
      </c>
      <c r="B41">
        <f t="shared" si="1"/>
        <v>38</v>
      </c>
      <c r="C41">
        <f t="shared" si="10"/>
        <v>0.25422198493420223</v>
      </c>
      <c r="D41" s="4">
        <f>Input!I42</f>
        <v>968.2328060000001</v>
      </c>
      <c r="E41">
        <f t="shared" si="2"/>
        <v>499.94475257142864</v>
      </c>
      <c r="F41">
        <f t="shared" si="9"/>
        <v>1202.2760497147865</v>
      </c>
      <c r="G41">
        <f t="shared" si="5"/>
        <v>493269.25094707171</v>
      </c>
      <c r="H41">
        <f t="shared" si="3"/>
        <v>11908.271843875797</v>
      </c>
      <c r="M41" s="4">
        <f>Input!J42</f>
        <v>52.247626428571493</v>
      </c>
      <c r="N41">
        <f t="shared" si="6"/>
        <v>50.810705714285746</v>
      </c>
      <c r="O41">
        <f t="shared" si="7"/>
        <v>61.337904341997152</v>
      </c>
      <c r="P41">
        <f t="shared" si="8"/>
        <v>110.82191094728893</v>
      </c>
      <c r="Q41">
        <f t="shared" si="4"/>
        <v>39.646034274946594</v>
      </c>
    </row>
    <row r="42" spans="1:17" x14ac:dyDescent="0.25">
      <c r="A42">
        <f>Input!G43</f>
        <v>184</v>
      </c>
      <c r="B42">
        <f t="shared" si="1"/>
        <v>39</v>
      </c>
      <c r="C42">
        <f t="shared" si="10"/>
        <v>0.33522127717777672</v>
      </c>
      <c r="D42" s="4">
        <f>Input!I43</f>
        <v>1026.4947608571429</v>
      </c>
      <c r="E42">
        <f t="shared" si="2"/>
        <v>558.20670742857146</v>
      </c>
      <c r="F42">
        <f t="shared" si="9"/>
        <v>1262.167020160939</v>
      </c>
      <c r="G42">
        <f t="shared" si="5"/>
        <v>495560.12190225278</v>
      </c>
      <c r="H42">
        <f t="shared" si="3"/>
        <v>2423.99247188565</v>
      </c>
      <c r="M42" s="4">
        <f>Input!J43</f>
        <v>58.261954857142769</v>
      </c>
      <c r="N42">
        <f t="shared" si="6"/>
        <v>56.825034142857021</v>
      </c>
      <c r="O42">
        <f t="shared" si="7"/>
        <v>59.890970446152565</v>
      </c>
      <c r="P42">
        <f t="shared" si="8"/>
        <v>9.3999654158655463</v>
      </c>
      <c r="Q42">
        <f t="shared" si="4"/>
        <v>7.9626264242470879E-2</v>
      </c>
    </row>
    <row r="43" spans="1:17" x14ac:dyDescent="0.25">
      <c r="A43">
        <f>Input!G44</f>
        <v>185</v>
      </c>
      <c r="B43">
        <f t="shared" si="1"/>
        <v>40</v>
      </c>
      <c r="C43">
        <f t="shared" si="10"/>
        <v>0.41622056942135116</v>
      </c>
      <c r="D43" s="4">
        <f>Input!I44</f>
        <v>1084.5937658571427</v>
      </c>
      <c r="E43">
        <f t="shared" si="2"/>
        <v>616.30571242857127</v>
      </c>
      <c r="F43">
        <f t="shared" si="9"/>
        <v>1320.2627765308935</v>
      </c>
      <c r="G43">
        <f t="shared" si="5"/>
        <v>495555.54809956095</v>
      </c>
      <c r="H43">
        <f t="shared" si="3"/>
        <v>78.52969714720281</v>
      </c>
      <c r="M43" s="4">
        <f>Input!J44</f>
        <v>58.099004999999806</v>
      </c>
      <c r="N43">
        <f t="shared" si="6"/>
        <v>56.662084285714059</v>
      </c>
      <c r="O43">
        <f t="shared" si="7"/>
        <v>58.095756369954302</v>
      </c>
      <c r="P43">
        <f t="shared" si="8"/>
        <v>2.055415645129762</v>
      </c>
      <c r="Q43">
        <f t="shared" si="4"/>
        <v>0.19814171262775487</v>
      </c>
    </row>
    <row r="44" spans="1:17" x14ac:dyDescent="0.25">
      <c r="A44">
        <f>Input!G45</f>
        <v>186</v>
      </c>
      <c r="B44">
        <f t="shared" si="1"/>
        <v>41</v>
      </c>
      <c r="C44">
        <f t="shared" si="10"/>
        <v>0.49721986166492566</v>
      </c>
      <c r="D44" s="4">
        <f>Input!I45</f>
        <v>1146.6628201428571</v>
      </c>
      <c r="E44">
        <f t="shared" si="2"/>
        <v>678.37476671428567</v>
      </c>
      <c r="F44">
        <f t="shared" si="9"/>
        <v>1376.2486056279538</v>
      </c>
      <c r="G44">
        <f t="shared" si="5"/>
        <v>487027.89504010038</v>
      </c>
      <c r="H44">
        <f t="shared" si="3"/>
        <v>4205.2018123443058</v>
      </c>
      <c r="M44" s="4">
        <f>Input!J45</f>
        <v>62.069054285714401</v>
      </c>
      <c r="N44">
        <f t="shared" si="6"/>
        <v>60.632133571428653</v>
      </c>
      <c r="O44">
        <f t="shared" si="7"/>
        <v>55.985829097060417</v>
      </c>
      <c r="P44">
        <f t="shared" si="8"/>
        <v>21.588145268534291</v>
      </c>
      <c r="Q44">
        <f t="shared" si="4"/>
        <v>12.425048085791568</v>
      </c>
    </row>
    <row r="45" spans="1:17" x14ac:dyDescent="0.25">
      <c r="A45">
        <f>Input!G46</f>
        <v>187</v>
      </c>
      <c r="B45">
        <f t="shared" si="1"/>
        <v>42</v>
      </c>
      <c r="C45">
        <f t="shared" si="10"/>
        <v>0.57821915390850009</v>
      </c>
      <c r="D45" s="4">
        <f>Input!I46</f>
        <v>1214.4351170000002</v>
      </c>
      <c r="E45">
        <f t="shared" si="2"/>
        <v>746.14706357142882</v>
      </c>
      <c r="F45">
        <f t="shared" si="9"/>
        <v>1429.8483182920352</v>
      </c>
      <c r="G45">
        <f t="shared" si="5"/>
        <v>467447.40570653148</v>
      </c>
      <c r="H45">
        <f t="shared" si="3"/>
        <v>14029.748683274185</v>
      </c>
      <c r="M45" s="4">
        <f>Input!J46</f>
        <v>67.772296857143147</v>
      </c>
      <c r="N45">
        <f t="shared" si="6"/>
        <v>66.335376142857399</v>
      </c>
      <c r="O45">
        <f t="shared" si="7"/>
        <v>53.599712664081352</v>
      </c>
      <c r="P45">
        <f t="shared" si="8"/>
        <v>162.19712424463</v>
      </c>
      <c r="Q45">
        <f t="shared" si="4"/>
        <v>85.15895061884595</v>
      </c>
    </row>
    <row r="46" spans="1:17" x14ac:dyDescent="0.25">
      <c r="A46">
        <f>Input!G47</f>
        <v>188</v>
      </c>
      <c r="B46">
        <f t="shared" si="1"/>
        <v>43</v>
      </c>
      <c r="C46">
        <f t="shared" si="10"/>
        <v>0.65921844615207459</v>
      </c>
      <c r="D46" s="4">
        <f>Input!I47</f>
        <v>1284.7257285714284</v>
      </c>
      <c r="E46">
        <f t="shared" si="2"/>
        <v>816.43767514285696</v>
      </c>
      <c r="F46">
        <f t="shared" si="9"/>
        <v>1480.8280390992707</v>
      </c>
      <c r="G46">
        <f t="shared" si="5"/>
        <v>441414.55571813585</v>
      </c>
      <c r="H46">
        <f t="shared" si="3"/>
        <v>28705.495076493291</v>
      </c>
      <c r="M46" s="4">
        <f>Input!J47</f>
        <v>70.290611571428144</v>
      </c>
      <c r="N46">
        <f t="shared" si="6"/>
        <v>68.853690857142396</v>
      </c>
      <c r="O46">
        <f t="shared" si="7"/>
        <v>50.979720807235545</v>
      </c>
      <c r="P46">
        <f t="shared" si="8"/>
        <v>319.47880534496716</v>
      </c>
      <c r="Q46">
        <f t="shared" si="4"/>
        <v>137.97968556702136</v>
      </c>
    </row>
    <row r="47" spans="1:17" x14ac:dyDescent="0.25">
      <c r="A47">
        <f>Input!G48</f>
        <v>189</v>
      </c>
      <c r="B47">
        <f t="shared" si="1"/>
        <v>44</v>
      </c>
      <c r="C47">
        <f t="shared" si="10"/>
        <v>0.74021773839564908</v>
      </c>
      <c r="D47" s="4">
        <f>Input!I48</f>
        <v>1358.4827265714284</v>
      </c>
      <c r="E47">
        <f t="shared" si="2"/>
        <v>890.19467314285703</v>
      </c>
      <c r="F47">
        <f t="shared" si="9"/>
        <v>1528.9987535394196</v>
      </c>
      <c r="G47">
        <f t="shared" si="5"/>
        <v>408070.65313129796</v>
      </c>
      <c r="H47">
        <f t="shared" si="3"/>
        <v>47348.748309176983</v>
      </c>
      <c r="M47" s="4">
        <f>Input!J48</f>
        <v>73.756998000000067</v>
      </c>
      <c r="N47">
        <f t="shared" si="6"/>
        <v>72.320077285714319</v>
      </c>
      <c r="O47">
        <f t="shared" si="7"/>
        <v>48.170714440148942</v>
      </c>
      <c r="P47">
        <f t="shared" si="8"/>
        <v>583.19172584677347</v>
      </c>
      <c r="Q47">
        <f t="shared" si="4"/>
        <v>231.4311666266052</v>
      </c>
    </row>
    <row r="48" spans="1:17" x14ac:dyDescent="0.25">
      <c r="A48">
        <f>Input!G49</f>
        <v>190</v>
      </c>
      <c r="B48">
        <f t="shared" si="1"/>
        <v>45</v>
      </c>
      <c r="C48">
        <f t="shared" si="10"/>
        <v>0.82121703063922347</v>
      </c>
      <c r="D48" s="4">
        <f>Input!I49</f>
        <v>1435.5431610000001</v>
      </c>
      <c r="E48">
        <f t="shared" si="2"/>
        <v>967.25510757142865</v>
      </c>
      <c r="F48">
        <f t="shared" si="9"/>
        <v>1574.2175882230604</v>
      </c>
      <c r="G48">
        <f t="shared" si="5"/>
        <v>368403.45291878242</v>
      </c>
      <c r="H48">
        <f t="shared" si="3"/>
        <v>69072.517935939657</v>
      </c>
      <c r="M48" s="4">
        <f>Input!J49</f>
        <v>77.060434428571625</v>
      </c>
      <c r="N48">
        <f t="shared" si="6"/>
        <v>75.623513714285878</v>
      </c>
      <c r="O48">
        <f t="shared" si="7"/>
        <v>45.218834683640701</v>
      </c>
      <c r="P48">
        <f t="shared" si="8"/>
        <v>924.44450695655451</v>
      </c>
      <c r="Q48">
        <f t="shared" si="4"/>
        <v>342.85330310878754</v>
      </c>
    </row>
    <row r="49" spans="1:17" x14ac:dyDescent="0.25">
      <c r="A49">
        <f>Input!G50</f>
        <v>191</v>
      </c>
      <c r="B49">
        <f t="shared" si="1"/>
        <v>46</v>
      </c>
      <c r="C49">
        <f t="shared" si="10"/>
        <v>0.90221632288279796</v>
      </c>
      <c r="D49" s="4">
        <f>Input!I50</f>
        <v>1511.0185384285717</v>
      </c>
      <c r="E49">
        <f t="shared" si="2"/>
        <v>1042.7304850000003</v>
      </c>
      <c r="F49">
        <f t="shared" si="9"/>
        <v>1616.3878491673754</v>
      </c>
      <c r="G49">
        <f t="shared" si="5"/>
        <v>329082.77146346046</v>
      </c>
      <c r="H49">
        <f t="shared" si="3"/>
        <v>93016.930459580515</v>
      </c>
      <c r="M49" s="4">
        <f>Input!J50</f>
        <v>75.475377428571619</v>
      </c>
      <c r="N49">
        <f t="shared" si="6"/>
        <v>74.038456714285871</v>
      </c>
      <c r="O49">
        <f t="shared" si="7"/>
        <v>42.170260944315054</v>
      </c>
      <c r="P49">
        <f t="shared" si="8"/>
        <v>1015.5819016331859</v>
      </c>
      <c r="Q49">
        <f t="shared" si="4"/>
        <v>286.66693230099696</v>
      </c>
    </row>
    <row r="50" spans="1:17" x14ac:dyDescent="0.25">
      <c r="A50">
        <f>Input!G51</f>
        <v>192</v>
      </c>
      <c r="B50">
        <f t="shared" si="1"/>
        <v>47</v>
      </c>
      <c r="C50">
        <f t="shared" si="10"/>
        <v>0.98321561512637246</v>
      </c>
      <c r="D50" s="4">
        <f>Input!I51</f>
        <v>1595.1746954285716</v>
      </c>
      <c r="E50">
        <f t="shared" si="2"/>
        <v>1126.8866420000002</v>
      </c>
      <c r="F50">
        <f t="shared" si="9"/>
        <v>1655.4578890309006</v>
      </c>
      <c r="G50">
        <f t="shared" si="5"/>
        <v>279387.5631878011</v>
      </c>
      <c r="H50">
        <f t="shared" si="3"/>
        <v>118375.08907289643</v>
      </c>
      <c r="M50" s="4">
        <f>Input!J51</f>
        <v>84.156156999999894</v>
      </c>
      <c r="N50">
        <f t="shared" si="6"/>
        <v>82.719236285714146</v>
      </c>
      <c r="O50">
        <f t="shared" si="7"/>
        <v>39.07003986352511</v>
      </c>
      <c r="P50">
        <f t="shared" si="8"/>
        <v>1905.2523483028401</v>
      </c>
      <c r="Q50">
        <f t="shared" si="4"/>
        <v>655.9756136360827</v>
      </c>
    </row>
    <row r="51" spans="1:17" x14ac:dyDescent="0.25">
      <c r="A51">
        <f>Input!G52</f>
        <v>193</v>
      </c>
      <c r="B51">
        <f t="shared" si="1"/>
        <v>48</v>
      </c>
      <c r="C51">
        <f t="shared" si="10"/>
        <v>1.0642149073699469</v>
      </c>
      <c r="D51" s="4">
        <f>Input!I52</f>
        <v>1679.8048881428572</v>
      </c>
      <c r="E51">
        <f t="shared" si="2"/>
        <v>1211.5168347142858</v>
      </c>
      <c r="F51">
        <f t="shared" si="9"/>
        <v>1691.4189141987072</v>
      </c>
      <c r="G51">
        <f t="shared" si="5"/>
        <v>230306.00589347191</v>
      </c>
      <c r="H51">
        <f t="shared" si="3"/>
        <v>144413.5556702551</v>
      </c>
      <c r="M51" s="4">
        <f>Input!J52</f>
        <v>84.630192714285613</v>
      </c>
      <c r="N51">
        <f t="shared" si="6"/>
        <v>83.193271999999865</v>
      </c>
      <c r="O51">
        <f t="shared" si="7"/>
        <v>35.961025167806696</v>
      </c>
      <c r="P51">
        <f t="shared" si="8"/>
        <v>2230.8851408172218</v>
      </c>
      <c r="Q51">
        <f t="shared" si="4"/>
        <v>680.48234872025762</v>
      </c>
    </row>
    <row r="52" spans="1:17" x14ac:dyDescent="0.25">
      <c r="A52">
        <f>Input!G53</f>
        <v>194</v>
      </c>
      <c r="B52">
        <f t="shared" si="1"/>
        <v>49</v>
      </c>
      <c r="C52">
        <f t="shared" si="10"/>
        <v>1.1452141996135214</v>
      </c>
      <c r="D52" s="4">
        <f>Input!I53</f>
        <v>1763.0574144285715</v>
      </c>
      <c r="E52">
        <f t="shared" si="2"/>
        <v>1294.7693610000001</v>
      </c>
      <c r="F52">
        <f t="shared" si="9"/>
        <v>1724.3018751959098</v>
      </c>
      <c r="G52">
        <f t="shared" si="5"/>
        <v>184498.18075145935</v>
      </c>
      <c r="H52">
        <f t="shared" si="3"/>
        <v>170487.06815237654</v>
      </c>
      <c r="M52" s="4">
        <f>Input!J53</f>
        <v>83.252526285714339</v>
      </c>
      <c r="N52">
        <f t="shared" si="6"/>
        <v>81.815605571428591</v>
      </c>
      <c r="O52">
        <f t="shared" si="7"/>
        <v>32.882960997202595</v>
      </c>
      <c r="P52">
        <f t="shared" si="8"/>
        <v>2394.4037050275288</v>
      </c>
      <c r="Q52">
        <f t="shared" si="4"/>
        <v>610.50454465693053</v>
      </c>
    </row>
    <row r="53" spans="1:17" x14ac:dyDescent="0.25">
      <c r="A53">
        <f>Input!G54</f>
        <v>195</v>
      </c>
      <c r="B53">
        <f t="shared" si="1"/>
        <v>50</v>
      </c>
      <c r="C53">
        <f t="shared" si="10"/>
        <v>1.2262134918570959</v>
      </c>
      <c r="D53" s="4">
        <f>Input!I54</f>
        <v>1851.7909789999999</v>
      </c>
      <c r="E53">
        <f t="shared" si="2"/>
        <v>1383.5029255714285</v>
      </c>
      <c r="F53">
        <f t="shared" si="9"/>
        <v>1754.1736078930526</v>
      </c>
      <c r="G53">
        <f t="shared" si="5"/>
        <v>137396.75473277838</v>
      </c>
      <c r="H53">
        <f t="shared" si="3"/>
        <v>196047.51304276293</v>
      </c>
      <c r="M53" s="4">
        <f>Input!J54</f>
        <v>88.73356457142836</v>
      </c>
      <c r="N53">
        <f t="shared" si="6"/>
        <v>87.296643857142612</v>
      </c>
      <c r="O53">
        <f t="shared" si="7"/>
        <v>29.871732697142658</v>
      </c>
      <c r="P53">
        <f t="shared" si="8"/>
        <v>3297.6204217338868</v>
      </c>
      <c r="Q53">
        <f t="shared" si="4"/>
        <v>911.40159031647977</v>
      </c>
    </row>
    <row r="54" spans="1:17" x14ac:dyDescent="0.25">
      <c r="A54">
        <f>Input!G55</f>
        <v>196</v>
      </c>
      <c r="B54">
        <f t="shared" si="1"/>
        <v>51</v>
      </c>
      <c r="C54">
        <f t="shared" si="10"/>
        <v>1.3072127841006702</v>
      </c>
      <c r="D54" s="4">
        <f>Input!I55</f>
        <v>1941.117088142857</v>
      </c>
      <c r="E54">
        <f t="shared" si="2"/>
        <v>1472.8290347142856</v>
      </c>
      <c r="F54">
        <f t="shared" si="9"/>
        <v>1781.1324077896688</v>
      </c>
      <c r="G54">
        <f t="shared" si="5"/>
        <v>95050.969849658926</v>
      </c>
      <c r="H54">
        <f t="shared" si="3"/>
        <v>220647.52198956744</v>
      </c>
      <c r="M54" s="4">
        <f>Input!J55</f>
        <v>89.326109142857149</v>
      </c>
      <c r="N54">
        <f t="shared" si="6"/>
        <v>87.889188428571401</v>
      </c>
      <c r="O54">
        <f t="shared" si="7"/>
        <v>26.958799896616284</v>
      </c>
      <c r="P54">
        <f t="shared" si="8"/>
        <v>3712.5122466550079</v>
      </c>
      <c r="Q54">
        <f t="shared" si="4"/>
        <v>947.52986327428971</v>
      </c>
    </row>
    <row r="55" spans="1:17" x14ac:dyDescent="0.25">
      <c r="A55">
        <f>Input!G56</f>
        <v>197</v>
      </c>
      <c r="B55">
        <f t="shared" si="1"/>
        <v>52</v>
      </c>
      <c r="C55">
        <f t="shared" si="10"/>
        <v>1.3882120763442447</v>
      </c>
      <c r="D55" s="4">
        <f>Input!I56</f>
        <v>2030.2358067142857</v>
      </c>
      <c r="E55">
        <f t="shared" si="2"/>
        <v>1561.9477532857143</v>
      </c>
      <c r="F55">
        <f t="shared" si="9"/>
        <v>1805.3032253083427</v>
      </c>
      <c r="G55">
        <f t="shared" si="5"/>
        <v>59221.88576335628</v>
      </c>
      <c r="H55">
        <f t="shared" si="3"/>
        <v>243939.33090928241</v>
      </c>
      <c r="M55" s="4">
        <f>Input!J56</f>
        <v>89.118718571428644</v>
      </c>
      <c r="N55">
        <f t="shared" si="6"/>
        <v>87.681797857142897</v>
      </c>
      <c r="O55">
        <f t="shared" si="7"/>
        <v>24.170817518673939</v>
      </c>
      <c r="P55">
        <f t="shared" si="8"/>
        <v>4033.6446235533899</v>
      </c>
      <c r="Q55">
        <f t="shared" si="4"/>
        <v>934.80509217295696</v>
      </c>
    </row>
    <row r="56" spans="1:17" x14ac:dyDescent="0.25">
      <c r="A56">
        <f>Input!G57</f>
        <v>198</v>
      </c>
      <c r="B56">
        <f t="shared" si="1"/>
        <v>53</v>
      </c>
      <c r="C56">
        <f t="shared" si="10"/>
        <v>1.4692113685878192</v>
      </c>
      <c r="D56" s="4">
        <f>Input!I57</f>
        <v>2121.4432452857141</v>
      </c>
      <c r="E56">
        <f t="shared" si="2"/>
        <v>1653.1551918571427</v>
      </c>
      <c r="F56">
        <f t="shared" si="9"/>
        <v>1826.8326670022236</v>
      </c>
      <c r="G56">
        <f t="shared" si="5"/>
        <v>30163.865372770215</v>
      </c>
      <c r="H56">
        <f t="shared" si="3"/>
        <v>265669.72272584587</v>
      </c>
      <c r="M56" s="4">
        <f>Input!J57</f>
        <v>91.207438571428384</v>
      </c>
      <c r="N56">
        <f t="shared" si="6"/>
        <v>89.770517857142636</v>
      </c>
      <c r="O56">
        <f t="shared" si="7"/>
        <v>21.52944169388088</v>
      </c>
      <c r="P56">
        <f t="shared" si="8"/>
        <v>4656.8444759200911</v>
      </c>
      <c r="Q56">
        <f t="shared" si="4"/>
        <v>1066.8913271336405</v>
      </c>
    </row>
    <row r="57" spans="1:17" x14ac:dyDescent="0.25">
      <c r="A57">
        <f>Input!G58</f>
        <v>199</v>
      </c>
      <c r="B57">
        <f t="shared" si="1"/>
        <v>54</v>
      </c>
      <c r="C57">
        <f t="shared" si="10"/>
        <v>1.5502106608313937</v>
      </c>
      <c r="D57" s="4">
        <f>Input!I58</f>
        <v>2210.6804727142858</v>
      </c>
      <c r="E57">
        <f t="shared" si="2"/>
        <v>1742.3924192857144</v>
      </c>
      <c r="F57">
        <f t="shared" si="9"/>
        <v>1845.8839768155342</v>
      </c>
      <c r="G57">
        <f t="shared" si="5"/>
        <v>10710.502479948007</v>
      </c>
      <c r="H57">
        <f t="shared" si="3"/>
        <v>285671.96890277957</v>
      </c>
      <c r="M57" s="4">
        <f>Input!J58</f>
        <v>89.237227428571714</v>
      </c>
      <c r="N57">
        <f t="shared" si="6"/>
        <v>87.800306714285966</v>
      </c>
      <c r="O57">
        <f t="shared" si="7"/>
        <v>19.051309813310606</v>
      </c>
      <c r="P57">
        <f t="shared" si="8"/>
        <v>4726.4245748903195</v>
      </c>
      <c r="Q57">
        <f t="shared" si="4"/>
        <v>942.06585417043243</v>
      </c>
    </row>
    <row r="58" spans="1:17" x14ac:dyDescent="0.25">
      <c r="A58">
        <f>Input!G59</f>
        <v>200</v>
      </c>
      <c r="B58">
        <f t="shared" si="1"/>
        <v>55</v>
      </c>
      <c r="C58">
        <f t="shared" si="10"/>
        <v>1.6312099530749682</v>
      </c>
      <c r="D58" s="4">
        <f>Input!I59</f>
        <v>2297.3401308571429</v>
      </c>
      <c r="E58">
        <f t="shared" si="2"/>
        <v>1829.0520774285715</v>
      </c>
      <c r="F58">
        <f t="shared" si="9"/>
        <v>1862.6321543223075</v>
      </c>
      <c r="G58">
        <f t="shared" si="5"/>
        <v>1127.6215641892277</v>
      </c>
      <c r="H58">
        <f t="shared" si="3"/>
        <v>303855.69927296997</v>
      </c>
      <c r="M58" s="4">
        <f>Input!J59</f>
        <v>86.659658142857097</v>
      </c>
      <c r="N58">
        <f t="shared" si="6"/>
        <v>85.222737428571349</v>
      </c>
      <c r="O58">
        <f t="shared" si="7"/>
        <v>16.748177506773303</v>
      </c>
      <c r="P58">
        <f t="shared" si="8"/>
        <v>4688.7653564839111</v>
      </c>
      <c r="Q58">
        <f t="shared" si="4"/>
        <v>790.48257870397094</v>
      </c>
    </row>
    <row r="59" spans="1:17" x14ac:dyDescent="0.25">
      <c r="A59">
        <f>Input!G60</f>
        <v>201</v>
      </c>
      <c r="B59">
        <f t="shared" si="1"/>
        <v>56</v>
      </c>
      <c r="C59">
        <f t="shared" si="10"/>
        <v>1.7122092453185427</v>
      </c>
      <c r="D59" s="4">
        <f>Input!I60</f>
        <v>2387.2291574285714</v>
      </c>
      <c r="E59">
        <f t="shared" si="2"/>
        <v>1918.941104</v>
      </c>
      <c r="F59">
        <f t="shared" si="9"/>
        <v>1877.2593447160218</v>
      </c>
      <c r="G59">
        <f t="shared" si="5"/>
        <v>1737.3690570075012</v>
      </c>
      <c r="H59">
        <f t="shared" si="3"/>
        <v>320195.57777426491</v>
      </c>
      <c r="M59" s="4">
        <f>Input!J60</f>
        <v>89.889026571428531</v>
      </c>
      <c r="N59">
        <f t="shared" si="6"/>
        <v>88.452105857142783</v>
      </c>
      <c r="O59">
        <f t="shared" si="7"/>
        <v>14.627190393714361</v>
      </c>
      <c r="P59">
        <f t="shared" si="8"/>
        <v>5450.1181431823534</v>
      </c>
      <c r="Q59">
        <f t="shared" si="4"/>
        <v>982.50215750816596</v>
      </c>
    </row>
    <row r="60" spans="1:17" x14ac:dyDescent="0.25">
      <c r="A60">
        <f>Input!G61</f>
        <v>202</v>
      </c>
      <c r="B60">
        <f t="shared" si="1"/>
        <v>57</v>
      </c>
      <c r="C60">
        <f t="shared" si="10"/>
        <v>1.7932085375621172</v>
      </c>
      <c r="D60" s="4">
        <f>Input!I61</f>
        <v>2476.2738078571429</v>
      </c>
      <c r="E60">
        <f t="shared" si="2"/>
        <v>2007.9857544285715</v>
      </c>
      <c r="F60">
        <f t="shared" si="9"/>
        <v>1889.950609857515</v>
      </c>
      <c r="G60">
        <f t="shared" si="5"/>
        <v>13932.295353910193</v>
      </c>
      <c r="H60">
        <f t="shared" si="3"/>
        <v>334719.56057064777</v>
      </c>
      <c r="M60" s="4">
        <f>Input!J61</f>
        <v>89.044650428571458</v>
      </c>
      <c r="N60">
        <f t="shared" si="6"/>
        <v>87.607729714285711</v>
      </c>
      <c r="O60">
        <f t="shared" si="7"/>
        <v>12.691265141493163</v>
      </c>
      <c r="P60">
        <f t="shared" si="8"/>
        <v>5612.4766640864809</v>
      </c>
      <c r="Q60">
        <f t="shared" si="4"/>
        <v>930.28137318089364</v>
      </c>
    </row>
    <row r="61" spans="1:17" x14ac:dyDescent="0.25">
      <c r="A61">
        <f>Input!G62</f>
        <v>203</v>
      </c>
      <c r="B61">
        <f t="shared" si="1"/>
        <v>58</v>
      </c>
      <c r="C61">
        <f t="shared" si="10"/>
        <v>1.8742078298056917</v>
      </c>
      <c r="D61" s="4">
        <f>Input!I62</f>
        <v>2566.7701927142853</v>
      </c>
      <c r="E61">
        <f t="shared" si="2"/>
        <v>2098.4821392857139</v>
      </c>
      <c r="F61">
        <f t="shared" si="9"/>
        <v>1900.8901625371129</v>
      </c>
      <c r="G61">
        <f t="shared" si="5"/>
        <v>39042.589275419647</v>
      </c>
      <c r="H61">
        <f t="shared" si="3"/>
        <v>347497.38054192741</v>
      </c>
      <c r="M61" s="4">
        <f>Input!J62</f>
        <v>90.496384857142402</v>
      </c>
      <c r="N61">
        <f t="shared" si="6"/>
        <v>89.059464142856655</v>
      </c>
      <c r="O61">
        <f t="shared" si="7"/>
        <v>10.939552679597876</v>
      </c>
      <c r="P61">
        <f t="shared" si="8"/>
        <v>6102.7205670273897</v>
      </c>
      <c r="Q61">
        <f t="shared" si="4"/>
        <v>1020.946199458191</v>
      </c>
    </row>
    <row r="62" spans="1:17" x14ac:dyDescent="0.25">
      <c r="A62">
        <f>Input!G63</f>
        <v>204</v>
      </c>
      <c r="B62">
        <f t="shared" si="1"/>
        <v>59</v>
      </c>
      <c r="C62">
        <f t="shared" si="10"/>
        <v>1.9552071220492662</v>
      </c>
      <c r="D62" s="4">
        <f>Input!I63</f>
        <v>2663.1179562857142</v>
      </c>
      <c r="E62">
        <f t="shared" si="2"/>
        <v>2194.8299028571428</v>
      </c>
      <c r="F62">
        <f t="shared" si="9"/>
        <v>1910.2581187974558</v>
      </c>
      <c r="G62">
        <f t="shared" si="5"/>
        <v>80981.100282913088</v>
      </c>
      <c r="H62">
        <f t="shared" si="3"/>
        <v>358629.75506229274</v>
      </c>
      <c r="M62" s="4">
        <f>Input!J63</f>
        <v>96.347763571428914</v>
      </c>
      <c r="N62">
        <f t="shared" si="6"/>
        <v>94.910842857143166</v>
      </c>
      <c r="O62">
        <f t="shared" si="7"/>
        <v>9.3679562603430124</v>
      </c>
      <c r="P62">
        <f t="shared" si="8"/>
        <v>7317.5854473130121</v>
      </c>
      <c r="Q62">
        <f t="shared" si="4"/>
        <v>1429.1142486023441</v>
      </c>
    </row>
    <row r="63" spans="1:17" x14ac:dyDescent="0.25">
      <c r="A63">
        <f>Input!G64</f>
        <v>205</v>
      </c>
      <c r="B63">
        <f t="shared" si="1"/>
        <v>60</v>
      </c>
      <c r="C63">
        <f t="shared" si="10"/>
        <v>2.0362064142928404</v>
      </c>
      <c r="D63" s="4">
        <f>Input!I64</f>
        <v>2761.4803715714288</v>
      </c>
      <c r="E63">
        <f t="shared" si="2"/>
        <v>2293.1923181428574</v>
      </c>
      <c r="F63">
        <f t="shared" si="9"/>
        <v>1918.2277970445716</v>
      </c>
      <c r="G63">
        <f t="shared" si="5"/>
        <v>140598.3920824668</v>
      </c>
      <c r="H63">
        <f t="shared" si="3"/>
        <v>368238.66669267422</v>
      </c>
      <c r="M63" s="4">
        <f>Input!J64</f>
        <v>98.362415285714633</v>
      </c>
      <c r="N63">
        <f t="shared" si="6"/>
        <v>96.925494571428885</v>
      </c>
      <c r="O63">
        <f t="shared" si="7"/>
        <v>7.9696782471158043</v>
      </c>
      <c r="P63">
        <f t="shared" si="8"/>
        <v>7913.1372579249246</v>
      </c>
      <c r="Q63">
        <f t="shared" si="4"/>
        <v>1585.4953558408758</v>
      </c>
    </row>
    <row r="64" spans="1:17" x14ac:dyDescent="0.25">
      <c r="A64">
        <f>Input!G65</f>
        <v>206</v>
      </c>
      <c r="B64">
        <f t="shared" si="1"/>
        <v>61</v>
      </c>
      <c r="C64">
        <f t="shared" si="10"/>
        <v>2.1172057065364149</v>
      </c>
      <c r="D64" s="4">
        <f>Input!I65</f>
        <v>2858.6725112857139</v>
      </c>
      <c r="E64">
        <f t="shared" si="2"/>
        <v>2390.3844578571425</v>
      </c>
      <c r="F64">
        <f t="shared" si="9"/>
        <v>1924.9635688560347</v>
      </c>
      <c r="G64">
        <f t="shared" si="5"/>
        <v>216616.60391858147</v>
      </c>
      <c r="H64">
        <f t="shared" si="3"/>
        <v>376458.92992892012</v>
      </c>
      <c r="M64" s="4">
        <f>Input!J65</f>
        <v>97.192139714285076</v>
      </c>
      <c r="N64">
        <f t="shared" si="6"/>
        <v>95.755218999999329</v>
      </c>
      <c r="O64">
        <f t="shared" si="7"/>
        <v>6.7357718114631515</v>
      </c>
      <c r="P64">
        <f t="shared" si="8"/>
        <v>7924.4619777525813</v>
      </c>
      <c r="Q64">
        <f t="shared" si="4"/>
        <v>1493.6681819423757</v>
      </c>
    </row>
    <row r="65" spans="1:17" x14ac:dyDescent="0.25">
      <c r="A65">
        <f>Input!G66</f>
        <v>207</v>
      </c>
      <c r="B65">
        <f t="shared" si="1"/>
        <v>62</v>
      </c>
      <c r="C65">
        <f t="shared" si="10"/>
        <v>2.1982049987799894</v>
      </c>
      <c r="D65" s="4">
        <f>Input!I66</f>
        <v>2958.871815142857</v>
      </c>
      <c r="E65">
        <f t="shared" si="2"/>
        <v>2490.5837617142856</v>
      </c>
      <c r="F65">
        <f t="shared" si="9"/>
        <v>1930.6192457117763</v>
      </c>
      <c r="G65">
        <f t="shared" si="5"/>
        <v>313560.25918192451</v>
      </c>
      <c r="H65">
        <f t="shared" si="3"/>
        <v>383431.13896542322</v>
      </c>
      <c r="M65" s="4">
        <f>Input!J66</f>
        <v>100.19930385714315</v>
      </c>
      <c r="N65">
        <f t="shared" si="6"/>
        <v>98.762383142857402</v>
      </c>
      <c r="O65">
        <f t="shared" si="7"/>
        <v>5.6556768557417119</v>
      </c>
      <c r="P65">
        <f t="shared" si="8"/>
        <v>8668.8587556352268</v>
      </c>
      <c r="Q65">
        <f t="shared" si="4"/>
        <v>1735.1529993372556</v>
      </c>
    </row>
    <row r="66" spans="1:17" x14ac:dyDescent="0.25">
      <c r="A66">
        <f>Input!G67</f>
        <v>208</v>
      </c>
      <c r="B66">
        <f t="shared" si="1"/>
        <v>63</v>
      </c>
      <c r="C66">
        <f t="shared" si="10"/>
        <v>2.2792042910235639</v>
      </c>
      <c r="D66" s="4">
        <f>Input!I67</f>
        <v>3058.5822697142858</v>
      </c>
      <c r="E66">
        <f t="shared" si="2"/>
        <v>2590.2942162857144</v>
      </c>
      <c r="F66">
        <f t="shared" si="9"/>
        <v>1935.3369688732985</v>
      </c>
      <c r="G66">
        <f t="shared" si="5"/>
        <v>428968.99593804852</v>
      </c>
      <c r="H66">
        <f t="shared" si="3"/>
        <v>389295.99565897771</v>
      </c>
      <c r="M66" s="4">
        <f>Input!J67</f>
        <v>99.710454571428727</v>
      </c>
      <c r="N66">
        <f t="shared" si="6"/>
        <v>98.273533857142979</v>
      </c>
      <c r="O66">
        <f t="shared" si="7"/>
        <v>4.7177231615221142</v>
      </c>
      <c r="P66">
        <f t="shared" si="8"/>
        <v>8752.6897149148463</v>
      </c>
      <c r="Q66">
        <f t="shared" si="4"/>
        <v>1694.6657749706665</v>
      </c>
    </row>
    <row r="67" spans="1:17" x14ac:dyDescent="0.25">
      <c r="A67">
        <f>Input!G68</f>
        <v>209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3157.1372621428568</v>
      </c>
      <c r="E67">
        <f t="shared" si="2"/>
        <v>2688.8492087142854</v>
      </c>
      <c r="F67">
        <f t="shared" si="9"/>
        <v>1939.2465565896816</v>
      </c>
      <c r="G67">
        <f t="shared" si="5"/>
        <v>561904.13607223972</v>
      </c>
      <c r="H67">
        <f t="shared" si="3"/>
        <v>394189.94472299283</v>
      </c>
      <c r="M67" s="4">
        <f>Input!J68</f>
        <v>98.55499242857104</v>
      </c>
      <c r="N67">
        <f t="shared" si="6"/>
        <v>97.118071714285293</v>
      </c>
      <c r="O67">
        <f t="shared" si="7"/>
        <v>3.9095877163830934</v>
      </c>
      <c r="P67">
        <f t="shared" si="8"/>
        <v>8687.8214891871885</v>
      </c>
      <c r="Q67">
        <f t="shared" si="4"/>
        <v>1600.8686226678012</v>
      </c>
    </row>
    <row r="68" spans="1:17" x14ac:dyDescent="0.25">
      <c r="A68">
        <f>Input!G69</f>
        <v>210</v>
      </c>
      <c r="B68">
        <f t="shared" ref="B68:B84" si="12">A68-$A$3</f>
        <v>65</v>
      </c>
      <c r="C68">
        <f t="shared" si="11"/>
        <v>2.4412028755107129</v>
      </c>
      <c r="D68" s="4">
        <f>Input!I69</f>
        <v>3256.9365984285719</v>
      </c>
      <c r="E68">
        <f t="shared" ref="E68:E84" si="13">D68-$D$3</f>
        <v>2788.6485450000005</v>
      </c>
      <c r="F68">
        <f t="shared" si="9"/>
        <v>1942.4652537290999</v>
      </c>
      <c r="G68">
        <f t="shared" si="5"/>
        <v>716026.16242605378</v>
      </c>
      <c r="H68">
        <f t="shared" ref="H68:H84" si="14">(F68-$I$4)^2</f>
        <v>398241.99362478894</v>
      </c>
      <c r="M68" s="4">
        <f>Input!J69</f>
        <v>99.799336285715071</v>
      </c>
      <c r="N68">
        <f t="shared" si="6"/>
        <v>98.362415571429324</v>
      </c>
      <c r="O68">
        <f t="shared" si="7"/>
        <v>3.2186971394183641</v>
      </c>
      <c r="P68">
        <f t="shared" si="8"/>
        <v>9052.3271570697816</v>
      </c>
      <c r="Q68">
        <f t="shared" ref="Q68:Q84" si="15">(N68-$R$4)^2</f>
        <v>1701.9915408397146</v>
      </c>
    </row>
    <row r="69" spans="1:17" x14ac:dyDescent="0.25">
      <c r="A69">
        <f>Input!G70</f>
        <v>211</v>
      </c>
      <c r="B69">
        <f t="shared" si="12"/>
        <v>66</v>
      </c>
      <c r="C69">
        <f t="shared" si="11"/>
        <v>2.5222021677542874</v>
      </c>
      <c r="D69" s="4">
        <f>Input!I70</f>
        <v>3354.5731465714284</v>
      </c>
      <c r="E69">
        <f t="shared" si="13"/>
        <v>2886.285093142857</v>
      </c>
      <c r="F69">
        <f t="shared" si="9"/>
        <v>1945.0978236222518</v>
      </c>
      <c r="G69">
        <f t="shared" ref="G69:G84" si="16">(E69-F69)^2</f>
        <v>885833.47630765243</v>
      </c>
      <c r="H69">
        <f t="shared" si="14"/>
        <v>401571.56514727278</v>
      </c>
      <c r="M69" s="4">
        <f>Input!J70</f>
        <v>97.636548142856554</v>
      </c>
      <c r="N69">
        <f t="shared" ref="N69:N84" si="17">M69-$M$3</f>
        <v>96.199627428570807</v>
      </c>
      <c r="O69">
        <f t="shared" ref="O69:O84" si="18">$X$3*((1/$Z$3)*(1/SQRT(2*PI()))*EXP(-1*C69*C69/2))</f>
        <v>2.6325698931519605</v>
      </c>
      <c r="P69">
        <f t="shared" ref="P69:P84" si="19">(N69-O69)^2</f>
        <v>8754.7942558363793</v>
      </c>
      <c r="Q69">
        <f t="shared" si="15"/>
        <v>1528.2166778846458</v>
      </c>
    </row>
    <row r="70" spans="1:17" x14ac:dyDescent="0.25">
      <c r="A70">
        <f>Input!G71</f>
        <v>212</v>
      </c>
      <c r="B70">
        <f t="shared" si="12"/>
        <v>67</v>
      </c>
      <c r="C70">
        <f t="shared" si="11"/>
        <v>2.6032014599978619</v>
      </c>
      <c r="D70" s="4">
        <f>Input!I71</f>
        <v>3456.4760164285713</v>
      </c>
      <c r="E70">
        <f t="shared" si="13"/>
        <v>2988.1879629999999</v>
      </c>
      <c r="F70">
        <f t="shared" ref="F70:F84" si="20">F69+O70</f>
        <v>1947.2369199896307</v>
      </c>
      <c r="G70">
        <f t="shared" si="16"/>
        <v>1083579.0739443754</v>
      </c>
      <c r="H70">
        <f t="shared" si="14"/>
        <v>404287.21769280813</v>
      </c>
      <c r="M70" s="4">
        <f>Input!J71</f>
        <v>101.90286985714283</v>
      </c>
      <c r="N70">
        <f t="shared" si="17"/>
        <v>100.46594914285708</v>
      </c>
      <c r="O70">
        <f t="shared" si="18"/>
        <v>2.1390963673788548</v>
      </c>
      <c r="P70">
        <f t="shared" si="19"/>
        <v>9668.1699767305709</v>
      </c>
      <c r="Q70">
        <f t="shared" si="15"/>
        <v>1879.9797914213957</v>
      </c>
    </row>
    <row r="71" spans="1:17" x14ac:dyDescent="0.25">
      <c r="A71">
        <f>Input!G72</f>
        <v>213</v>
      </c>
      <c r="B71">
        <f t="shared" si="12"/>
        <v>68</v>
      </c>
      <c r="C71">
        <f t="shared" si="11"/>
        <v>2.6842007522414364</v>
      </c>
      <c r="D71" s="4">
        <f>Input!I72</f>
        <v>3561.4897457142856</v>
      </c>
      <c r="E71">
        <f t="shared" si="13"/>
        <v>3093.2016922857142</v>
      </c>
      <c r="F71">
        <f t="shared" si="20"/>
        <v>1948.9636778189699</v>
      </c>
      <c r="G71">
        <f t="shared" si="16"/>
        <v>1309280.6337507972</v>
      </c>
      <c r="H71">
        <f t="shared" si="14"/>
        <v>406486.06842134753</v>
      </c>
      <c r="M71" s="4">
        <f>Input!J72</f>
        <v>105.01372928571436</v>
      </c>
      <c r="N71">
        <f t="shared" si="17"/>
        <v>103.57680857142861</v>
      </c>
      <c r="O71">
        <f t="shared" si="18"/>
        <v>1.7267578293392905</v>
      </c>
      <c r="P71">
        <f t="shared" si="19"/>
        <v>10373.43283616617</v>
      </c>
      <c r="Q71">
        <f t="shared" si="15"/>
        <v>2159.4230891294933</v>
      </c>
    </row>
    <row r="72" spans="1:17" x14ac:dyDescent="0.25">
      <c r="A72">
        <f>Input!G73</f>
        <v>214</v>
      </c>
      <c r="B72">
        <f t="shared" si="12"/>
        <v>69</v>
      </c>
      <c r="C72">
        <f t="shared" si="11"/>
        <v>2.7652000444850109</v>
      </c>
      <c r="D72" s="4">
        <f>Input!I73</f>
        <v>3670.4735242857141</v>
      </c>
      <c r="E72">
        <f t="shared" si="13"/>
        <v>3202.1854708571427</v>
      </c>
      <c r="F72">
        <f t="shared" si="20"/>
        <v>1950.3484654034644</v>
      </c>
      <c r="G72">
        <f t="shared" si="16"/>
        <v>1567095.8882232327</v>
      </c>
      <c r="H72">
        <f t="shared" si="14"/>
        <v>408253.76360255736</v>
      </c>
      <c r="M72" s="4">
        <f>Input!J73</f>
        <v>108.9837785714285</v>
      </c>
      <c r="N72">
        <f t="shared" si="17"/>
        <v>107.54685785714275</v>
      </c>
      <c r="O72">
        <f t="shared" si="18"/>
        <v>1.3847875844943713</v>
      </c>
      <c r="P72">
        <f t="shared" si="19"/>
        <v>11270.385164574733</v>
      </c>
      <c r="Q72">
        <f t="shared" si="15"/>
        <v>2544.1575307826074</v>
      </c>
    </row>
    <row r="73" spans="1:17" x14ac:dyDescent="0.25">
      <c r="A73">
        <f>Input!G74</f>
        <v>215</v>
      </c>
      <c r="B73">
        <f t="shared" si="12"/>
        <v>70</v>
      </c>
      <c r="C73">
        <f t="shared" si="11"/>
        <v>2.8461993367285854</v>
      </c>
      <c r="D73" s="4">
        <f>Input!I74</f>
        <v>3782.5237215714287</v>
      </c>
      <c r="E73">
        <f t="shared" si="13"/>
        <v>3314.2356681428573</v>
      </c>
      <c r="F73">
        <f t="shared" si="20"/>
        <v>1951.4517448616546</v>
      </c>
      <c r="G73">
        <f t="shared" si="16"/>
        <v>1857180.0215537071</v>
      </c>
      <c r="H73">
        <f t="shared" si="14"/>
        <v>409664.85588243196</v>
      </c>
      <c r="M73" s="4">
        <f>Input!J74</f>
        <v>112.0501972857146</v>
      </c>
      <c r="N73">
        <f t="shared" si="17"/>
        <v>110.61327657142886</v>
      </c>
      <c r="O73">
        <f t="shared" si="18"/>
        <v>1.1032794581902508</v>
      </c>
      <c r="P73">
        <f t="shared" si="19"/>
        <v>11992.439467741526</v>
      </c>
      <c r="Q73">
        <f t="shared" si="15"/>
        <v>2862.8985816332538</v>
      </c>
    </row>
    <row r="74" spans="1:17" x14ac:dyDescent="0.25">
      <c r="A74">
        <f>Input!G75</f>
        <v>216</v>
      </c>
      <c r="B74">
        <f t="shared" si="12"/>
        <v>71</v>
      </c>
      <c r="C74">
        <f t="shared" si="11"/>
        <v>2.9271986289721599</v>
      </c>
      <c r="D74" s="4">
        <f>Input!I75</f>
        <v>3896.1145350000006</v>
      </c>
      <c r="E74">
        <f t="shared" si="13"/>
        <v>3427.8264815714292</v>
      </c>
      <c r="F74">
        <f t="shared" si="20"/>
        <v>1952.3249947663462</v>
      </c>
      <c r="G74">
        <f t="shared" si="16"/>
        <v>2177104.6375640105</v>
      </c>
      <c r="H74">
        <f t="shared" si="14"/>
        <v>410783.46681513241</v>
      </c>
      <c r="M74" s="4">
        <f>Input!J75</f>
        <v>113.59081342857189</v>
      </c>
      <c r="N74">
        <f t="shared" si="17"/>
        <v>112.15389271428614</v>
      </c>
      <c r="O74">
        <f t="shared" si="18"/>
        <v>0.87324990469168084</v>
      </c>
      <c r="P74">
        <f t="shared" si="19"/>
        <v>12383.381464116548</v>
      </c>
      <c r="Q74">
        <f t="shared" si="15"/>
        <v>3030.1366828828291</v>
      </c>
    </row>
    <row r="75" spans="1:17" x14ac:dyDescent="0.25">
      <c r="A75">
        <f>Input!G76</f>
        <v>217</v>
      </c>
      <c r="B75">
        <f t="shared" si="12"/>
        <v>72</v>
      </c>
      <c r="C75">
        <f t="shared" si="11"/>
        <v>3.0081979212157344</v>
      </c>
      <c r="D75" s="4">
        <f>Input!I76</f>
        <v>4009.9719934285717</v>
      </c>
      <c r="E75">
        <f t="shared" si="13"/>
        <v>3541.6839400000003</v>
      </c>
      <c r="F75">
        <f t="shared" si="20"/>
        <v>1953.0116554875726</v>
      </c>
      <c r="G75">
        <f t="shared" si="16"/>
        <v>2523879.6275779363</v>
      </c>
      <c r="H75">
        <f t="shared" si="14"/>
        <v>411664.13287566742</v>
      </c>
      <c r="M75" s="4">
        <f>Input!J76</f>
        <v>113.85745842857114</v>
      </c>
      <c r="N75">
        <f t="shared" si="17"/>
        <v>112.42053771428539</v>
      </c>
      <c r="O75">
        <f t="shared" si="18"/>
        <v>0.68666072122632704</v>
      </c>
      <c r="P75">
        <f t="shared" si="19"/>
        <v>12484.459267900053</v>
      </c>
      <c r="Q75">
        <f t="shared" si="15"/>
        <v>3059.5636249814761</v>
      </c>
    </row>
    <row r="76" spans="1:17" x14ac:dyDescent="0.25">
      <c r="A76">
        <f>Input!G77</f>
        <v>218</v>
      </c>
      <c r="B76">
        <f t="shared" si="12"/>
        <v>73</v>
      </c>
      <c r="C76">
        <f t="shared" si="11"/>
        <v>3.0891972134593084</v>
      </c>
      <c r="D76" s="4">
        <f>Input!I77</f>
        <v>4125.562645142857</v>
      </c>
      <c r="E76">
        <f t="shared" si="13"/>
        <v>3657.2745917142856</v>
      </c>
      <c r="F76">
        <f t="shared" si="20"/>
        <v>1953.5480650452562</v>
      </c>
      <c r="G76">
        <f t="shared" si="16"/>
        <v>2902684.0776757151</v>
      </c>
      <c r="H76">
        <f t="shared" si="14"/>
        <v>412352.75270280713</v>
      </c>
      <c r="M76" s="4">
        <f>Input!J77</f>
        <v>115.59065171428529</v>
      </c>
      <c r="N76">
        <f t="shared" si="17"/>
        <v>114.15373099999954</v>
      </c>
      <c r="O76">
        <f t="shared" si="18"/>
        <v>0.53640955768352327</v>
      </c>
      <c r="P76">
        <f t="shared" si="19"/>
        <v>12908.895731726561</v>
      </c>
      <c r="Q76">
        <f t="shared" si="15"/>
        <v>3254.3049416239519</v>
      </c>
    </row>
    <row r="77" spans="1:17" x14ac:dyDescent="0.25">
      <c r="A77">
        <f>Input!G78</f>
        <v>219</v>
      </c>
      <c r="B77">
        <f t="shared" si="12"/>
        <v>74</v>
      </c>
      <c r="C77">
        <f t="shared" si="11"/>
        <v>3.1701965057028829</v>
      </c>
      <c r="D77" s="4">
        <f>Input!I78</f>
        <v>4247.3305750000009</v>
      </c>
      <c r="E77">
        <f t="shared" si="13"/>
        <v>3779.0425215714295</v>
      </c>
      <c r="F77">
        <f t="shared" si="20"/>
        <v>1953.9643602930885</v>
      </c>
      <c r="G77">
        <f t="shared" si="16"/>
        <v>3330910.2947751302</v>
      </c>
      <c r="H77">
        <f t="shared" si="14"/>
        <v>412887.57148259995</v>
      </c>
      <c r="M77" s="4">
        <f>Input!J78</f>
        <v>121.76792985714383</v>
      </c>
      <c r="N77">
        <f t="shared" si="17"/>
        <v>120.33100914285808</v>
      </c>
      <c r="O77">
        <f t="shared" si="18"/>
        <v>0.41629524783223454</v>
      </c>
      <c r="P77">
        <f t="shared" si="19"/>
        <v>14379.538608525903</v>
      </c>
      <c r="Q77">
        <f t="shared" si="15"/>
        <v>3997.2480947107651</v>
      </c>
    </row>
    <row r="78" spans="1:17" x14ac:dyDescent="0.25">
      <c r="A78">
        <f>Input!G79</f>
        <v>220</v>
      </c>
      <c r="B78">
        <f t="shared" si="12"/>
        <v>75</v>
      </c>
      <c r="C78">
        <f t="shared" si="11"/>
        <v>3.2511957979464574</v>
      </c>
      <c r="D78" s="4">
        <f>Input!I79</f>
        <v>4375.1128332857143</v>
      </c>
      <c r="E78">
        <f t="shared" si="13"/>
        <v>3906.8247798571429</v>
      </c>
      <c r="F78">
        <f t="shared" si="20"/>
        <v>1954.2853248245003</v>
      </c>
      <c r="G78">
        <f t="shared" si="16"/>
        <v>3812410.3234591689</v>
      </c>
      <c r="H78">
        <f t="shared" si="14"/>
        <v>413300.1545463035</v>
      </c>
      <c r="M78" s="4">
        <f>Input!J79</f>
        <v>127.7822582857134</v>
      </c>
      <c r="N78">
        <f t="shared" si="17"/>
        <v>126.34533757142765</v>
      </c>
      <c r="O78">
        <f t="shared" si="18"/>
        <v>0.32096453141176501</v>
      </c>
      <c r="P78">
        <f t="shared" si="19"/>
        <v>15882.142600129084</v>
      </c>
      <c r="Q78">
        <f t="shared" si="15"/>
        <v>4793.9175612465515</v>
      </c>
    </row>
    <row r="79" spans="1:17" x14ac:dyDescent="0.25">
      <c r="A79">
        <f>Input!G80</f>
        <v>221</v>
      </c>
      <c r="B79">
        <f t="shared" si="12"/>
        <v>76</v>
      </c>
      <c r="C79">
        <f t="shared" si="11"/>
        <v>3.3321950901900319</v>
      </c>
      <c r="D79" s="4">
        <f>Input!I80</f>
        <v>4507.4132448571427</v>
      </c>
      <c r="E79">
        <f t="shared" si="13"/>
        <v>4039.1251914285713</v>
      </c>
      <c r="F79">
        <f t="shared" si="20"/>
        <v>1954.531170897784</v>
      </c>
      <c r="G79">
        <f t="shared" si="16"/>
        <v>4345532.2304327115</v>
      </c>
      <c r="H79">
        <f t="shared" si="14"/>
        <v>413616.31612180796</v>
      </c>
      <c r="M79" s="4">
        <f>Input!J80</f>
        <v>132.30041157142841</v>
      </c>
      <c r="N79">
        <f t="shared" si="17"/>
        <v>130.86349085714266</v>
      </c>
      <c r="O79">
        <f t="shared" si="18"/>
        <v>0.24584607328366054</v>
      </c>
      <c r="P79">
        <f t="shared" si="19"/>
        <v>17060.969128882367</v>
      </c>
      <c r="Q79">
        <f t="shared" si="15"/>
        <v>5439.988168693134</v>
      </c>
    </row>
    <row r="80" spans="1:17" x14ac:dyDescent="0.25">
      <c r="A80">
        <f>Input!G81</f>
        <v>222</v>
      </c>
      <c r="B80">
        <f t="shared" si="12"/>
        <v>77</v>
      </c>
      <c r="C80">
        <f t="shared" si="11"/>
        <v>3.4131943824336064</v>
      </c>
      <c r="D80" s="4">
        <f>Input!I81</f>
        <v>4639.1803659999996</v>
      </c>
      <c r="E80">
        <f t="shared" si="13"/>
        <v>4170.8923125714282</v>
      </c>
      <c r="F80">
        <f t="shared" si="20"/>
        <v>1954.7182477927079</v>
      </c>
      <c r="G80">
        <f t="shared" si="16"/>
        <v>4911427.4853978343</v>
      </c>
      <c r="H80">
        <f t="shared" si="14"/>
        <v>413856.98068111716</v>
      </c>
      <c r="M80" s="4">
        <f>Input!J81</f>
        <v>131.76712114285692</v>
      </c>
      <c r="N80">
        <f t="shared" si="17"/>
        <v>130.33020042857117</v>
      </c>
      <c r="O80">
        <f t="shared" si="18"/>
        <v>0.1870768949237975</v>
      </c>
      <c r="P80">
        <f t="shared" si="19"/>
        <v>16937.232603094202</v>
      </c>
      <c r="Q80">
        <f t="shared" si="15"/>
        <v>5361.6055358820458</v>
      </c>
    </row>
    <row r="81" spans="1:17" x14ac:dyDescent="0.25">
      <c r="A81">
        <f>Input!G82</f>
        <v>223</v>
      </c>
      <c r="B81">
        <f t="shared" si="12"/>
        <v>78</v>
      </c>
      <c r="C81">
        <f t="shared" si="11"/>
        <v>3.4941936746771809</v>
      </c>
      <c r="D81" s="4">
        <f>Input!I82</f>
        <v>4778.3987364285713</v>
      </c>
      <c r="E81">
        <f t="shared" si="13"/>
        <v>4310.1106829999999</v>
      </c>
      <c r="F81">
        <f t="shared" si="20"/>
        <v>1954.8596732766603</v>
      </c>
      <c r="G81">
        <f t="shared" si="16"/>
        <v>5547207.3188028121</v>
      </c>
      <c r="H81">
        <f t="shared" si="14"/>
        <v>414038.96356637118</v>
      </c>
      <c r="M81" s="4">
        <f>Input!J82</f>
        <v>139.21837042857169</v>
      </c>
      <c r="N81">
        <f t="shared" si="17"/>
        <v>137.78144971428594</v>
      </c>
      <c r="O81">
        <f t="shared" si="18"/>
        <v>0.14142548395249327</v>
      </c>
      <c r="P81">
        <f t="shared" si="19"/>
        <v>18944.776270126775</v>
      </c>
      <c r="Q81">
        <f t="shared" si="15"/>
        <v>6508.3320815216894</v>
      </c>
    </row>
    <row r="82" spans="1:17" x14ac:dyDescent="0.25">
      <c r="A82">
        <f>Input!G83</f>
        <v>224</v>
      </c>
      <c r="B82">
        <f t="shared" si="12"/>
        <v>79</v>
      </c>
      <c r="C82">
        <f t="shared" si="11"/>
        <v>3.5751929669207554</v>
      </c>
      <c r="D82" s="4">
        <f>Input!I83</f>
        <v>4933.6454402857144</v>
      </c>
      <c r="E82">
        <f t="shared" si="13"/>
        <v>4465.357386857143</v>
      </c>
      <c r="F82">
        <f t="shared" si="20"/>
        <v>1954.9658882728515</v>
      </c>
      <c r="G82">
        <f t="shared" si="16"/>
        <v>6302065.4761642832</v>
      </c>
      <c r="H82">
        <f t="shared" si="14"/>
        <v>414175.6647524453</v>
      </c>
      <c r="M82" s="4">
        <f>Input!J83</f>
        <v>155.24670385714307</v>
      </c>
      <c r="N82">
        <f t="shared" si="17"/>
        <v>153.80978314285733</v>
      </c>
      <c r="O82">
        <f t="shared" si="18"/>
        <v>0.10621499619128323</v>
      </c>
      <c r="P82">
        <f t="shared" si="19"/>
        <v>23624.786861016812</v>
      </c>
      <c r="Q82">
        <f t="shared" si="15"/>
        <v>9351.3866072532546</v>
      </c>
    </row>
    <row r="83" spans="1:17" x14ac:dyDescent="0.25">
      <c r="A83">
        <f>Input!G84</f>
        <v>225</v>
      </c>
      <c r="B83">
        <f t="shared" si="12"/>
        <v>80</v>
      </c>
      <c r="C83">
        <f t="shared" si="11"/>
        <v>3.6561922591643299</v>
      </c>
      <c r="D83" s="4">
        <f>Input!I84</f>
        <v>5100.3430698571419</v>
      </c>
      <c r="E83">
        <f t="shared" si="13"/>
        <v>4632.0550164285705</v>
      </c>
      <c r="F83">
        <f t="shared" si="20"/>
        <v>1955.0451374288855</v>
      </c>
      <c r="G83">
        <f t="shared" si="16"/>
        <v>7166381.8922619084</v>
      </c>
      <c r="H83">
        <f t="shared" si="14"/>
        <v>414277.67496897542</v>
      </c>
      <c r="M83" s="4">
        <f>Input!J84</f>
        <v>166.69762957142757</v>
      </c>
      <c r="N83">
        <f t="shared" si="17"/>
        <v>165.26070885714182</v>
      </c>
      <c r="O83">
        <f t="shared" si="18"/>
        <v>7.9249156033927542E-2</v>
      </c>
      <c r="P83">
        <f t="shared" si="19"/>
        <v>27284.914628988729</v>
      </c>
      <c r="Q83">
        <f t="shared" si="15"/>
        <v>11697.178146079608</v>
      </c>
    </row>
    <row r="84" spans="1:17" x14ac:dyDescent="0.25">
      <c r="A84">
        <f>Input!G85</f>
        <v>226</v>
      </c>
      <c r="B84">
        <f t="shared" si="12"/>
        <v>81</v>
      </c>
      <c r="C84">
        <f t="shared" si="11"/>
        <v>3.7371915514079044</v>
      </c>
      <c r="D84" s="4">
        <f>Input!I85</f>
        <v>5267.4702944285718</v>
      </c>
      <c r="E84">
        <f t="shared" si="13"/>
        <v>4799.1822410000004</v>
      </c>
      <c r="F84">
        <f t="shared" si="20"/>
        <v>1955.1038801550455</v>
      </c>
      <c r="G84">
        <f t="shared" si="16"/>
        <v>8088781.722626524</v>
      </c>
      <c r="H84">
        <f t="shared" si="14"/>
        <v>414353.2972331139</v>
      </c>
      <c r="M84" s="4">
        <f>Input!J85</f>
        <v>167.12722457142991</v>
      </c>
      <c r="N84">
        <f t="shared" si="17"/>
        <v>165.69030385714416</v>
      </c>
      <c r="O84">
        <f t="shared" si="18"/>
        <v>5.8742726159951568E-2</v>
      </c>
      <c r="P84">
        <f t="shared" si="19"/>
        <v>27433.814042686958</v>
      </c>
      <c r="Q84">
        <f t="shared" si="15"/>
        <v>11790.28709798399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F1" zoomScale="93" zoomScaleNormal="93" workbookViewId="0">
      <selection activeCell="B1" activeCellId="2" sqref="L1:S1048576 L1:S1048576 B1:B104857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9" t="s">
        <v>18</v>
      </c>
      <c r="D1" s="29"/>
      <c r="E1" s="29"/>
      <c r="F1" s="29"/>
      <c r="G1" s="29"/>
      <c r="H1" s="29"/>
      <c r="I1" s="29"/>
      <c r="J1" s="29"/>
      <c r="L1" s="29" t="s">
        <v>19</v>
      </c>
      <c r="M1" s="29"/>
      <c r="N1" s="29"/>
      <c r="O1" s="29"/>
      <c r="P1" s="29"/>
      <c r="Q1" s="29"/>
      <c r="R1" s="29"/>
      <c r="S1" s="29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145</v>
      </c>
      <c r="B3">
        <f>A3-$A$3</f>
        <v>0</v>
      </c>
      <c r="C3" s="4">
        <f>Input!I4</f>
        <v>468.28805342857146</v>
      </c>
      <c r="D3">
        <f>C3-$C$3</f>
        <v>0</v>
      </c>
      <c r="E3">
        <f>N3</f>
        <v>3.355923229338432</v>
      </c>
      <c r="F3">
        <f>(D3-E3)^2</f>
        <v>11.262220721213291</v>
      </c>
      <c r="G3">
        <f>(E3-$H$4)^2</f>
        <v>3004239.3889726568</v>
      </c>
      <c r="H3" s="2" t="s">
        <v>11</v>
      </c>
      <c r="I3" s="23">
        <f>SUM(F3:F167)</f>
        <v>237753955.96084723</v>
      </c>
      <c r="J3">
        <f>1-(I3/I5)</f>
        <v>-0.18336107842728877</v>
      </c>
      <c r="L3">
        <f>Input!J4</f>
        <v>1.4369207142857476</v>
      </c>
      <c r="M3">
        <f>L3-$L$3</f>
        <v>0</v>
      </c>
      <c r="N3">
        <f>2*($X$3/PI())*($Z$3/(4*((B3-$Y$3)^2)+$Z$3*$Z$3))</f>
        <v>3.355923229338432</v>
      </c>
      <c r="O3">
        <f>(L3-N3)^2</f>
        <v>3.6825706527785282</v>
      </c>
      <c r="P3">
        <f>(N3-$Q$4)^2</f>
        <v>2899.5727418534534</v>
      </c>
      <c r="Q3" s="1" t="s">
        <v>11</v>
      </c>
      <c r="R3" s="23">
        <f>SUM(O3:O167)</f>
        <v>401149.13135701808</v>
      </c>
      <c r="S3" s="5">
        <f>1-(R3/R5)</f>
        <v>-0.77850015729754651</v>
      </c>
      <c r="V3">
        <f>COUNT(B3:B194)</f>
        <v>81</v>
      </c>
      <c r="X3">
        <v>72379.230060517744</v>
      </c>
      <c r="Y3">
        <v>327.53762850174513</v>
      </c>
      <c r="Z3">
        <v>31.325086476650824</v>
      </c>
      <c r="AB3" s="30"/>
      <c r="AC3" s="30"/>
      <c r="AD3" s="30"/>
      <c r="AE3" s="30"/>
      <c r="AF3" s="30"/>
      <c r="AG3" s="30"/>
      <c r="AH3" s="30"/>
      <c r="AI3" s="30"/>
    </row>
    <row r="4" spans="1:35" x14ac:dyDescent="0.25">
      <c r="A4">
        <f>Input!G5</f>
        <v>146</v>
      </c>
      <c r="B4">
        <f t="shared" ref="B4:B67" si="0">A4-$A$3</f>
        <v>1</v>
      </c>
      <c r="C4" s="4">
        <f>Input!I5</f>
        <v>469.75460157142862</v>
      </c>
      <c r="D4">
        <f t="shared" ref="D4:D67" si="1">C4-$C$3</f>
        <v>1.4665481428571638</v>
      </c>
      <c r="E4">
        <f>N4+E3</f>
        <v>6.7323852669011481</v>
      </c>
      <c r="F4">
        <f t="shared" ref="F4:F67" si="2">(D4-E4)^2</f>
        <v>27.729040616959821</v>
      </c>
      <c r="G4">
        <f t="shared" ref="G4:G67" si="3">(E4-$H$4)^2</f>
        <v>2992546.1205181042</v>
      </c>
      <c r="H4">
        <f>AVERAGE(C3:C167)</f>
        <v>1736.6301049365077</v>
      </c>
      <c r="I4" t="s">
        <v>5</v>
      </c>
      <c r="J4" t="s">
        <v>6</v>
      </c>
      <c r="L4">
        <f>Input!J5</f>
        <v>1.4665481428571638</v>
      </c>
      <c r="M4">
        <f t="shared" ref="M4:M67" si="4">L4-$L$3</f>
        <v>2.9627428571416203E-2</v>
      </c>
      <c r="N4">
        <f t="shared" ref="N4:N67" si="5">2*($X$3/PI())*($Z$3/(4*((B4-$Y$3)^2)+$Z$3*$Z$3))</f>
        <v>3.3764620375627161</v>
      </c>
      <c r="O4">
        <f t="shared" ref="O4:O67" si="6">(L4-N4)^2</f>
        <v>3.6477710851893312</v>
      </c>
      <c r="P4">
        <f t="shared" ref="P4:P67" si="7">(N4-$Q$4)^2</f>
        <v>2897.3612293120891</v>
      </c>
      <c r="Q4">
        <f>AVERAGE(L3:L167)</f>
        <v>57.203604162257477</v>
      </c>
      <c r="R4" t="s">
        <v>5</v>
      </c>
      <c r="S4" t="s">
        <v>6</v>
      </c>
      <c r="AB4" s="30"/>
      <c r="AC4" s="30"/>
      <c r="AD4" s="30"/>
      <c r="AE4" s="30"/>
      <c r="AF4" s="30"/>
      <c r="AG4" s="30"/>
      <c r="AH4" s="30"/>
      <c r="AI4" s="30"/>
    </row>
    <row r="5" spans="1:35" x14ac:dyDescent="0.25">
      <c r="A5">
        <f>Input!G6</f>
        <v>147</v>
      </c>
      <c r="B5">
        <f t="shared" si="0"/>
        <v>2</v>
      </c>
      <c r="C5" s="4">
        <f>Input!I6</f>
        <v>471.42854028571435</v>
      </c>
      <c r="D5">
        <f t="shared" si="1"/>
        <v>3.1404868571428892</v>
      </c>
      <c r="E5">
        <f t="shared" ref="E5:E68" si="8">N5+E4</f>
        <v>10.129575096297357</v>
      </c>
      <c r="F5">
        <f t="shared" si="2"/>
        <v>48.847354414687295</v>
      </c>
      <c r="G5">
        <f t="shared" si="3"/>
        <v>2980804.0795385265</v>
      </c>
      <c r="I5">
        <f>SUM(G3:G167)</f>
        <v>200914125.27850515</v>
      </c>
      <c r="J5" s="5">
        <f>1-((1-J3)*(V3-1)/(V3-1-1))</f>
        <v>-0.19834033258459627</v>
      </c>
      <c r="L5">
        <f>Input!J6</f>
        <v>1.6739387142857254</v>
      </c>
      <c r="M5">
        <f t="shared" si="4"/>
        <v>0.23701799999997775</v>
      </c>
      <c r="N5">
        <f t="shared" si="5"/>
        <v>3.3971898293962086</v>
      </c>
      <c r="O5">
        <f t="shared" si="6"/>
        <v>2.969594405729524</v>
      </c>
      <c r="P5">
        <f t="shared" si="7"/>
        <v>2895.1302233595384</v>
      </c>
      <c r="R5">
        <f>SUM(P3:P167)</f>
        <v>225554.73482024836</v>
      </c>
      <c r="S5" s="5">
        <f>1-((1-S3)*(V3-1)/(V3-1-1))</f>
        <v>-0.80101281751650277</v>
      </c>
      <c r="V5" s="17"/>
      <c r="W5" s="18"/>
      <c r="AB5" s="30"/>
      <c r="AC5" s="30"/>
      <c r="AD5" s="30"/>
      <c r="AE5" s="30"/>
      <c r="AF5" s="30"/>
      <c r="AG5" s="30"/>
      <c r="AH5" s="30"/>
      <c r="AI5" s="30"/>
    </row>
    <row r="6" spans="1:35" x14ac:dyDescent="0.25">
      <c r="A6">
        <f>Input!G7</f>
        <v>148</v>
      </c>
      <c r="B6">
        <f t="shared" si="0"/>
        <v>3</v>
      </c>
      <c r="C6" s="4">
        <f>Input!I7</f>
        <v>473.1469198571429</v>
      </c>
      <c r="D6">
        <f t="shared" si="1"/>
        <v>4.8588664285714458</v>
      </c>
      <c r="E6">
        <f t="shared" si="8"/>
        <v>13.547684024977171</v>
      </c>
      <c r="F6">
        <f t="shared" si="2"/>
        <v>75.495551223609766</v>
      </c>
      <c r="G6">
        <f t="shared" si="3"/>
        <v>2969013.029254341</v>
      </c>
      <c r="L6">
        <f>Input!J7</f>
        <v>1.7183795714285566</v>
      </c>
      <c r="M6">
        <f t="shared" si="4"/>
        <v>0.28145885714280894</v>
      </c>
      <c r="N6">
        <f t="shared" si="5"/>
        <v>3.4181089286798145</v>
      </c>
      <c r="O6">
        <f t="shared" si="6"/>
        <v>2.8890798879017745</v>
      </c>
      <c r="P6">
        <f t="shared" si="7"/>
        <v>2892.8794975212054</v>
      </c>
      <c r="V6" s="19" t="s">
        <v>17</v>
      </c>
      <c r="W6" s="20">
        <f>SQRT((S5-J5)^2)</f>
        <v>0.6026724849319065</v>
      </c>
      <c r="AB6" s="30"/>
      <c r="AC6" s="30"/>
      <c r="AD6" s="30"/>
      <c r="AE6" s="30"/>
      <c r="AF6" s="30"/>
      <c r="AG6" s="30"/>
      <c r="AH6" s="30"/>
      <c r="AI6" s="30"/>
    </row>
    <row r="7" spans="1:35" x14ac:dyDescent="0.25">
      <c r="A7">
        <f>Input!G8</f>
        <v>149</v>
      </c>
      <c r="B7">
        <f t="shared" si="0"/>
        <v>4</v>
      </c>
      <c r="C7" s="4">
        <f>Input!I8</f>
        <v>475.02824914285713</v>
      </c>
      <c r="D7">
        <f t="shared" si="1"/>
        <v>6.7401957142856759</v>
      </c>
      <c r="E7">
        <f t="shared" si="8"/>
        <v>16.986905720032446</v>
      </c>
      <c r="F7">
        <f t="shared" si="2"/>
        <v>104.99506594187098</v>
      </c>
      <c r="G7">
        <f t="shared" si="3"/>
        <v>2957172.7326114741</v>
      </c>
      <c r="L7">
        <f>Input!J8</f>
        <v>1.8813292857142301</v>
      </c>
      <c r="M7">
        <f t="shared" si="4"/>
        <v>0.44440857142848245</v>
      </c>
      <c r="N7">
        <f t="shared" si="5"/>
        <v>3.439221695055275</v>
      </c>
      <c r="O7">
        <f t="shared" si="6"/>
        <v>2.4270287590824458</v>
      </c>
      <c r="P7">
        <f t="shared" si="7"/>
        <v>2890.6088220795996</v>
      </c>
      <c r="V7" s="21"/>
      <c r="W7" s="22"/>
      <c r="AB7" s="30"/>
      <c r="AC7" s="30"/>
      <c r="AD7" s="30"/>
      <c r="AE7" s="30"/>
      <c r="AF7" s="30"/>
      <c r="AG7" s="30"/>
      <c r="AH7" s="30"/>
      <c r="AI7" s="30"/>
    </row>
    <row r="8" spans="1:35" x14ac:dyDescent="0.25">
      <c r="A8">
        <f>Input!G9</f>
        <v>150</v>
      </c>
      <c r="B8">
        <f t="shared" si="0"/>
        <v>5</v>
      </c>
      <c r="C8" s="4">
        <f>Input!I9</f>
        <v>477.41324142857138</v>
      </c>
      <c r="D8">
        <f t="shared" si="1"/>
        <v>9.1251879999999232</v>
      </c>
      <c r="E8">
        <f t="shared" si="8"/>
        <v>20.447436244660977</v>
      </c>
      <c r="F8">
        <f t="shared" si="2"/>
        <v>128.19330531373032</v>
      </c>
      <c r="G8">
        <f t="shared" si="3"/>
        <v>2945282.9523182688</v>
      </c>
      <c r="L8">
        <f>Input!J9</f>
        <v>2.3849922857142474</v>
      </c>
      <c r="M8">
        <f t="shared" si="4"/>
        <v>0.94807157142849974</v>
      </c>
      <c r="N8">
        <f t="shared" si="5"/>
        <v>3.4605305246285298</v>
      </c>
      <c r="O8">
        <f t="shared" si="6"/>
        <v>1.1567825033668362</v>
      </c>
      <c r="P8">
        <f t="shared" si="7"/>
        <v>2888.3179640196072</v>
      </c>
      <c r="AB8" s="30"/>
      <c r="AC8" s="30"/>
      <c r="AD8" s="30"/>
      <c r="AE8" s="30"/>
      <c r="AF8" s="30"/>
      <c r="AG8" s="30"/>
      <c r="AH8" s="30"/>
      <c r="AI8" s="30"/>
    </row>
    <row r="9" spans="1:35" x14ac:dyDescent="0.25">
      <c r="A9">
        <f>Input!G10</f>
        <v>151</v>
      </c>
      <c r="B9">
        <f t="shared" si="0"/>
        <v>6</v>
      </c>
      <c r="C9" s="4">
        <f>Input!I10</f>
        <v>480.1833878571428</v>
      </c>
      <c r="D9">
        <f t="shared" si="1"/>
        <v>11.895334428571346</v>
      </c>
      <c r="E9">
        <f t="shared" si="8"/>
        <v>23.929474095308443</v>
      </c>
      <c r="F9">
        <f t="shared" si="2"/>
        <v>144.82051751853524</v>
      </c>
      <c r="G9">
        <f t="shared" si="3"/>
        <v>2933343.4508838416</v>
      </c>
      <c r="L9">
        <f>Input!J10</f>
        <v>2.7701464285714223</v>
      </c>
      <c r="M9">
        <f t="shared" si="4"/>
        <v>1.3332257142856747</v>
      </c>
      <c r="N9">
        <f t="shared" si="5"/>
        <v>3.4820378506474663</v>
      </c>
      <c r="O9">
        <f t="shared" si="6"/>
        <v>0.5067893968254521</v>
      </c>
      <c r="P9">
        <f t="shared" si="7"/>
        <v>2886.0066869727116</v>
      </c>
      <c r="AB9" s="30"/>
      <c r="AC9" s="30"/>
      <c r="AD9" s="30"/>
      <c r="AE9" s="30"/>
      <c r="AF9" s="30"/>
      <c r="AG9" s="30"/>
      <c r="AH9" s="30"/>
      <c r="AI9" s="30"/>
    </row>
    <row r="10" spans="1:35" x14ac:dyDescent="0.25">
      <c r="A10">
        <f>Input!G11</f>
        <v>152</v>
      </c>
      <c r="B10">
        <f t="shared" si="0"/>
        <v>7</v>
      </c>
      <c r="C10" s="4">
        <f>Input!I11</f>
        <v>483.04241599999995</v>
      </c>
      <c r="D10">
        <f t="shared" si="1"/>
        <v>14.754362571428487</v>
      </c>
      <c r="E10">
        <f t="shared" si="8"/>
        <v>27.433220239502827</v>
      </c>
      <c r="F10">
        <f t="shared" si="2"/>
        <v>160.75343176728748</v>
      </c>
      <c r="G10">
        <f t="shared" si="3"/>
        <v>2921353.9906579466</v>
      </c>
      <c r="L10">
        <f>Input!J11</f>
        <v>2.8590281428571416</v>
      </c>
      <c r="M10">
        <f t="shared" si="4"/>
        <v>1.4221074285713939</v>
      </c>
      <c r="N10">
        <f t="shared" si="5"/>
        <v>3.5037461441943845</v>
      </c>
      <c r="O10">
        <f t="shared" si="6"/>
        <v>0.41566130124828909</v>
      </c>
      <c r="P10">
        <f t="shared" si="7"/>
        <v>2883.6747511601347</v>
      </c>
      <c r="AB10" s="30"/>
      <c r="AC10" s="30"/>
      <c r="AD10" s="30"/>
      <c r="AE10" s="30"/>
      <c r="AF10" s="30"/>
      <c r="AG10" s="30"/>
      <c r="AH10" s="30"/>
      <c r="AI10" s="30"/>
    </row>
    <row r="11" spans="1:35" x14ac:dyDescent="0.25">
      <c r="A11">
        <f>Input!G12</f>
        <v>153</v>
      </c>
      <c r="B11">
        <f t="shared" si="0"/>
        <v>8</v>
      </c>
      <c r="C11" s="4">
        <f>Input!I12</f>
        <v>486.06439385714282</v>
      </c>
      <c r="D11">
        <f t="shared" si="1"/>
        <v>17.776340428571359</v>
      </c>
      <c r="E11">
        <f t="shared" si="8"/>
        <v>30.958878154396398</v>
      </c>
      <c r="F11">
        <f t="shared" si="2"/>
        <v>173.77930089280039</v>
      </c>
      <c r="G11">
        <f t="shared" si="3"/>
        <v>2909314.3338723923</v>
      </c>
      <c r="L11">
        <f>Input!J12</f>
        <v>3.0219778571428719</v>
      </c>
      <c r="M11">
        <f t="shared" si="4"/>
        <v>1.5850571428571243</v>
      </c>
      <c r="N11">
        <f t="shared" si="5"/>
        <v>3.5256579148935727</v>
      </c>
      <c r="O11">
        <f t="shared" si="6"/>
        <v>0.2536936005757493</v>
      </c>
      <c r="P11">
        <f t="shared" si="7"/>
        <v>2881.3219133348889</v>
      </c>
      <c r="AB11" s="30"/>
      <c r="AC11" s="30"/>
      <c r="AD11" s="30"/>
      <c r="AE11" s="30"/>
      <c r="AF11" s="30"/>
      <c r="AG11" s="30"/>
      <c r="AH11" s="30"/>
      <c r="AI11" s="30"/>
    </row>
    <row r="12" spans="1:35" x14ac:dyDescent="0.25">
      <c r="A12">
        <f>Input!G13</f>
        <v>154</v>
      </c>
      <c r="B12">
        <f t="shared" si="0"/>
        <v>9</v>
      </c>
      <c r="C12" s="4">
        <f>Input!I13</f>
        <v>489.26413514285713</v>
      </c>
      <c r="D12">
        <f t="shared" si="1"/>
        <v>20.976081714285669</v>
      </c>
      <c r="E12">
        <f t="shared" si="8"/>
        <v>34.506653866030746</v>
      </c>
      <c r="F12">
        <f t="shared" si="2"/>
        <v>183.0763827535794</v>
      </c>
      <c r="G12">
        <f t="shared" si="3"/>
        <v>2897224.24268407</v>
      </c>
      <c r="L12">
        <f>Input!J13</f>
        <v>3.1997412857143104</v>
      </c>
      <c r="M12">
        <f t="shared" si="4"/>
        <v>1.7628205714285627</v>
      </c>
      <c r="N12">
        <f t="shared" si="5"/>
        <v>3.5477757116343445</v>
      </c>
      <c r="O12">
        <f t="shared" si="6"/>
        <v>0.1211279616254877</v>
      </c>
      <c r="P12">
        <f t="shared" si="7"/>
        <v>2878.9479267226989</v>
      </c>
      <c r="T12" t="s">
        <v>25</v>
      </c>
      <c r="U12" t="s">
        <v>26</v>
      </c>
      <c r="V12" t="s">
        <v>27</v>
      </c>
      <c r="AB12" s="30"/>
      <c r="AC12" s="30"/>
      <c r="AD12" s="30"/>
      <c r="AE12" s="30"/>
      <c r="AF12" s="30"/>
      <c r="AG12" s="30"/>
      <c r="AH12" s="30"/>
      <c r="AI12" s="30"/>
    </row>
    <row r="13" spans="1:35" x14ac:dyDescent="0.25">
      <c r="A13">
        <f>Input!G14</f>
        <v>155</v>
      </c>
      <c r="B13">
        <f t="shared" si="0"/>
        <v>10</v>
      </c>
      <c r="C13" s="4">
        <f>Input!I14</f>
        <v>492.7008942857143</v>
      </c>
      <c r="D13">
        <f t="shared" si="1"/>
        <v>24.412840857142839</v>
      </c>
      <c r="E13">
        <f t="shared" si="8"/>
        <v>38.076755989340697</v>
      </c>
      <c r="F13">
        <f t="shared" si="2"/>
        <v>186.7025767399056</v>
      </c>
      <c r="G13">
        <f t="shared" si="3"/>
        <v>2885083.4792196364</v>
      </c>
      <c r="L13">
        <f>Input!J14</f>
        <v>3.43675914285717</v>
      </c>
      <c r="M13">
        <f t="shared" si="4"/>
        <v>1.9998384285714224</v>
      </c>
      <c r="N13">
        <f t="shared" si="5"/>
        <v>3.5701021233099479</v>
      </c>
      <c r="O13">
        <f t="shared" si="6"/>
        <v>1.7780350436029917E-2</v>
      </c>
      <c r="P13">
        <f t="shared" si="7"/>
        <v>2876.5525409617885</v>
      </c>
      <c r="S13" t="s">
        <v>23</v>
      </c>
      <c r="T13">
        <f>_Ac*0.8413</f>
        <v>8434.1143845104634</v>
      </c>
      <c r="AB13" s="30"/>
      <c r="AC13" s="30"/>
      <c r="AD13" s="30"/>
      <c r="AE13" s="30"/>
      <c r="AF13" s="30"/>
      <c r="AG13" s="30"/>
      <c r="AH13" s="30"/>
      <c r="AI13" s="30"/>
    </row>
    <row r="14" spans="1:35" x14ac:dyDescent="0.25">
      <c r="A14">
        <f>Input!G15</f>
        <v>156</v>
      </c>
      <c r="B14">
        <f t="shared" si="0"/>
        <v>11</v>
      </c>
      <c r="C14" s="4">
        <f>Input!I15</f>
        <v>496.01914442857145</v>
      </c>
      <c r="D14">
        <f t="shared" si="1"/>
        <v>27.731090999999992</v>
      </c>
      <c r="E14">
        <f t="shared" si="8"/>
        <v>41.669395768913425</v>
      </c>
      <c r="F14">
        <f t="shared" si="2"/>
        <v>194.27633983111494</v>
      </c>
      <c r="G14">
        <f t="shared" si="3"/>
        <v>2872891.8056219146</v>
      </c>
      <c r="L14">
        <f>Input!J15</f>
        <v>3.3182501428571527</v>
      </c>
      <c r="M14">
        <f t="shared" si="4"/>
        <v>1.8813294285714051</v>
      </c>
      <c r="N14">
        <f t="shared" si="5"/>
        <v>3.5926397795727274</v>
      </c>
      <c r="O14">
        <f t="shared" si="6"/>
        <v>7.5289672736905067E-2</v>
      </c>
      <c r="P14">
        <f t="shared" si="7"/>
        <v>2874.1355020414926</v>
      </c>
      <c r="S14" t="s">
        <v>24</v>
      </c>
      <c r="T14">
        <f>_Ac*0.9772</f>
        <v>9796.525111783696</v>
      </c>
      <c r="AB14" s="30"/>
      <c r="AC14" s="30"/>
      <c r="AD14" s="30"/>
      <c r="AE14" s="30"/>
      <c r="AF14" s="30"/>
      <c r="AG14" s="30"/>
      <c r="AH14" s="30"/>
      <c r="AI14" s="30"/>
    </row>
    <row r="15" spans="1:35" x14ac:dyDescent="0.25">
      <c r="A15">
        <f>Input!G16</f>
        <v>157</v>
      </c>
      <c r="B15">
        <f t="shared" si="0"/>
        <v>12</v>
      </c>
      <c r="C15" s="4">
        <f>Input!I16</f>
        <v>499.27814014285713</v>
      </c>
      <c r="D15">
        <f t="shared" si="1"/>
        <v>30.990086714285667</v>
      </c>
      <c r="E15">
        <f t="shared" si="8"/>
        <v>45.284787120519383</v>
      </c>
      <c r="F15">
        <f t="shared" si="2"/>
        <v>204.33845970397834</v>
      </c>
      <c r="G15">
        <f t="shared" si="3"/>
        <v>2860648.9840980661</v>
      </c>
      <c r="L15">
        <f>Input!J16</f>
        <v>3.2589957142856747</v>
      </c>
      <c r="M15">
        <f t="shared" si="4"/>
        <v>1.8220749999999271</v>
      </c>
      <c r="N15">
        <f t="shared" si="5"/>
        <v>3.6153913516059548</v>
      </c>
      <c r="O15">
        <f t="shared" si="6"/>
        <v>0.12701785030092866</v>
      </c>
      <c r="P15">
        <f t="shared" si="7"/>
        <v>2871.6965522396758</v>
      </c>
      <c r="AB15" s="30"/>
      <c r="AC15" s="30"/>
      <c r="AD15" s="30"/>
      <c r="AE15" s="30"/>
      <c r="AF15" s="30"/>
      <c r="AG15" s="30"/>
      <c r="AH15" s="30"/>
      <c r="AI15" s="30"/>
    </row>
    <row r="16" spans="1:35" x14ac:dyDescent="0.25">
      <c r="A16">
        <f>Input!G17</f>
        <v>158</v>
      </c>
      <c r="B16">
        <f t="shared" si="0"/>
        <v>13</v>
      </c>
      <c r="C16" s="4">
        <f>Input!I17</f>
        <v>502.46306771428573</v>
      </c>
      <c r="D16">
        <f t="shared" si="1"/>
        <v>34.175014285714269</v>
      </c>
      <c r="E16">
        <f t="shared" si="8"/>
        <v>48.923146673432143</v>
      </c>
      <c r="F16">
        <f t="shared" si="2"/>
        <v>217.50740892565292</v>
      </c>
      <c r="G16">
        <f t="shared" si="3"/>
        <v>2848354.7769696028</v>
      </c>
      <c r="L16">
        <f>Input!J17</f>
        <v>3.1849275714286023</v>
      </c>
      <c r="M16">
        <f t="shared" si="4"/>
        <v>1.7480068571428546</v>
      </c>
      <c r="N16">
        <f t="shared" si="5"/>
        <v>3.6383595529127599</v>
      </c>
      <c r="O16">
        <f t="shared" si="6"/>
        <v>0.20560056183264949</v>
      </c>
      <c r="P16">
        <f t="shared" si="7"/>
        <v>2869.2354300589332</v>
      </c>
      <c r="AB16" s="30"/>
      <c r="AC16" s="30"/>
      <c r="AD16" s="30"/>
      <c r="AE16" s="30"/>
      <c r="AF16" s="30"/>
      <c r="AG16" s="30"/>
      <c r="AH16" s="30"/>
      <c r="AI16" s="30"/>
    </row>
    <row r="17" spans="1:35" x14ac:dyDescent="0.25">
      <c r="A17">
        <f>Input!G18</f>
        <v>159</v>
      </c>
      <c r="B17">
        <f t="shared" si="0"/>
        <v>14</v>
      </c>
      <c r="C17" s="4">
        <f>Input!I18</f>
        <v>505.78131785714282</v>
      </c>
      <c r="D17">
        <f t="shared" si="1"/>
        <v>37.493264428571365</v>
      </c>
      <c r="E17">
        <f t="shared" si="8"/>
        <v>52.584693813554722</v>
      </c>
      <c r="F17">
        <f t="shared" si="2"/>
        <v>227.75124088193914</v>
      </c>
      <c r="G17">
        <f t="shared" si="3"/>
        <v>2836008.9467242761</v>
      </c>
      <c r="L17">
        <f>Input!J18</f>
        <v>3.3182501428570959</v>
      </c>
      <c r="M17">
        <f t="shared" si="4"/>
        <v>1.8813294285713482</v>
      </c>
      <c r="N17">
        <f t="shared" si="5"/>
        <v>3.661547140122579</v>
      </c>
      <c r="O17">
        <f t="shared" si="6"/>
        <v>0.11785282833149713</v>
      </c>
      <c r="P17">
        <f t="shared" si="7"/>
        <v>2866.751870161545</v>
      </c>
      <c r="AB17" s="30"/>
      <c r="AC17" s="30"/>
      <c r="AD17" s="30"/>
      <c r="AE17" s="30"/>
      <c r="AF17" s="30"/>
      <c r="AG17" s="30"/>
      <c r="AH17" s="30"/>
      <c r="AI17" s="30"/>
    </row>
    <row r="18" spans="1:35" x14ac:dyDescent="0.25">
      <c r="A18">
        <f>Input!G19</f>
        <v>160</v>
      </c>
      <c r="B18">
        <f t="shared" si="0"/>
        <v>15</v>
      </c>
      <c r="C18" s="4">
        <f>Input!I19</f>
        <v>509.24770414285712</v>
      </c>
      <c r="D18">
        <f t="shared" si="1"/>
        <v>40.959650714285658</v>
      </c>
      <c r="E18">
        <f t="shared" si="8"/>
        <v>56.269650727370298</v>
      </c>
      <c r="F18">
        <f t="shared" si="2"/>
        <v>234.39610040065168</v>
      </c>
      <c r="G18">
        <f t="shared" si="3"/>
        <v>2823611.2560699382</v>
      </c>
      <c r="L18">
        <f>Input!J19</f>
        <v>3.4663862857142931</v>
      </c>
      <c r="M18">
        <f t="shared" si="4"/>
        <v>2.0294655714285454</v>
      </c>
      <c r="N18">
        <f t="shared" si="5"/>
        <v>3.6849569138155736</v>
      </c>
      <c r="O18">
        <f t="shared" si="6"/>
        <v>4.7773119468588254E-2</v>
      </c>
      <c r="P18">
        <f t="shared" si="7"/>
        <v>2864.2456033031581</v>
      </c>
      <c r="AB18" s="30"/>
      <c r="AC18" s="30"/>
      <c r="AD18" s="30"/>
      <c r="AE18" s="30"/>
      <c r="AF18" s="30"/>
      <c r="AG18" s="30"/>
      <c r="AH18" s="30"/>
      <c r="AI18" s="30"/>
    </row>
    <row r="19" spans="1:35" ht="14.45" x14ac:dyDescent="0.3">
      <c r="A19">
        <f>Input!G20</f>
        <v>161</v>
      </c>
      <c r="B19">
        <f t="shared" si="0"/>
        <v>16</v>
      </c>
      <c r="C19" s="4">
        <f>Input!I20</f>
        <v>512.69927685714288</v>
      </c>
      <c r="D19">
        <f t="shared" si="1"/>
        <v>44.411223428571418</v>
      </c>
      <c r="E19">
        <f t="shared" si="8"/>
        <v>59.978242446735777</v>
      </c>
      <c r="F19">
        <f t="shared" si="2"/>
        <v>242.33208111189086</v>
      </c>
      <c r="G19">
        <f t="shared" si="3"/>
        <v>2811161.4679904212</v>
      </c>
      <c r="L19">
        <f>Input!J20</f>
        <v>3.45157271428576</v>
      </c>
      <c r="M19">
        <f t="shared" si="4"/>
        <v>2.0146520000000123</v>
      </c>
      <c r="N19">
        <f t="shared" si="5"/>
        <v>3.7085917193654825</v>
      </c>
      <c r="O19">
        <f t="shared" si="6"/>
        <v>6.6058768972170431E-2</v>
      </c>
      <c r="P19">
        <f t="shared" si="7"/>
        <v>2861.7163562651695</v>
      </c>
    </row>
    <row r="20" spans="1:35" ht="14.45" x14ac:dyDescent="0.3">
      <c r="A20">
        <f>Input!G21</f>
        <v>162</v>
      </c>
      <c r="B20">
        <f t="shared" si="0"/>
        <v>17</v>
      </c>
      <c r="C20" s="4">
        <f>Input!I21</f>
        <v>516.32861285714284</v>
      </c>
      <c r="D20">
        <f t="shared" si="1"/>
        <v>48.040559428571385</v>
      </c>
      <c r="E20">
        <f t="shared" si="8"/>
        <v>63.710696894537151</v>
      </c>
      <c r="F20">
        <f t="shared" si="2"/>
        <v>245.55320820226399</v>
      </c>
      <c r="G20">
        <f t="shared" si="3"/>
        <v>2798659.3458034969</v>
      </c>
      <c r="L20">
        <f>Input!J21</f>
        <v>3.6293359999999666</v>
      </c>
      <c r="M20">
        <f t="shared" si="4"/>
        <v>2.192415285714219</v>
      </c>
      <c r="N20">
        <f t="shared" si="5"/>
        <v>3.7324544478013766</v>
      </c>
      <c r="O20">
        <f t="shared" si="6"/>
        <v>1.0633414276972118E-2</v>
      </c>
      <c r="P20">
        <f t="shared" si="7"/>
        <v>2859.1638517857791</v>
      </c>
    </row>
    <row r="21" spans="1:35" ht="14.45" x14ac:dyDescent="0.3">
      <c r="A21">
        <f>Input!G22</f>
        <v>163</v>
      </c>
      <c r="B21">
        <f t="shared" si="0"/>
        <v>18</v>
      </c>
      <c r="C21" s="4">
        <f>Input!I22</f>
        <v>520.12089871428566</v>
      </c>
      <c r="D21">
        <f t="shared" si="1"/>
        <v>51.8328452857142</v>
      </c>
      <c r="E21">
        <f t="shared" si="8"/>
        <v>67.467244931225949</v>
      </c>
      <c r="F21">
        <f t="shared" si="2"/>
        <v>244.43445227557791</v>
      </c>
      <c r="G21">
        <f t="shared" si="3"/>
        <v>2786104.6532210121</v>
      </c>
      <c r="L21">
        <f>Input!J22</f>
        <v>3.7922858571428151</v>
      </c>
      <c r="M21">
        <f t="shared" si="4"/>
        <v>2.3553651428570674</v>
      </c>
      <c r="N21">
        <f t="shared" si="5"/>
        <v>3.7565480366887933</v>
      </c>
      <c r="O21">
        <f t="shared" si="6"/>
        <v>1.2771918108038947E-3</v>
      </c>
      <c r="P21">
        <f t="shared" si="7"/>
        <v>2856.587808489689</v>
      </c>
    </row>
    <row r="22" spans="1:35" x14ac:dyDescent="0.25">
      <c r="A22">
        <f>Input!G23</f>
        <v>164</v>
      </c>
      <c r="B22">
        <f t="shared" si="0"/>
        <v>19</v>
      </c>
      <c r="C22" s="4">
        <f>Input!I23</f>
        <v>523.66135299999996</v>
      </c>
      <c r="D22">
        <f t="shared" si="1"/>
        <v>55.373299571428504</v>
      </c>
      <c r="E22">
        <f t="shared" si="8"/>
        <v>71.248120402256717</v>
      </c>
      <c r="F22">
        <f t="shared" si="2"/>
        <v>252.00993641089735</v>
      </c>
      <c r="G22">
        <f t="shared" si="3"/>
        <v>2773497.15441124</v>
      </c>
      <c r="L22">
        <f>Input!J23</f>
        <v>3.5404542857143042</v>
      </c>
      <c r="M22">
        <f t="shared" si="4"/>
        <v>2.1035335714285566</v>
      </c>
      <c r="N22">
        <f t="shared" si="5"/>
        <v>3.780875471030765</v>
      </c>
      <c r="O22">
        <f t="shared" si="6"/>
        <v>5.7802346348972009E-2</v>
      </c>
      <c r="P22">
        <f t="shared" si="7"/>
        <v>2853.9879408164174</v>
      </c>
    </row>
    <row r="23" spans="1:35" x14ac:dyDescent="0.25">
      <c r="A23">
        <f>Input!G24</f>
        <v>165</v>
      </c>
      <c r="B23">
        <f t="shared" si="0"/>
        <v>20</v>
      </c>
      <c r="C23" s="4">
        <f>Input!I24</f>
        <v>527.2906891428571</v>
      </c>
      <c r="D23">
        <f t="shared" si="1"/>
        <v>59.002635714285645</v>
      </c>
      <c r="E23">
        <f t="shared" si="8"/>
        <v>75.053560186445964</v>
      </c>
      <c r="F23">
        <f t="shared" si="2"/>
        <v>257.63217641099499</v>
      </c>
      <c r="G23">
        <f t="shared" si="3"/>
        <v>2760836.6140635535</v>
      </c>
      <c r="L23">
        <f>Input!J24</f>
        <v>3.6293361428571416</v>
      </c>
      <c r="M23">
        <f t="shared" si="4"/>
        <v>2.1924154285713939</v>
      </c>
      <c r="N23">
        <f t="shared" si="5"/>
        <v>3.8054397841892471</v>
      </c>
      <c r="O23">
        <f t="shared" si="6"/>
        <v>3.1012492490426872E-2</v>
      </c>
      <c r="P23">
        <f t="shared" si="7"/>
        <v>2851.363958947195</v>
      </c>
    </row>
    <row r="24" spans="1:35" x14ac:dyDescent="0.25">
      <c r="A24">
        <f>Input!G25</f>
        <v>166</v>
      </c>
      <c r="B24">
        <f t="shared" si="0"/>
        <v>21</v>
      </c>
      <c r="C24" s="4">
        <f>Input!I25</f>
        <v>530.92002514285707</v>
      </c>
      <c r="D24">
        <f t="shared" si="1"/>
        <v>62.631971714285612</v>
      </c>
      <c r="E24">
        <f t="shared" si="8"/>
        <v>78.883804245273438</v>
      </c>
      <c r="F24">
        <f t="shared" si="2"/>
        <v>264.12206061527417</v>
      </c>
      <c r="G24">
        <f t="shared" si="3"/>
        <v>2748122.7974554719</v>
      </c>
      <c r="L24">
        <f>Input!J25</f>
        <v>3.6293359999999666</v>
      </c>
      <c r="M24">
        <f t="shared" si="4"/>
        <v>2.192415285714219</v>
      </c>
      <c r="N24">
        <f t="shared" si="5"/>
        <v>3.8302440588274718</v>
      </c>
      <c r="O24">
        <f t="shared" si="6"/>
        <v>4.0364048101836282E-2</v>
      </c>
      <c r="P24">
        <f t="shared" si="7"/>
        <v>2848.7155687304135</v>
      </c>
    </row>
    <row r="25" spans="1:35" x14ac:dyDescent="0.25">
      <c r="A25">
        <f>Input!G26</f>
        <v>167</v>
      </c>
      <c r="B25">
        <f t="shared" si="0"/>
        <v>22</v>
      </c>
      <c r="C25" s="4">
        <f>Input!I26</f>
        <v>535.15671957142854</v>
      </c>
      <c r="D25">
        <f t="shared" si="1"/>
        <v>66.86866614285708</v>
      </c>
      <c r="E25">
        <f t="shared" si="8"/>
        <v>82.739095673147219</v>
      </c>
      <c r="F25">
        <f t="shared" si="2"/>
        <v>251.87053347590526</v>
      </c>
      <c r="G25">
        <f t="shared" si="3"/>
        <v>2735355.4705221774</v>
      </c>
      <c r="L25">
        <f>Input!J26</f>
        <v>4.2366944285714681</v>
      </c>
      <c r="M25">
        <f t="shared" si="4"/>
        <v>2.7997737142857204</v>
      </c>
      <c r="N25">
        <f t="shared" si="5"/>
        <v>3.8552914278737824</v>
      </c>
      <c r="O25">
        <f t="shared" si="6"/>
        <v>0.14546824894119878</v>
      </c>
      <c r="P25">
        <f t="shared" si="7"/>
        <v>2846.0424716056059</v>
      </c>
    </row>
    <row r="26" spans="1:35" x14ac:dyDescent="0.25">
      <c r="A26">
        <f>Input!G27</f>
        <v>168</v>
      </c>
      <c r="B26">
        <f t="shared" si="0"/>
        <v>23</v>
      </c>
      <c r="C26" s="4">
        <f>Input!I27</f>
        <v>540.089654</v>
      </c>
      <c r="D26">
        <f t="shared" si="1"/>
        <v>71.801600571428537</v>
      </c>
      <c r="E26">
        <f t="shared" si="8"/>
        <v>86.619680748654716</v>
      </c>
      <c r="F26">
        <f t="shared" si="2"/>
        <v>219.57550013870343</v>
      </c>
      <c r="G26">
        <f t="shared" si="3"/>
        <v>2722534.3999285786</v>
      </c>
      <c r="L26">
        <f>Input!J27</f>
        <v>4.9329344285714569</v>
      </c>
      <c r="M26">
        <f t="shared" si="4"/>
        <v>3.4960137142857093</v>
      </c>
      <c r="N26">
        <f t="shared" si="5"/>
        <v>3.8805850755074958</v>
      </c>
      <c r="O26">
        <f t="shared" si="6"/>
        <v>1.1074391608941376</v>
      </c>
      <c r="P26">
        <f t="shared" si="7"/>
        <v>2843.3443645259026</v>
      </c>
    </row>
    <row r="27" spans="1:35" x14ac:dyDescent="0.25">
      <c r="A27">
        <f>Input!G28</f>
        <v>169</v>
      </c>
      <c r="B27">
        <f t="shared" si="0"/>
        <v>24</v>
      </c>
      <c r="C27" s="4">
        <f>Input!I28</f>
        <v>546.20767771428575</v>
      </c>
      <c r="D27">
        <f t="shared" si="1"/>
        <v>77.919624285714292</v>
      </c>
      <c r="E27">
        <f t="shared" si="8"/>
        <v>90.525808986822099</v>
      </c>
      <c r="F27">
        <f t="shared" si="2"/>
        <v>158.91589271844452</v>
      </c>
      <c r="G27">
        <f t="shared" si="3"/>
        <v>2709659.3531440101</v>
      </c>
      <c r="L27">
        <f>Input!J28</f>
        <v>6.118023714285755</v>
      </c>
      <c r="M27">
        <f t="shared" si="4"/>
        <v>4.6811030000000073</v>
      </c>
      <c r="N27">
        <f t="shared" si="5"/>
        <v>3.9061282381673883</v>
      </c>
      <c r="O27">
        <f t="shared" si="6"/>
        <v>4.8924815972728961</v>
      </c>
      <c r="P27">
        <f t="shared" si="7"/>
        <v>2840.6209398789624</v>
      </c>
    </row>
    <row r="28" spans="1:35" x14ac:dyDescent="0.25">
      <c r="A28">
        <f>Input!G29</f>
        <v>170</v>
      </c>
      <c r="B28">
        <f t="shared" si="0"/>
        <v>25</v>
      </c>
      <c r="C28" s="4">
        <f>Input!I29</f>
        <v>554.14777642857132</v>
      </c>
      <c r="D28">
        <f t="shared" si="1"/>
        <v>85.85972299999986</v>
      </c>
      <c r="E28">
        <f t="shared" si="8"/>
        <v>94.45773319240547</v>
      </c>
      <c r="F28">
        <f t="shared" si="2"/>
        <v>73.925779268710755</v>
      </c>
      <c r="G28">
        <f t="shared" si="3"/>
        <v>2696730.0985196503</v>
      </c>
      <c r="L28">
        <f>Input!J29</f>
        <v>7.9400987142855683</v>
      </c>
      <c r="M28">
        <f t="shared" si="4"/>
        <v>6.5031779999998207</v>
      </c>
      <c r="N28">
        <f t="shared" si="5"/>
        <v>3.9319242055833721</v>
      </c>
      <c r="O28">
        <f t="shared" si="6"/>
        <v>16.065462892210093</v>
      </c>
      <c r="P28">
        <f t="shared" si="7"/>
        <v>2837.8718854063136</v>
      </c>
    </row>
    <row r="29" spans="1:35" x14ac:dyDescent="0.25">
      <c r="A29">
        <f>Input!G30</f>
        <v>171</v>
      </c>
      <c r="B29">
        <f t="shared" si="0"/>
        <v>26</v>
      </c>
      <c r="C29" s="4">
        <f>Input!I30</f>
        <v>566.08755157142855</v>
      </c>
      <c r="D29">
        <f t="shared" si="1"/>
        <v>97.79949814285709</v>
      </c>
      <c r="E29">
        <f t="shared" si="8"/>
        <v>98.415709514237477</v>
      </c>
      <c r="F29">
        <f t="shared" si="2"/>
        <v>0.37971645421849798</v>
      </c>
      <c r="G29">
        <f t="shared" si="3"/>
        <v>2683746.4053687542</v>
      </c>
      <c r="L29">
        <f>Input!J30</f>
        <v>11.939775142857229</v>
      </c>
      <c r="M29">
        <f t="shared" si="4"/>
        <v>10.502854428571482</v>
      </c>
      <c r="N29">
        <f t="shared" si="5"/>
        <v>3.9579763218320041</v>
      </c>
      <c r="O29">
        <f t="shared" si="6"/>
        <v>63.709112419319673</v>
      </c>
      <c r="P29">
        <f t="shared" si="7"/>
        <v>2835.096884121092</v>
      </c>
    </row>
    <row r="30" spans="1:35" x14ac:dyDescent="0.25">
      <c r="A30">
        <f>Input!G31</f>
        <v>172</v>
      </c>
      <c r="B30">
        <f t="shared" si="0"/>
        <v>27</v>
      </c>
      <c r="C30" s="4">
        <f>Input!I31</f>
        <v>580.13086028571422</v>
      </c>
      <c r="D30">
        <f t="shared" si="1"/>
        <v>111.84280685714276</v>
      </c>
      <c r="E30">
        <f t="shared" si="8"/>
        <v>102.39999750065391</v>
      </c>
      <c r="F30">
        <f t="shared" si="2"/>
        <v>89.1666485429934</v>
      </c>
      <c r="G30">
        <f t="shared" si="3"/>
        <v>2670708.0440498022</v>
      </c>
      <c r="L30">
        <f>Input!J31</f>
        <v>14.043308714285672</v>
      </c>
      <c r="M30">
        <f t="shared" si="4"/>
        <v>12.606387999999924</v>
      </c>
      <c r="N30">
        <f t="shared" si="5"/>
        <v>3.9842879864164389</v>
      </c>
      <c r="O30">
        <f t="shared" si="6"/>
        <v>101.18389800370289</v>
      </c>
      <c r="P30">
        <f t="shared" si="7"/>
        <v>2832.2956142241355</v>
      </c>
    </row>
    <row r="31" spans="1:35" x14ac:dyDescent="0.25">
      <c r="A31">
        <f>Input!G32</f>
        <v>173</v>
      </c>
      <c r="B31">
        <f t="shared" si="0"/>
        <v>28</v>
      </c>
      <c r="C31" s="4">
        <f>Input!I32</f>
        <v>595.56664899999998</v>
      </c>
      <c r="D31">
        <f t="shared" si="1"/>
        <v>127.27859557142853</v>
      </c>
      <c r="E31">
        <f t="shared" si="8"/>
        <v>106.41086015602538</v>
      </c>
      <c r="F31">
        <f t="shared" si="2"/>
        <v>435.46238136727072</v>
      </c>
      <c r="G31">
        <f t="shared" si="3"/>
        <v>2657614.7860526461</v>
      </c>
      <c r="L31">
        <f>Input!J32</f>
        <v>15.435788714285763</v>
      </c>
      <c r="M31">
        <f t="shared" si="4"/>
        <v>13.998868000000016</v>
      </c>
      <c r="N31">
        <f t="shared" si="5"/>
        <v>4.0108626553714721</v>
      </c>
      <c r="O31">
        <f t="shared" si="6"/>
        <v>130.52893545165884</v>
      </c>
      <c r="P31">
        <f t="shared" si="7"/>
        <v>2829.4677490183935</v>
      </c>
    </row>
    <row r="32" spans="1:35" x14ac:dyDescent="0.25">
      <c r="A32">
        <f>Input!G33</f>
        <v>174</v>
      </c>
      <c r="B32">
        <f t="shared" si="0"/>
        <v>29</v>
      </c>
      <c r="C32" s="4">
        <f>Input!I33</f>
        <v>615.3280137142857</v>
      </c>
      <c r="D32">
        <f t="shared" si="1"/>
        <v>147.03996028571424</v>
      </c>
      <c r="E32">
        <f t="shared" si="8"/>
        <v>110.44856399841974</v>
      </c>
      <c r="F32">
        <f t="shared" si="2"/>
        <v>1338.9302822538298</v>
      </c>
      <c r="G32">
        <f t="shared" si="3"/>
        <v>2644466.404087774</v>
      </c>
      <c r="L32">
        <f>Input!J33</f>
        <v>19.761364714285719</v>
      </c>
      <c r="M32">
        <f t="shared" si="4"/>
        <v>18.324443999999971</v>
      </c>
      <c r="N32">
        <f t="shared" si="5"/>
        <v>4.0377038423943583</v>
      </c>
      <c r="O32">
        <f t="shared" si="6"/>
        <v>247.23351121424741</v>
      </c>
      <c r="P32">
        <f t="shared" si="7"/>
        <v>2826.6129568216215</v>
      </c>
    </row>
    <row r="33" spans="1:16" x14ac:dyDescent="0.25">
      <c r="A33">
        <f>Input!G34</f>
        <v>175</v>
      </c>
      <c r="B33">
        <f t="shared" si="0"/>
        <v>30</v>
      </c>
      <c r="C33" s="4">
        <f>Input!I34</f>
        <v>638.20023800000013</v>
      </c>
      <c r="D33">
        <f t="shared" si="1"/>
        <v>169.91218457142867</v>
      </c>
      <c r="E33">
        <f t="shared" si="8"/>
        <v>114.51337911842182</v>
      </c>
      <c r="F33">
        <f t="shared" si="2"/>
        <v>3069.0276456201009</v>
      </c>
      <c r="G33">
        <f t="shared" si="3"/>
        <v>2631262.6721787867</v>
      </c>
      <c r="L33">
        <f>Input!J34</f>
        <v>22.872224285714424</v>
      </c>
      <c r="M33">
        <f t="shared" si="4"/>
        <v>21.435303571428676</v>
      </c>
      <c r="N33">
        <f t="shared" si="5"/>
        <v>4.0648151200020743</v>
      </c>
      <c r="O33">
        <f t="shared" si="6"/>
        <v>353.71863952652092</v>
      </c>
      <c r="P33">
        <f t="shared" si="7"/>
        <v>2823.7309008773232</v>
      </c>
    </row>
    <row r="34" spans="1:16" x14ac:dyDescent="0.25">
      <c r="A34">
        <f>Input!G35</f>
        <v>176</v>
      </c>
      <c r="B34">
        <f t="shared" si="0"/>
        <v>31</v>
      </c>
      <c r="C34" s="4">
        <f>Input!I35</f>
        <v>665.916515</v>
      </c>
      <c r="D34">
        <f t="shared" si="1"/>
        <v>197.62846157142855</v>
      </c>
      <c r="E34">
        <f t="shared" si="8"/>
        <v>118.60557923913757</v>
      </c>
      <c r="F34">
        <f t="shared" si="2"/>
        <v>6244.6159321031055</v>
      </c>
      <c r="G34">
        <f t="shared" si="3"/>
        <v>2618003.3657581997</v>
      </c>
      <c r="L34">
        <f>Input!J35</f>
        <v>27.716276999999877</v>
      </c>
      <c r="M34">
        <f t="shared" si="4"/>
        <v>26.27935628571413</v>
      </c>
      <c r="N34">
        <f t="shared" si="5"/>
        <v>4.0922001207157495</v>
      </c>
      <c r="O34">
        <f t="shared" si="6"/>
        <v>558.09700839832692</v>
      </c>
      <c r="P34">
        <f t="shared" si="7"/>
        <v>2820.8212392638948</v>
      </c>
    </row>
    <row r="35" spans="1:16" x14ac:dyDescent="0.25">
      <c r="A35">
        <f>Input!G36</f>
        <v>177</v>
      </c>
      <c r="B35">
        <f t="shared" si="0"/>
        <v>32</v>
      </c>
      <c r="C35" s="4">
        <f>Input!I36</f>
        <v>698.84718499999997</v>
      </c>
      <c r="D35">
        <f t="shared" si="1"/>
        <v>230.55913157142851</v>
      </c>
      <c r="E35">
        <f t="shared" si="8"/>
        <v>122.72544177741055</v>
      </c>
      <c r="F35">
        <f t="shared" si="2"/>
        <v>11628.104654592493</v>
      </c>
      <c r="G35">
        <f t="shared" si="3"/>
        <v>2604688.2617666787</v>
      </c>
      <c r="L35">
        <f>Input!J36</f>
        <v>32.930669999999964</v>
      </c>
      <c r="M35">
        <f t="shared" si="4"/>
        <v>31.493749285714216</v>
      </c>
      <c r="N35">
        <f t="shared" si="5"/>
        <v>4.1198625382729857</v>
      </c>
      <c r="O35">
        <f t="shared" si="6"/>
        <v>830.0626265967029</v>
      </c>
      <c r="P35">
        <f t="shared" si="7"/>
        <v>2817.8836248019438</v>
      </c>
    </row>
    <row r="36" spans="1:16" x14ac:dyDescent="0.25">
      <c r="A36">
        <f>Input!G37</f>
        <v>178</v>
      </c>
      <c r="B36">
        <f t="shared" si="0"/>
        <v>33</v>
      </c>
      <c r="C36" s="4">
        <f>Input!I37</f>
        <v>734.78501928571427</v>
      </c>
      <c r="D36">
        <f t="shared" si="1"/>
        <v>266.49696585714281</v>
      </c>
      <c r="E36">
        <f t="shared" si="8"/>
        <v>126.87324790627937</v>
      </c>
      <c r="F36">
        <f t="shared" si="2"/>
        <v>19494.782614422264</v>
      </c>
      <c r="G36">
        <f t="shared" si="3"/>
        <v>2591317.1387558389</v>
      </c>
      <c r="L36">
        <f>Input!J37</f>
        <v>35.937834285714302</v>
      </c>
      <c r="M36">
        <f t="shared" si="4"/>
        <v>34.500913571428555</v>
      </c>
      <c r="N36">
        <f t="shared" si="5"/>
        <v>4.1478061288688242</v>
      </c>
      <c r="O36">
        <f t="shared" si="6"/>
        <v>1010.6058902130285</v>
      </c>
      <c r="P36">
        <f t="shared" si="7"/>
        <v>2814.9177049597274</v>
      </c>
    </row>
    <row r="37" spans="1:16" x14ac:dyDescent="0.25">
      <c r="A37">
        <f>Input!G38</f>
        <v>179</v>
      </c>
      <c r="B37">
        <f t="shared" si="0"/>
        <v>34</v>
      </c>
      <c r="C37" s="4">
        <f>Input!I38</f>
        <v>776.61867300000006</v>
      </c>
      <c r="D37">
        <f t="shared" si="1"/>
        <v>308.3306195714286</v>
      </c>
      <c r="E37">
        <f t="shared" si="8"/>
        <v>131.04928261870552</v>
      </c>
      <c r="F37">
        <f t="shared" si="2"/>
        <v>31428.672431744937</v>
      </c>
      <c r="G37">
        <f t="shared" si="3"/>
        <v>2577889.7769947099</v>
      </c>
      <c r="L37">
        <f>Input!J38</f>
        <v>41.833653714285788</v>
      </c>
      <c r="M37">
        <f t="shared" si="4"/>
        <v>40.39673300000004</v>
      </c>
      <c r="N37">
        <f t="shared" si="5"/>
        <v>4.1760347124261319</v>
      </c>
      <c r="O37">
        <f t="shared" si="6"/>
        <v>1418.0962688892216</v>
      </c>
      <c r="P37">
        <f t="shared" si="7"/>
        <v>2811.9231217566867</v>
      </c>
    </row>
    <row r="38" spans="1:16" x14ac:dyDescent="0.25">
      <c r="A38">
        <f>Input!G39</f>
        <v>180</v>
      </c>
      <c r="B38">
        <f t="shared" si="0"/>
        <v>35</v>
      </c>
      <c r="C38" s="4">
        <f>Input!I39</f>
        <v>821.75576328571424</v>
      </c>
      <c r="D38">
        <f t="shared" si="1"/>
        <v>353.46770985714278</v>
      </c>
      <c r="E38">
        <f t="shared" si="8"/>
        <v>135.25383479260171</v>
      </c>
      <c r="F38">
        <f t="shared" si="2"/>
        <v>47617.295270683142</v>
      </c>
      <c r="G38">
        <f t="shared" si="3"/>
        <v>2564405.9585800078</v>
      </c>
      <c r="L38">
        <f>Input!J39</f>
        <v>45.13709028571418</v>
      </c>
      <c r="M38">
        <f t="shared" si="4"/>
        <v>43.700169571428432</v>
      </c>
      <c r="N38">
        <f t="shared" si="5"/>
        <v>4.2045521738962037</v>
      </c>
      <c r="O38">
        <f t="shared" si="6"/>
        <v>1675.4726762754312</v>
      </c>
      <c r="P38">
        <f t="shared" si="7"/>
        <v>2808.8995116650212</v>
      </c>
    </row>
    <row r="39" spans="1:16" x14ac:dyDescent="0.25">
      <c r="A39">
        <f>Input!G40</f>
        <v>181</v>
      </c>
      <c r="B39">
        <f t="shared" si="0"/>
        <v>36</v>
      </c>
      <c r="C39" s="4">
        <f>Input!I40</f>
        <v>867.57427999999993</v>
      </c>
      <c r="D39">
        <f t="shared" si="1"/>
        <v>399.28622657142847</v>
      </c>
      <c r="E39">
        <f t="shared" si="8"/>
        <v>139.48719725719212</v>
      </c>
      <c r="F39">
        <f t="shared" si="2"/>
        <v>67495.535632619445</v>
      </c>
      <c r="G39">
        <f t="shared" si="3"/>
        <v>2550865.4675503387</v>
      </c>
      <c r="L39">
        <f>Input!J40</f>
        <v>45.818516714285693</v>
      </c>
      <c r="M39">
        <f t="shared" si="4"/>
        <v>44.381595999999945</v>
      </c>
      <c r="N39">
        <f t="shared" si="5"/>
        <v>4.2333624645904155</v>
      </c>
      <c r="O39">
        <f t="shared" si="6"/>
        <v>1729.3250539709493</v>
      </c>
      <c r="P39">
        <f t="shared" si="7"/>
        <v>2805.8465055092665</v>
      </c>
    </row>
    <row r="40" spans="1:16" x14ac:dyDescent="0.25">
      <c r="A40">
        <f>Input!G41</f>
        <v>182</v>
      </c>
      <c r="B40">
        <f t="shared" si="0"/>
        <v>37</v>
      </c>
      <c r="C40" s="4">
        <f>Input!I41</f>
        <v>915.9851795714286</v>
      </c>
      <c r="D40">
        <f t="shared" si="1"/>
        <v>447.69712614285714</v>
      </c>
      <c r="E40">
        <f t="shared" si="8"/>
        <v>143.74966686073589</v>
      </c>
      <c r="F40">
        <f t="shared" si="2"/>
        <v>92384.058004056758</v>
      </c>
      <c r="G40">
        <f t="shared" si="3"/>
        <v>2537268.0900044623</v>
      </c>
      <c r="L40">
        <f>Input!J41</f>
        <v>48.410899571428672</v>
      </c>
      <c r="M40">
        <f t="shared" si="4"/>
        <v>46.973978857142924</v>
      </c>
      <c r="N40">
        <f t="shared" si="5"/>
        <v>4.2624696035437575</v>
      </c>
      <c r="O40">
        <f t="shared" si="6"/>
        <v>1949.0838686292389</v>
      </c>
      <c r="P40">
        <f t="shared" si="7"/>
        <v>2802.7637283638323</v>
      </c>
    </row>
    <row r="41" spans="1:16" x14ac:dyDescent="0.25">
      <c r="A41">
        <f>Input!G42</f>
        <v>183</v>
      </c>
      <c r="B41">
        <f t="shared" si="0"/>
        <v>38</v>
      </c>
      <c r="C41" s="4">
        <f>Input!I42</f>
        <v>968.2328060000001</v>
      </c>
      <c r="D41">
        <f t="shared" si="1"/>
        <v>499.94475257142864</v>
      </c>
      <c r="E41">
        <f t="shared" si="8"/>
        <v>148.04154453964705</v>
      </c>
      <c r="F41">
        <f t="shared" si="2"/>
        <v>123835.86782305934</v>
      </c>
      <c r="G41">
        <f t="shared" si="3"/>
        <v>2523613.6142237703</v>
      </c>
      <c r="L41">
        <f>Input!J42</f>
        <v>52.247626428571493</v>
      </c>
      <c r="M41">
        <f t="shared" si="4"/>
        <v>50.810705714285746</v>
      </c>
      <c r="N41">
        <f t="shared" si="5"/>
        <v>4.2918776789111499</v>
      </c>
      <c r="O41">
        <f t="shared" si="6"/>
        <v>2299.7538381405498</v>
      </c>
      <c r="P41">
        <f t="shared" si="7"/>
        <v>2799.6507994484532</v>
      </c>
    </row>
    <row r="42" spans="1:16" x14ac:dyDescent="0.25">
      <c r="A42">
        <f>Input!G43</f>
        <v>184</v>
      </c>
      <c r="B42">
        <f t="shared" si="0"/>
        <v>39</v>
      </c>
      <c r="C42" s="4">
        <f>Input!I43</f>
        <v>1026.4947608571429</v>
      </c>
      <c r="D42">
        <f t="shared" si="1"/>
        <v>558.20670742857146</v>
      </c>
      <c r="E42">
        <f t="shared" si="8"/>
        <v>152.36313538904446</v>
      </c>
      <c r="F42">
        <f t="shared" si="2"/>
        <v>164709.00496580271</v>
      </c>
      <c r="G42">
        <f t="shared" si="3"/>
        <v>2509901.8307991032</v>
      </c>
      <c r="L42">
        <f>Input!J43</f>
        <v>58.261954857142769</v>
      </c>
      <c r="M42">
        <f t="shared" si="4"/>
        <v>56.825034142857021</v>
      </c>
      <c r="N42">
        <f t="shared" si="5"/>
        <v>4.3215908493974071</v>
      </c>
      <c r="O42">
        <f t="shared" si="6"/>
        <v>2909.5628692880709</v>
      </c>
      <c r="P42">
        <f t="shared" si="7"/>
        <v>2796.5073320215092</v>
      </c>
    </row>
    <row r="43" spans="1:16" x14ac:dyDescent="0.25">
      <c r="A43">
        <f>Input!G44</f>
        <v>185</v>
      </c>
      <c r="B43">
        <f t="shared" si="0"/>
        <v>40</v>
      </c>
      <c r="C43" s="4">
        <f>Input!I44</f>
        <v>1084.5937658571427</v>
      </c>
      <c r="D43">
        <f t="shared" si="1"/>
        <v>616.30571242857127</v>
      </c>
      <c r="E43">
        <f t="shared" si="8"/>
        <v>156.71474873476629</v>
      </c>
      <c r="F43">
        <f t="shared" si="2"/>
        <v>211223.85390900035</v>
      </c>
      <c r="G43">
        <f t="shared" si="3"/>
        <v>2496132.5327620753</v>
      </c>
      <c r="L43">
        <f>Input!J44</f>
        <v>58.099004999999806</v>
      </c>
      <c r="M43">
        <f t="shared" si="4"/>
        <v>56.662084285714059</v>
      </c>
      <c r="N43">
        <f t="shared" si="5"/>
        <v>4.3516133457218205</v>
      </c>
      <c r="O43">
        <f t="shared" si="6"/>
        <v>2888.7821096383504</v>
      </c>
      <c r="P43">
        <f t="shared" si="7"/>
        <v>2793.3329332711692</v>
      </c>
    </row>
    <row r="44" spans="1:16" x14ac:dyDescent="0.25">
      <c r="A44">
        <f>Input!G45</f>
        <v>186</v>
      </c>
      <c r="B44">
        <f t="shared" si="0"/>
        <v>41</v>
      </c>
      <c r="C44" s="4">
        <f>Input!I45</f>
        <v>1146.6628201428571</v>
      </c>
      <c r="D44">
        <f t="shared" si="1"/>
        <v>678.37476671428567</v>
      </c>
      <c r="E44">
        <f t="shared" si="8"/>
        <v>161.09669820688458</v>
      </c>
      <c r="F44">
        <f t="shared" si="2"/>
        <v>267576.60015874746</v>
      </c>
      <c r="G44">
        <f t="shared" si="3"/>
        <v>2482305.515721052</v>
      </c>
      <c r="L44">
        <f>Input!J45</f>
        <v>62.069054285714401</v>
      </c>
      <c r="M44">
        <f t="shared" si="4"/>
        <v>60.632133571428653</v>
      </c>
      <c r="N44">
        <f t="shared" si="5"/>
        <v>4.3819494721182854</v>
      </c>
      <c r="O44">
        <f t="shared" si="6"/>
        <v>3327.8020617748239</v>
      </c>
      <c r="P44">
        <f t="shared" si="7"/>
        <v>2790.1272042043038</v>
      </c>
    </row>
    <row r="45" spans="1:16" x14ac:dyDescent="0.25">
      <c r="A45">
        <f>Input!G46</f>
        <v>187</v>
      </c>
      <c r="B45">
        <f t="shared" si="0"/>
        <v>42</v>
      </c>
      <c r="C45" s="4">
        <f>Input!I46</f>
        <v>1214.4351170000002</v>
      </c>
      <c r="D45">
        <f t="shared" si="1"/>
        <v>746.14706357142882</v>
      </c>
      <c r="E45">
        <f t="shared" si="8"/>
        <v>165.50930181475655</v>
      </c>
      <c r="F45">
        <f t="shared" si="2"/>
        <v>337140.21037779812</v>
      </c>
      <c r="G45">
        <f t="shared" si="3"/>
        <v>2468420.5780019364</v>
      </c>
      <c r="L45">
        <f>Input!J46</f>
        <v>67.772296857143147</v>
      </c>
      <c r="M45">
        <f t="shared" si="4"/>
        <v>66.335376142857399</v>
      </c>
      <c r="N45">
        <f t="shared" si="5"/>
        <v>4.4126036078719819</v>
      </c>
      <c r="O45">
        <f t="shared" si="6"/>
        <v>4014.4507286417384</v>
      </c>
      <c r="P45">
        <f t="shared" si="7"/>
        <v>2786.8897395331301</v>
      </c>
    </row>
    <row r="46" spans="1:16" x14ac:dyDescent="0.25">
      <c r="A46">
        <f>Input!G47</f>
        <v>188</v>
      </c>
      <c r="B46">
        <f t="shared" si="0"/>
        <v>43</v>
      </c>
      <c r="C46" s="4">
        <f>Input!I47</f>
        <v>1284.7257285714284</v>
      </c>
      <c r="D46">
        <f t="shared" si="1"/>
        <v>816.43767514285696</v>
      </c>
      <c r="E46">
        <f t="shared" si="8"/>
        <v>169.95288202365018</v>
      </c>
      <c r="F46">
        <f t="shared" si="2"/>
        <v>417942.58773438353</v>
      </c>
      <c r="G46">
        <f t="shared" si="3"/>
        <v>2454477.5207939437</v>
      </c>
      <c r="L46">
        <f>Input!J47</f>
        <v>70.290611571428144</v>
      </c>
      <c r="M46">
        <f t="shared" si="4"/>
        <v>68.853690857142396</v>
      </c>
      <c r="N46">
        <f t="shared" si="5"/>
        <v>4.4435802088936187</v>
      </c>
      <c r="O46">
        <f t="shared" si="6"/>
        <v>4335.8315392586046</v>
      </c>
      <c r="P46">
        <f t="shared" si="7"/>
        <v>2783.6201275595276</v>
      </c>
    </row>
    <row r="47" spans="1:16" x14ac:dyDescent="0.25">
      <c r="A47">
        <f>Input!G48</f>
        <v>189</v>
      </c>
      <c r="B47">
        <f t="shared" si="0"/>
        <v>44</v>
      </c>
      <c r="C47" s="4">
        <f>Input!I48</f>
        <v>1358.4827265714284</v>
      </c>
      <c r="D47">
        <f t="shared" si="1"/>
        <v>890.19467314285703</v>
      </c>
      <c r="E47">
        <f t="shared" si="8"/>
        <v>174.42776583298249</v>
      </c>
      <c r="F47">
        <f t="shared" si="2"/>
        <v>512322.26559994259</v>
      </c>
      <c r="G47">
        <f t="shared" si="3"/>
        <v>2440476.1483005257</v>
      </c>
      <c r="L47">
        <f>Input!J48</f>
        <v>73.756998000000067</v>
      </c>
      <c r="M47">
        <f t="shared" si="4"/>
        <v>72.320077285714319</v>
      </c>
      <c r="N47">
        <f t="shared" si="5"/>
        <v>4.4748838093322991</v>
      </c>
      <c r="O47">
        <f t="shared" si="6"/>
        <v>4800.0113467287283</v>
      </c>
      <c r="P47">
        <f t="shared" si="7"/>
        <v>2780.3179500569863</v>
      </c>
    </row>
    <row r="48" spans="1:16" x14ac:dyDescent="0.25">
      <c r="A48">
        <f>Input!G49</f>
        <v>190</v>
      </c>
      <c r="B48">
        <f t="shared" si="0"/>
        <v>45</v>
      </c>
      <c r="C48" s="4">
        <f>Input!I49</f>
        <v>1435.5431610000001</v>
      </c>
      <c r="D48">
        <f t="shared" si="1"/>
        <v>967.25510757142865</v>
      </c>
      <c r="E48">
        <f t="shared" si="8"/>
        <v>178.93428485621058</v>
      </c>
      <c r="F48">
        <f t="shared" si="2"/>
        <v>621449.71952639834</v>
      </c>
      <c r="G48">
        <f t="shared" si="3"/>
        <v>2426416.2678956296</v>
      </c>
      <c r="L48">
        <f>Input!J49</f>
        <v>77.060434428571625</v>
      </c>
      <c r="M48">
        <f t="shared" si="4"/>
        <v>75.623513714285878</v>
      </c>
      <c r="N48">
        <f t="shared" si="5"/>
        <v>4.5065190232280905</v>
      </c>
      <c r="O48">
        <f t="shared" si="6"/>
        <v>5264.0706406457457</v>
      </c>
      <c r="P48">
        <f t="shared" si="7"/>
        <v>2776.9827821501112</v>
      </c>
    </row>
    <row r="49" spans="1:16" x14ac:dyDescent="0.25">
      <c r="A49">
        <f>Input!G50</f>
        <v>191</v>
      </c>
      <c r="B49">
        <f t="shared" si="0"/>
        <v>46</v>
      </c>
      <c r="C49" s="4">
        <f>Input!I50</f>
        <v>1511.0185384285717</v>
      </c>
      <c r="D49">
        <f t="shared" si="1"/>
        <v>1042.7304850000003</v>
      </c>
      <c r="E49">
        <f t="shared" si="8"/>
        <v>183.472775402416</v>
      </c>
      <c r="F49">
        <f t="shared" si="2"/>
        <v>738323.81150288647</v>
      </c>
      <c r="G49">
        <f t="shared" si="3"/>
        <v>2412297.6902854713</v>
      </c>
      <c r="L49">
        <f>Input!J50</f>
        <v>75.475377428571619</v>
      </c>
      <c r="M49">
        <f t="shared" si="4"/>
        <v>74.038456714285871</v>
      </c>
      <c r="N49">
        <f t="shared" si="5"/>
        <v>4.5384905462054155</v>
      </c>
      <c r="O49">
        <f t="shared" si="6"/>
        <v>5032.041920561619</v>
      </c>
      <c r="P49">
        <f t="shared" si="7"/>
        <v>2773.6141921916724</v>
      </c>
    </row>
    <row r="50" spans="1:16" x14ac:dyDescent="0.25">
      <c r="A50">
        <f>Input!G51</f>
        <v>192</v>
      </c>
      <c r="B50">
        <f t="shared" si="0"/>
        <v>47</v>
      </c>
      <c r="C50" s="4">
        <f>Input!I51</f>
        <v>1595.1746954285716</v>
      </c>
      <c r="D50">
        <f t="shared" si="1"/>
        <v>1126.8866420000002</v>
      </c>
      <c r="E50">
        <f t="shared" si="8"/>
        <v>188.04357855962442</v>
      </c>
      <c r="F50">
        <f t="shared" si="2"/>
        <v>881426.29777010949</v>
      </c>
      <c r="G50">
        <f t="shared" si="3"/>
        <v>2398120.2296760213</v>
      </c>
      <c r="L50">
        <f>Input!J51</f>
        <v>84.156156999999894</v>
      </c>
      <c r="M50">
        <f t="shared" si="4"/>
        <v>82.719236285714146</v>
      </c>
      <c r="N50">
        <f t="shared" si="5"/>
        <v>4.5708031572084256</v>
      </c>
      <c r="O50">
        <f t="shared" si="6"/>
        <v>6333.8285462823214</v>
      </c>
      <c r="P50">
        <f t="shared" si="7"/>
        <v>2770.2117416370925</v>
      </c>
    </row>
    <row r="51" spans="1:16" x14ac:dyDescent="0.25">
      <c r="A51">
        <f>Input!G52</f>
        <v>193</v>
      </c>
      <c r="B51">
        <f t="shared" si="0"/>
        <v>48</v>
      </c>
      <c r="C51" s="4">
        <f>Input!I52</f>
        <v>1679.8048881428572</v>
      </c>
      <c r="D51">
        <f t="shared" si="1"/>
        <v>1211.5168347142858</v>
      </c>
      <c r="E51">
        <f t="shared" si="8"/>
        <v>192.64704027990396</v>
      </c>
      <c r="F51">
        <f t="shared" si="2"/>
        <v>1038095.6580107594</v>
      </c>
      <c r="G51">
        <f t="shared" si="3"/>
        <v>2383883.7039463986</v>
      </c>
      <c r="L51">
        <f>Input!J52</f>
        <v>84.630192714285613</v>
      </c>
      <c r="M51">
        <f t="shared" si="4"/>
        <v>83.193271999999865</v>
      </c>
      <c r="N51">
        <f t="shared" si="5"/>
        <v>4.6034617202795509</v>
      </c>
      <c r="O51">
        <f t="shared" si="6"/>
        <v>6404.2776735870102</v>
      </c>
      <c r="P51">
        <f t="shared" si="7"/>
        <v>2766.774984916367</v>
      </c>
    </row>
    <row r="52" spans="1:16" x14ac:dyDescent="0.25">
      <c r="A52">
        <f>Input!G53</f>
        <v>194</v>
      </c>
      <c r="B52">
        <f t="shared" si="0"/>
        <v>49</v>
      </c>
      <c r="C52" s="4">
        <f>Input!I53</f>
        <v>1763.0574144285715</v>
      </c>
      <c r="D52">
        <f t="shared" si="1"/>
        <v>1294.7693610000001</v>
      </c>
      <c r="E52">
        <f t="shared" si="8"/>
        <v>197.2835114662864</v>
      </c>
      <c r="F52">
        <f t="shared" si="2"/>
        <v>1204475.1899267372</v>
      </c>
      <c r="G52">
        <f t="shared" si="3"/>
        <v>2369587.9348283745</v>
      </c>
      <c r="L52">
        <f>Input!J53</f>
        <v>83.252526285714339</v>
      </c>
      <c r="M52">
        <f t="shared" si="4"/>
        <v>81.815605571428591</v>
      </c>
      <c r="N52">
        <f t="shared" si="5"/>
        <v>4.6364711863824395</v>
      </c>
      <c r="O52">
        <f t="shared" si="6"/>
        <v>6180.4841193811899</v>
      </c>
      <c r="P52">
        <f t="shared" si="7"/>
        <v>2763.3034693033292</v>
      </c>
    </row>
    <row r="53" spans="1:16" x14ac:dyDescent="0.25">
      <c r="A53">
        <f>Input!G54</f>
        <v>195</v>
      </c>
      <c r="B53">
        <f t="shared" si="0"/>
        <v>50</v>
      </c>
      <c r="C53" s="4">
        <f>Input!I54</f>
        <v>1851.7909789999999</v>
      </c>
      <c r="D53">
        <f t="shared" si="1"/>
        <v>1383.5029255714285</v>
      </c>
      <c r="E53">
        <f t="shared" si="8"/>
        <v>201.95334806155699</v>
      </c>
      <c r="F53">
        <f t="shared" si="2"/>
        <v>1396059.404113756</v>
      </c>
      <c r="G53">
        <f t="shared" si="3"/>
        <v>2355232.748092216</v>
      </c>
      <c r="L53">
        <f>Input!J54</f>
        <v>88.73356457142836</v>
      </c>
      <c r="M53">
        <f t="shared" si="4"/>
        <v>87.296643857142612</v>
      </c>
      <c r="N53">
        <f t="shared" si="5"/>
        <v>4.6698365952705858</v>
      </c>
      <c r="O53">
        <f t="shared" si="6"/>
        <v>7066.710361249452</v>
      </c>
      <c r="P53">
        <f t="shared" si="7"/>
        <v>2759.7967347822037</v>
      </c>
    </row>
    <row r="54" spans="1:16" x14ac:dyDescent="0.25">
      <c r="A54">
        <f>Input!G55</f>
        <v>196</v>
      </c>
      <c r="B54">
        <f t="shared" si="0"/>
        <v>51</v>
      </c>
      <c r="C54" s="4">
        <f>Input!I55</f>
        <v>1941.117088142857</v>
      </c>
      <c r="D54">
        <f t="shared" si="1"/>
        <v>1472.8290347142856</v>
      </c>
      <c r="E54">
        <f t="shared" si="8"/>
        <v>206.65691113895991</v>
      </c>
      <c r="F54">
        <f t="shared" si="2"/>
        <v>1603191.84651925</v>
      </c>
      <c r="G54">
        <f t="shared" si="3"/>
        <v>2340817.9737390685</v>
      </c>
      <c r="L54">
        <f>Input!J55</f>
        <v>89.326109142857149</v>
      </c>
      <c r="M54">
        <f t="shared" si="4"/>
        <v>87.889188428571401</v>
      </c>
      <c r="N54">
        <f t="shared" si="5"/>
        <v>4.7035630774029284</v>
      </c>
      <c r="O54">
        <f t="shared" si="6"/>
        <v>7160.9753025999207</v>
      </c>
      <c r="P54">
        <f t="shared" si="7"/>
        <v>2756.2543139114159</v>
      </c>
    </row>
    <row r="55" spans="1:16" x14ac:dyDescent="0.25">
      <c r="A55">
        <f>Input!G56</f>
        <v>197</v>
      </c>
      <c r="B55">
        <f t="shared" si="0"/>
        <v>52</v>
      </c>
      <c r="C55" s="4">
        <f>Input!I56</f>
        <v>2030.2358067142857</v>
      </c>
      <c r="D55">
        <f t="shared" si="1"/>
        <v>1561.9477532857143</v>
      </c>
      <c r="E55">
        <f t="shared" si="8"/>
        <v>211.39456699486772</v>
      </c>
      <c r="F55">
        <f t="shared" si="2"/>
        <v>1823993.9090003578</v>
      </c>
      <c r="G55">
        <f t="shared" si="3"/>
        <v>2326343.4462001235</v>
      </c>
      <c r="L55">
        <f>Input!J56</f>
        <v>89.118718571428644</v>
      </c>
      <c r="M55">
        <f t="shared" si="4"/>
        <v>87.681797857142897</v>
      </c>
      <c r="N55">
        <f t="shared" si="5"/>
        <v>4.7376558559077946</v>
      </c>
      <c r="O55">
        <f t="shared" si="6"/>
        <v>7120.1637450006638</v>
      </c>
      <c r="P55">
        <f t="shared" si="7"/>
        <v>2752.6757316845569</v>
      </c>
    </row>
    <row r="56" spans="1:16" x14ac:dyDescent="0.25">
      <c r="A56">
        <f>Input!G57</f>
        <v>198</v>
      </c>
      <c r="B56">
        <f t="shared" si="0"/>
        <v>53</v>
      </c>
      <c r="C56" s="4">
        <f>Input!I57</f>
        <v>2121.4432452857141</v>
      </c>
      <c r="D56">
        <f t="shared" si="1"/>
        <v>1653.1551918571427</v>
      </c>
      <c r="E56">
        <f t="shared" si="8"/>
        <v>216.16668724346428</v>
      </c>
      <c r="F56">
        <f t="shared" si="2"/>
        <v>2064935.9623918552</v>
      </c>
      <c r="G56">
        <f t="shared" si="3"/>
        <v>2311809.0045428099</v>
      </c>
      <c r="L56">
        <f>Input!J57</f>
        <v>91.207438571428384</v>
      </c>
      <c r="M56">
        <f t="shared" si="4"/>
        <v>89.770517857142636</v>
      </c>
      <c r="N56">
        <f t="shared" si="5"/>
        <v>4.772120248596571</v>
      </c>
      <c r="O56">
        <f t="shared" si="6"/>
        <v>7471.0642535692659</v>
      </c>
      <c r="P56">
        <f t="shared" si="7"/>
        <v>2749.0605053884824</v>
      </c>
    </row>
    <row r="57" spans="1:16" x14ac:dyDescent="0.25">
      <c r="A57">
        <f>Input!G58</f>
        <v>199</v>
      </c>
      <c r="B57">
        <f t="shared" si="0"/>
        <v>54</v>
      </c>
      <c r="C57" s="4">
        <f>Input!I58</f>
        <v>2210.6804727142858</v>
      </c>
      <c r="D57">
        <f t="shared" si="1"/>
        <v>1742.3924192857144</v>
      </c>
      <c r="E57">
        <f t="shared" si="8"/>
        <v>220.97364891349284</v>
      </c>
      <c r="F57">
        <f t="shared" si="2"/>
        <v>2314715.0748409228</v>
      </c>
      <c r="G57">
        <f t="shared" si="3"/>
        <v>2297214.4926842456</v>
      </c>
      <c r="L57">
        <f>Input!J58</f>
        <v>89.237227428571714</v>
      </c>
      <c r="M57">
        <f t="shared" si="4"/>
        <v>87.800306714285966</v>
      </c>
      <c r="N57">
        <f t="shared" si="5"/>
        <v>4.80696167002856</v>
      </c>
      <c r="O57">
        <f t="shared" si="6"/>
        <v>7128.4697760582249</v>
      </c>
      <c r="P57">
        <f t="shared" si="7"/>
        <v>2745.4081444584494</v>
      </c>
    </row>
    <row r="58" spans="1:16" x14ac:dyDescent="0.25">
      <c r="A58">
        <f>Input!G59</f>
        <v>200</v>
      </c>
      <c r="B58">
        <f t="shared" si="0"/>
        <v>55</v>
      </c>
      <c r="C58" s="4">
        <f>Input!I59</f>
        <v>2297.3401308571429</v>
      </c>
      <c r="D58">
        <f t="shared" si="1"/>
        <v>1829.0520774285715</v>
      </c>
      <c r="E58">
        <f t="shared" si="8"/>
        <v>225.81583454712134</v>
      </c>
      <c r="F58">
        <f t="shared" si="2"/>
        <v>2570366.4504886284</v>
      </c>
      <c r="G58">
        <f t="shared" si="3"/>
        <v>2282559.7596122138</v>
      </c>
      <c r="L58">
        <f>Input!J59</f>
        <v>86.659658142857097</v>
      </c>
      <c r="M58">
        <f t="shared" si="4"/>
        <v>85.222737428571349</v>
      </c>
      <c r="N58">
        <f t="shared" si="5"/>
        <v>4.8421856336285014</v>
      </c>
      <c r="O58">
        <f t="shared" si="6"/>
        <v>6694.0988077983766</v>
      </c>
      <c r="P58">
        <f t="shared" si="7"/>
        <v>2741.7181503302495</v>
      </c>
    </row>
    <row r="59" spans="1:16" x14ac:dyDescent="0.25">
      <c r="A59">
        <f>Input!G60</f>
        <v>201</v>
      </c>
      <c r="B59">
        <f t="shared" si="0"/>
        <v>56</v>
      </c>
      <c r="C59" s="4">
        <f>Input!I60</f>
        <v>2387.2291574285714</v>
      </c>
      <c r="D59">
        <f t="shared" si="1"/>
        <v>1918.941104</v>
      </c>
      <c r="E59">
        <f t="shared" si="8"/>
        <v>230.69363230097963</v>
      </c>
      <c r="F59">
        <f t="shared" si="2"/>
        <v>2850179.5256981351</v>
      </c>
      <c r="G59">
        <f t="shared" si="3"/>
        <v>2267844.6596139362</v>
      </c>
      <c r="L59">
        <f>Input!J60</f>
        <v>89.889026571428531</v>
      </c>
      <c r="M59">
        <f t="shared" si="4"/>
        <v>88.452105857142783</v>
      </c>
      <c r="N59">
        <f t="shared" si="5"/>
        <v>4.8777977538582897</v>
      </c>
      <c r="O59">
        <f t="shared" si="6"/>
        <v>7226.9090250732852</v>
      </c>
      <c r="P59">
        <f t="shared" si="7"/>
        <v>2737.9900162892695</v>
      </c>
    </row>
    <row r="60" spans="1:16" x14ac:dyDescent="0.25">
      <c r="A60">
        <f>Input!G61</f>
        <v>202</v>
      </c>
      <c r="B60">
        <f t="shared" si="0"/>
        <v>57</v>
      </c>
      <c r="C60" s="4">
        <f>Input!I61</f>
        <v>2476.2738078571429</v>
      </c>
      <c r="D60">
        <f t="shared" si="1"/>
        <v>2007.9857544285715</v>
      </c>
      <c r="E60">
        <f t="shared" si="8"/>
        <v>235.60743604942414</v>
      </c>
      <c r="F60">
        <f t="shared" si="2"/>
        <v>3141324.9034604938</v>
      </c>
      <c r="G60">
        <f t="shared" si="3"/>
        <v>2253069.0525129028</v>
      </c>
      <c r="L60">
        <f>Input!J61</f>
        <v>89.044650428571458</v>
      </c>
      <c r="M60">
        <f t="shared" si="4"/>
        <v>87.607729714285711</v>
      </c>
      <c r="N60">
        <f t="shared" si="5"/>
        <v>4.9138037484445114</v>
      </c>
      <c r="O60">
        <f t="shared" si="6"/>
        <v>7077.9993631150282</v>
      </c>
      <c r="P60">
        <f t="shared" si="7"/>
        <v>2734.223227316395</v>
      </c>
    </row>
    <row r="61" spans="1:16" x14ac:dyDescent="0.25">
      <c r="A61">
        <f>Input!G62</f>
        <v>203</v>
      </c>
      <c r="B61">
        <f t="shared" si="0"/>
        <v>58</v>
      </c>
      <c r="C61" s="4">
        <f>Input!I62</f>
        <v>2566.7701927142853</v>
      </c>
      <c r="D61">
        <f t="shared" si="1"/>
        <v>2098.4821392857139</v>
      </c>
      <c r="E61">
        <f t="shared" si="8"/>
        <v>240.55764549008754</v>
      </c>
      <c r="F61">
        <f t="shared" si="2"/>
        <v>3451883.4246457345</v>
      </c>
      <c r="G61">
        <f t="shared" si="3"/>
        <v>2238232.8039140608</v>
      </c>
      <c r="L61">
        <f>Input!J62</f>
        <v>90.496384857142402</v>
      </c>
      <c r="M61">
        <f t="shared" si="4"/>
        <v>89.059464142856655</v>
      </c>
      <c r="N61">
        <f t="shared" si="5"/>
        <v>4.950209440663393</v>
      </c>
      <c r="O61">
        <f t="shared" si="6"/>
        <v>7318.1481283869962</v>
      </c>
      <c r="P61">
        <f t="shared" si="7"/>
        <v>2730.4172599307167</v>
      </c>
    </row>
    <row r="62" spans="1:16" x14ac:dyDescent="0.25">
      <c r="A62">
        <f>Input!G63</f>
        <v>204</v>
      </c>
      <c r="B62">
        <f t="shared" si="0"/>
        <v>59</v>
      </c>
      <c r="C62" s="4">
        <f>Input!I63</f>
        <v>2663.1179562857142</v>
      </c>
      <c r="D62">
        <f t="shared" si="1"/>
        <v>2194.8299028571428</v>
      </c>
      <c r="E62">
        <f t="shared" si="8"/>
        <v>245.54466625177244</v>
      </c>
      <c r="F62">
        <f t="shared" si="2"/>
        <v>3799712.9336476545</v>
      </c>
      <c r="G62">
        <f t="shared" si="3"/>
        <v>2223335.7854576493</v>
      </c>
      <c r="L62">
        <f>Input!J63</f>
        <v>96.347763571428914</v>
      </c>
      <c r="M62">
        <f t="shared" si="4"/>
        <v>94.910842857143166</v>
      </c>
      <c r="N62">
        <f t="shared" si="5"/>
        <v>4.9870207616849118</v>
      </c>
      <c r="O62">
        <f t="shared" si="6"/>
        <v>8346.7853267481896</v>
      </c>
      <c r="P62">
        <f t="shared" si="7"/>
        <v>2726.5715820289506</v>
      </c>
    </row>
    <row r="63" spans="1:16" x14ac:dyDescent="0.25">
      <c r="A63">
        <f>Input!G64</f>
        <v>205</v>
      </c>
      <c r="B63">
        <f t="shared" si="0"/>
        <v>60</v>
      </c>
      <c r="C63" s="4">
        <f>Input!I64</f>
        <v>2761.4803715714288</v>
      </c>
      <c r="D63">
        <f t="shared" si="1"/>
        <v>2293.1923181428574</v>
      </c>
      <c r="E63">
        <f t="shared" si="8"/>
        <v>250.56891000475022</v>
      </c>
      <c r="F63">
        <f t="shared" si="2"/>
        <v>4172310.3874737364</v>
      </c>
      <c r="G63">
        <f t="shared" si="3"/>
        <v>2208377.875082003</v>
      </c>
      <c r="L63">
        <f>Input!J64</f>
        <v>98.362415285714633</v>
      </c>
      <c r="M63">
        <f t="shared" si="4"/>
        <v>96.925494571428885</v>
      </c>
      <c r="N63">
        <f t="shared" si="5"/>
        <v>5.0242437529777746</v>
      </c>
      <c r="O63">
        <f t="shared" si="6"/>
        <v>8712.0142650746075</v>
      </c>
      <c r="P63">
        <f t="shared" si="7"/>
        <v>2722.6856527215059</v>
      </c>
    </row>
    <row r="64" spans="1:16" x14ac:dyDescent="0.25">
      <c r="A64">
        <f>Input!G65</f>
        <v>206</v>
      </c>
      <c r="B64">
        <f t="shared" si="0"/>
        <v>61</v>
      </c>
      <c r="C64" s="4">
        <f>Input!I65</f>
        <v>2858.6725112857139</v>
      </c>
      <c r="D64">
        <f t="shared" si="1"/>
        <v>2390.3844578571425</v>
      </c>
      <c r="E64">
        <f t="shared" si="8"/>
        <v>255.63079457352734</v>
      </c>
      <c r="F64">
        <f t="shared" si="2"/>
        <v>4557173.2029028134</v>
      </c>
      <c r="G64">
        <f t="shared" si="3"/>
        <v>2193358.9572956236</v>
      </c>
      <c r="L64">
        <f>Input!J65</f>
        <v>97.192139714285076</v>
      </c>
      <c r="M64">
        <f t="shared" si="4"/>
        <v>95.755218999999329</v>
      </c>
      <c r="N64">
        <f t="shared" si="5"/>
        <v>5.0618845687771099</v>
      </c>
      <c r="O64">
        <f t="shared" si="6"/>
        <v>8487.9839131763965</v>
      </c>
      <c r="P64">
        <f t="shared" si="7"/>
        <v>2718.7589221651342</v>
      </c>
    </row>
    <row r="65" spans="1:16" x14ac:dyDescent="0.25">
      <c r="A65">
        <f>Input!G66</f>
        <v>207</v>
      </c>
      <c r="B65">
        <f t="shared" si="0"/>
        <v>62</v>
      </c>
      <c r="C65" s="4">
        <f>Input!I66</f>
        <v>2958.871815142857</v>
      </c>
      <c r="D65">
        <f t="shared" si="1"/>
        <v>2490.5837617142856</v>
      </c>
      <c r="E65">
        <f t="shared" si="8"/>
        <v>260.73074405214408</v>
      </c>
      <c r="F65">
        <f t="shared" si="2"/>
        <v>4972244.4803769588</v>
      </c>
      <c r="G65">
        <f t="shared" si="3"/>
        <v>2178278.9234588733</v>
      </c>
      <c r="L65">
        <f>Input!J66</f>
        <v>100.19930385714315</v>
      </c>
      <c r="M65">
        <f t="shared" si="4"/>
        <v>98.762383142857402</v>
      </c>
      <c r="N65">
        <f t="shared" si="5"/>
        <v>5.0999494786167379</v>
      </c>
      <c r="O65">
        <f t="shared" si="6"/>
        <v>9043.887203212551</v>
      </c>
      <c r="P65">
        <f t="shared" si="7"/>
        <v>2714.7908313920775</v>
      </c>
    </row>
    <row r="66" spans="1:16" x14ac:dyDescent="0.25">
      <c r="A66">
        <f>Input!G67</f>
        <v>208</v>
      </c>
      <c r="B66">
        <f t="shared" si="0"/>
        <v>63</v>
      </c>
      <c r="C66" s="4">
        <f>Input!I67</f>
        <v>3058.5822697142858</v>
      </c>
      <c r="D66">
        <f t="shared" si="1"/>
        <v>2590.2942162857144</v>
      </c>
      <c r="E66">
        <f t="shared" si="8"/>
        <v>265.869188922072</v>
      </c>
      <c r="F66">
        <f t="shared" si="2"/>
        <v>5402951.707834471</v>
      </c>
      <c r="G66">
        <f t="shared" si="3"/>
        <v>2163137.6720756218</v>
      </c>
      <c r="L66">
        <f>Input!J67</f>
        <v>99.710454571428727</v>
      </c>
      <c r="M66">
        <f t="shared" si="4"/>
        <v>98.273533857142979</v>
      </c>
      <c r="N66">
        <f t="shared" si="5"/>
        <v>5.1384448699279348</v>
      </c>
      <c r="O66">
        <f t="shared" si="6"/>
        <v>8943.8650189807595</v>
      </c>
      <c r="P66">
        <f t="shared" si="7"/>
        <v>2710.7808121356488</v>
      </c>
    </row>
    <row r="67" spans="1:16" x14ac:dyDescent="0.25">
      <c r="A67">
        <f>Input!G68</f>
        <v>209</v>
      </c>
      <c r="B67">
        <f t="shared" si="0"/>
        <v>64</v>
      </c>
      <c r="C67" s="4">
        <f>Input!I68</f>
        <v>3157.1372621428568</v>
      </c>
      <c r="D67">
        <f t="shared" si="1"/>
        <v>2688.8492087142854</v>
      </c>
      <c r="E67">
        <f t="shared" si="8"/>
        <v>271.04656617277874</v>
      </c>
      <c r="F67">
        <f t="shared" si="2"/>
        <v>5845769.6182806911</v>
      </c>
      <c r="G67">
        <f t="shared" si="3"/>
        <v>2147935.1090952144</v>
      </c>
      <c r="L67">
        <f>Input!J68</f>
        <v>98.55499242857104</v>
      </c>
      <c r="M67">
        <f t="shared" si="4"/>
        <v>97.118071714285293</v>
      </c>
      <c r="N67">
        <f t="shared" si="5"/>
        <v>5.1773772507067308</v>
      </c>
      <c r="O67">
        <f t="shared" si="6"/>
        <v>8719.3790163053163</v>
      </c>
      <c r="P67">
        <f t="shared" si="7"/>
        <v>2706.7282866521668</v>
      </c>
    </row>
    <row r="68" spans="1:16" x14ac:dyDescent="0.25">
      <c r="A68">
        <f>Input!G69</f>
        <v>210</v>
      </c>
      <c r="B68">
        <f t="shared" ref="B68:B83" si="9">A68-$A$3</f>
        <v>65</v>
      </c>
      <c r="C68" s="4">
        <f>Input!I69</f>
        <v>3256.9365984285719</v>
      </c>
      <c r="D68">
        <f t="shared" ref="D68:D83" si="10">C68-$C$3</f>
        <v>2788.6485450000005</v>
      </c>
      <c r="E68">
        <f t="shared" si="8"/>
        <v>276.26331942503049</v>
      </c>
      <c r="F68">
        <f t="shared" ref="F68:F83" si="11">(D68-E68)^2</f>
        <v>6312079.5216873921</v>
      </c>
      <c r="G68">
        <f t="shared" ref="G68:G83" si="12">(E68-$H$4)^2</f>
        <v>2132671.1482251249</v>
      </c>
      <c r="L68">
        <f>Input!J69</f>
        <v>99.799336285715071</v>
      </c>
      <c r="M68">
        <f t="shared" ref="M68:M83" si="13">L68-$L$3</f>
        <v>98.362415571429324</v>
      </c>
      <c r="N68">
        <f t="shared" ref="N68:N83" si="14">2*($X$3/PI())*($Z$3/(4*((B68-$Y$3)^2)+$Z$3*$Z$3))</f>
        <v>5.2167532522517694</v>
      </c>
      <c r="O68">
        <f t="shared" ref="O68:O83" si="15">(L68-N68)^2</f>
        <v>8945.8650132819821</v>
      </c>
      <c r="P68">
        <f t="shared" ref="P68:P83" si="16">(N68-$Q$4)^2</f>
        <v>2702.632667539161</v>
      </c>
    </row>
    <row r="69" spans="1:16" x14ac:dyDescent="0.25">
      <c r="A69">
        <f>Input!G70</f>
        <v>211</v>
      </c>
      <c r="B69">
        <f t="shared" si="9"/>
        <v>66</v>
      </c>
      <c r="C69" s="4">
        <f>Input!I70</f>
        <v>3354.5731465714284</v>
      </c>
      <c r="D69">
        <f t="shared" si="10"/>
        <v>2886.285093142857</v>
      </c>
      <c r="E69">
        <f t="shared" ref="E69:E83" si="17">N69+E68</f>
        <v>281.51989905700538</v>
      </c>
      <c r="F69">
        <f t="shared" si="11"/>
        <v>6784801.7163211051</v>
      </c>
      <c r="G69">
        <f t="shared" si="12"/>
        <v>2117345.7112546875</v>
      </c>
      <c r="L69">
        <f>Input!J70</f>
        <v>97.636548142856554</v>
      </c>
      <c r="M69">
        <f t="shared" si="13"/>
        <v>96.199627428570807</v>
      </c>
      <c r="N69">
        <f t="shared" si="14"/>
        <v>5.2565796319749092</v>
      </c>
      <c r="O69">
        <f t="shared" si="15"/>
        <v>8534.0585820714823</v>
      </c>
      <c r="P69">
        <f t="shared" si="16"/>
        <v>2698.4933575497789</v>
      </c>
    </row>
    <row r="70" spans="1:16" x14ac:dyDescent="0.25">
      <c r="A70">
        <f>Input!G71</f>
        <v>212</v>
      </c>
      <c r="B70">
        <f t="shared" si="9"/>
        <v>67</v>
      </c>
      <c r="C70" s="4">
        <f>Input!I71</f>
        <v>3456.4760164285713</v>
      </c>
      <c r="D70">
        <f t="shared" si="10"/>
        <v>2988.1879629999999</v>
      </c>
      <c r="E70">
        <f t="shared" si="17"/>
        <v>286.8167623332921</v>
      </c>
      <c r="F70">
        <f t="shared" si="11"/>
        <v>7297406.3637914909</v>
      </c>
      <c r="G70">
        <f t="shared" si="12"/>
        <v>2101958.7283903086</v>
      </c>
      <c r="L70">
        <f>Input!J71</f>
        <v>101.90286985714283</v>
      </c>
      <c r="M70">
        <f t="shared" si="13"/>
        <v>100.46594914285708</v>
      </c>
      <c r="N70">
        <f t="shared" si="14"/>
        <v>5.2968632762867403</v>
      </c>
      <c r="O70">
        <f t="shared" si="15"/>
        <v>9332.7205075004094</v>
      </c>
      <c r="P70">
        <f t="shared" si="16"/>
        <v>2694.3097494033059</v>
      </c>
    </row>
    <row r="71" spans="1:16" x14ac:dyDescent="0.25">
      <c r="A71">
        <f>Input!G72</f>
        <v>213</v>
      </c>
      <c r="B71">
        <f t="shared" si="9"/>
        <v>68</v>
      </c>
      <c r="C71" s="4">
        <f>Input!I72</f>
        <v>3561.4897457142856</v>
      </c>
      <c r="D71">
        <f t="shared" si="10"/>
        <v>3093.2016922857142</v>
      </c>
      <c r="E71">
        <f t="shared" si="17"/>
        <v>292.15437353685144</v>
      </c>
      <c r="F71">
        <f t="shared" si="11"/>
        <v>7845866.0818701936</v>
      </c>
      <c r="G71">
        <f t="shared" si="12"/>
        <v>2086510.138602572</v>
      </c>
      <c r="L71">
        <f>Input!J72</f>
        <v>105.01372928571436</v>
      </c>
      <c r="M71">
        <f t="shared" si="13"/>
        <v>103.57680857142861</v>
      </c>
      <c r="N71">
        <f t="shared" si="14"/>
        <v>5.3376112035593382</v>
      </c>
      <c r="O71">
        <f t="shared" si="15"/>
        <v>9935.3285159277129</v>
      </c>
      <c r="P71">
        <f t="shared" si="16"/>
        <v>2690.0812255917244</v>
      </c>
    </row>
    <row r="72" spans="1:16" x14ac:dyDescent="0.25">
      <c r="A72">
        <f>Input!G73</f>
        <v>214</v>
      </c>
      <c r="B72">
        <f t="shared" si="9"/>
        <v>69</v>
      </c>
      <c r="C72" s="4">
        <f>Input!I73</f>
        <v>3670.4735242857141</v>
      </c>
      <c r="D72">
        <f t="shared" si="10"/>
        <v>3202.1854708571427</v>
      </c>
      <c r="E72">
        <f t="shared" si="17"/>
        <v>297.53320410402006</v>
      </c>
      <c r="F72">
        <f t="shared" si="11"/>
        <v>8437004.7907540537</v>
      </c>
      <c r="G72">
        <f t="shared" si="12"/>
        <v>2070999.8899856706</v>
      </c>
      <c r="L72">
        <f>Input!J73</f>
        <v>108.9837785714285</v>
      </c>
      <c r="M72">
        <f t="shared" si="13"/>
        <v>107.54685785714275</v>
      </c>
      <c r="N72">
        <f t="shared" si="14"/>
        <v>5.3788305671686114</v>
      </c>
      <c r="O72">
        <f t="shared" si="15"/>
        <v>10733.985250965397</v>
      </c>
      <c r="P72">
        <f t="shared" si="16"/>
        <v>2685.8071581822201</v>
      </c>
    </row>
    <row r="73" spans="1:16" x14ac:dyDescent="0.25">
      <c r="A73">
        <f>Input!G74</f>
        <v>215</v>
      </c>
      <c r="B73">
        <f t="shared" si="9"/>
        <v>70</v>
      </c>
      <c r="C73" s="4">
        <f>Input!I74</f>
        <v>3782.5237215714287</v>
      </c>
      <c r="D73">
        <f t="shared" si="10"/>
        <v>3314.2356681428573</v>
      </c>
      <c r="E73">
        <f t="shared" si="17"/>
        <v>302.95373276263871</v>
      </c>
      <c r="F73">
        <f t="shared" si="11"/>
        <v>9067818.8943472356</v>
      </c>
      <c r="G73">
        <f t="shared" si="12"/>
        <v>2055427.9401296258</v>
      </c>
      <c r="L73">
        <f>Input!J74</f>
        <v>112.0501972857146</v>
      </c>
      <c r="M73">
        <f t="shared" si="13"/>
        <v>110.61327657142886</v>
      </c>
      <c r="N73">
        <f t="shared" si="14"/>
        <v>5.4205286586186743</v>
      </c>
      <c r="O73">
        <f t="shared" si="15"/>
        <v>11369.886231524284</v>
      </c>
      <c r="P73">
        <f t="shared" si="16"/>
        <v>2681.4869086155572</v>
      </c>
    </row>
    <row r="74" spans="1:16" x14ac:dyDescent="0.25">
      <c r="A74">
        <f>Input!G75</f>
        <v>216</v>
      </c>
      <c r="B74">
        <f t="shared" si="9"/>
        <v>71</v>
      </c>
      <c r="C74" s="4">
        <f>Input!I75</f>
        <v>3896.1145350000006</v>
      </c>
      <c r="D74">
        <f t="shared" si="10"/>
        <v>3427.8264815714292</v>
      </c>
      <c r="E74">
        <f t="shared" si="17"/>
        <v>308.41644567338955</v>
      </c>
      <c r="F74">
        <f t="shared" si="11"/>
        <v>9730718.9720614087</v>
      </c>
      <c r="G74">
        <f t="shared" si="12"/>
        <v>2039794.2565057462</v>
      </c>
      <c r="L74">
        <f>Input!J75</f>
        <v>113.59081342857189</v>
      </c>
      <c r="M74">
        <f t="shared" si="13"/>
        <v>112.15389271428614</v>
      </c>
      <c r="N74">
        <f t="shared" si="14"/>
        <v>5.4627129107508212</v>
      </c>
      <c r="O74">
        <f t="shared" si="15"/>
        <v>11691.686121592016</v>
      </c>
      <c r="P74">
        <f t="shared" si="16"/>
        <v>2677.1198275002375</v>
      </c>
    </row>
    <row r="75" spans="1:16" x14ac:dyDescent="0.25">
      <c r="A75">
        <f>Input!G76</f>
        <v>217</v>
      </c>
      <c r="B75">
        <f t="shared" si="9"/>
        <v>72</v>
      </c>
      <c r="C75" s="4">
        <f>Input!I76</f>
        <v>4009.9719934285717</v>
      </c>
      <c r="D75">
        <f t="shared" si="10"/>
        <v>3541.6839400000003</v>
      </c>
      <c r="E75">
        <f t="shared" si="17"/>
        <v>313.92183657442922</v>
      </c>
      <c r="F75">
        <f t="shared" si="11"/>
        <v>10418448.196310269</v>
      </c>
      <c r="G75">
        <f t="shared" si="12"/>
        <v>2024098.8168658235</v>
      </c>
      <c r="L75">
        <f>Input!J76</f>
        <v>113.85745842857114</v>
      </c>
      <c r="M75">
        <f t="shared" si="13"/>
        <v>112.42053771428539</v>
      </c>
      <c r="N75">
        <f t="shared" si="14"/>
        <v>5.5053909010396804</v>
      </c>
      <c r="O75">
        <f t="shared" si="15"/>
        <v>11740.170537490738</v>
      </c>
      <c r="P75">
        <f t="shared" si="16"/>
        <v>2672.7052544023554</v>
      </c>
    </row>
    <row r="76" spans="1:16" x14ac:dyDescent="0.25">
      <c r="A76">
        <f>Input!G77</f>
        <v>218</v>
      </c>
      <c r="B76">
        <f t="shared" si="9"/>
        <v>73</v>
      </c>
      <c r="C76" s="4">
        <f>Input!I77</f>
        <v>4125.562645142857</v>
      </c>
      <c r="D76">
        <f t="shared" si="10"/>
        <v>3657.2745917142856</v>
      </c>
      <c r="E76">
        <f t="shared" si="17"/>
        <v>319.47040692940851</v>
      </c>
      <c r="F76">
        <f t="shared" si="11"/>
        <v>11140936.775967438</v>
      </c>
      <c r="G76">
        <f t="shared" si="12"/>
        <v>2008341.6096555726</v>
      </c>
      <c r="L76">
        <f>Input!J77</f>
        <v>115.59065171428529</v>
      </c>
      <c r="M76">
        <f t="shared" si="13"/>
        <v>114.15373099999954</v>
      </c>
      <c r="N76">
        <f t="shared" si="14"/>
        <v>5.5485703549792973</v>
      </c>
      <c r="O76">
        <f t="shared" si="15"/>
        <v>12109.259669888121</v>
      </c>
      <c r="P76">
        <f t="shared" si="16"/>
        <v>2668.2425176310517</v>
      </c>
    </row>
    <row r="77" spans="1:16" x14ac:dyDescent="0.25">
      <c r="A77">
        <f>Input!G78</f>
        <v>219</v>
      </c>
      <c r="B77">
        <f t="shared" si="9"/>
        <v>74</v>
      </c>
      <c r="C77" s="4">
        <f>Input!I78</f>
        <v>4247.3305750000009</v>
      </c>
      <c r="D77">
        <f t="shared" si="10"/>
        <v>3779.0425215714295</v>
      </c>
      <c r="E77">
        <f t="shared" si="17"/>
        <v>325.06266607897044</v>
      </c>
      <c r="F77">
        <f t="shared" si="11"/>
        <v>11929976.84214771</v>
      </c>
      <c r="G77">
        <f t="shared" si="12"/>
        <v>1992522.6344428267</v>
      </c>
      <c r="L77">
        <f>Input!J78</f>
        <v>121.76792985714383</v>
      </c>
      <c r="M77">
        <f t="shared" si="13"/>
        <v>120.33100914285808</v>
      </c>
      <c r="N77">
        <f t="shared" si="14"/>
        <v>5.5922591495619294</v>
      </c>
      <c r="O77">
        <f t="shared" si="15"/>
        <v>13496.786464356503</v>
      </c>
      <c r="P77">
        <f t="shared" si="16"/>
        <v>2663.7309340194938</v>
      </c>
    </row>
    <row r="78" spans="1:16" x14ac:dyDescent="0.25">
      <c r="A78">
        <f>Input!G79</f>
        <v>220</v>
      </c>
      <c r="B78">
        <f t="shared" si="9"/>
        <v>75</v>
      </c>
      <c r="C78" s="4">
        <f>Input!I79</f>
        <v>4375.1128332857143</v>
      </c>
      <c r="D78">
        <f t="shared" si="10"/>
        <v>3906.8247798571429</v>
      </c>
      <c r="E78">
        <f t="shared" si="17"/>
        <v>330.69913139582292</v>
      </c>
      <c r="F78">
        <f t="shared" si="11"/>
        <v>12788674.653582897</v>
      </c>
      <c r="G78">
        <f t="shared" si="12"/>
        <v>1976641.9023610577</v>
      </c>
      <c r="L78">
        <f>Input!J79</f>
        <v>127.7822582857134</v>
      </c>
      <c r="M78">
        <f t="shared" si="13"/>
        <v>126.34533757142765</v>
      </c>
      <c r="N78">
        <f t="shared" si="14"/>
        <v>5.6364653168524956</v>
      </c>
      <c r="O78">
        <f t="shared" si="15"/>
        <v>14919.59473999183</v>
      </c>
      <c r="P78">
        <f t="shared" si="16"/>
        <v>2659.1698087012755</v>
      </c>
    </row>
    <row r="79" spans="1:16" x14ac:dyDescent="0.25">
      <c r="A79">
        <f>Input!G80</f>
        <v>221</v>
      </c>
      <c r="B79">
        <f t="shared" si="9"/>
        <v>76</v>
      </c>
      <c r="C79" s="4">
        <f>Input!I80</f>
        <v>4507.4132448571427</v>
      </c>
      <c r="D79">
        <f t="shared" si="10"/>
        <v>4039.1251914285713</v>
      </c>
      <c r="E79">
        <f t="shared" si="17"/>
        <v>336.38032844348459</v>
      </c>
      <c r="F79">
        <f t="shared" si="11"/>
        <v>13710319.52036245</v>
      </c>
      <c r="G79">
        <f t="shared" si="12"/>
        <v>1960699.436568761</v>
      </c>
      <c r="L79">
        <f>Input!J80</f>
        <v>132.30041157142841</v>
      </c>
      <c r="M79">
        <f t="shared" si="13"/>
        <v>130.86349085714266</v>
      </c>
      <c r="N79">
        <f t="shared" si="14"/>
        <v>5.681197047661656</v>
      </c>
      <c r="O79">
        <f t="shared" si="15"/>
        <v>16032.425486615666</v>
      </c>
      <c r="P79">
        <f t="shared" si="16"/>
        <v>2654.558434882154</v>
      </c>
    </row>
    <row r="80" spans="1:16" x14ac:dyDescent="0.25">
      <c r="A80">
        <f>Input!G81</f>
        <v>222</v>
      </c>
      <c r="B80">
        <f t="shared" si="9"/>
        <v>77</v>
      </c>
      <c r="C80" s="4">
        <f>Input!I81</f>
        <v>4639.1803659999996</v>
      </c>
      <c r="D80">
        <f t="shared" si="10"/>
        <v>4170.8923125714282</v>
      </c>
      <c r="E80">
        <f t="shared" si="17"/>
        <v>342.10679113880525</v>
      </c>
      <c r="F80">
        <f t="shared" si="11"/>
        <v>14659598.56913208</v>
      </c>
      <c r="G80">
        <f t="shared" si="12"/>
        <v>1944695.2727253253</v>
      </c>
      <c r="L80">
        <f>Input!J81</f>
        <v>131.76712114285692</v>
      </c>
      <c r="M80">
        <f t="shared" si="13"/>
        <v>130.33020042857117</v>
      </c>
      <c r="N80">
        <f t="shared" si="14"/>
        <v>5.7264626953206701</v>
      </c>
      <c r="O80">
        <f t="shared" si="15"/>
        <v>15886.247581888494</v>
      </c>
      <c r="P80">
        <f t="shared" si="16"/>
        <v>2649.8960936070248</v>
      </c>
    </row>
    <row r="81" spans="1:16" x14ac:dyDescent="0.25">
      <c r="A81">
        <f>Input!G82</f>
        <v>223</v>
      </c>
      <c r="B81">
        <f t="shared" si="9"/>
        <v>78</v>
      </c>
      <c r="C81" s="4">
        <f>Input!I82</f>
        <v>4778.3987364285713</v>
      </c>
      <c r="D81">
        <f t="shared" si="10"/>
        <v>4310.1106829999999</v>
      </c>
      <c r="E81">
        <f t="shared" si="17"/>
        <v>347.87906191836652</v>
      </c>
      <c r="F81">
        <f t="shared" si="11"/>
        <v>15699279.419099189</v>
      </c>
      <c r="G81">
        <f t="shared" si="12"/>
        <v>1928629.4594839751</v>
      </c>
      <c r="L81">
        <f>Input!J82</f>
        <v>139.21837042857169</v>
      </c>
      <c r="M81">
        <f t="shared" si="13"/>
        <v>137.78144971428594</v>
      </c>
      <c r="N81">
        <f t="shared" si="14"/>
        <v>5.7722707795612456</v>
      </c>
      <c r="O81">
        <f t="shared" si="15"/>
        <v>17807.861511533625</v>
      </c>
      <c r="P81">
        <f t="shared" si="16"/>
        <v>2645.1820535220436</v>
      </c>
    </row>
    <row r="82" spans="1:16" x14ac:dyDescent="0.25">
      <c r="A82">
        <f>Input!G83</f>
        <v>224</v>
      </c>
      <c r="B82">
        <f t="shared" si="9"/>
        <v>79</v>
      </c>
      <c r="C82" s="4">
        <f>Input!I83</f>
        <v>4933.6454402857144</v>
      </c>
      <c r="D82">
        <f t="shared" si="10"/>
        <v>4465.357386857143</v>
      </c>
      <c r="E82">
        <f t="shared" si="17"/>
        <v>353.69769190887024</v>
      </c>
      <c r="F82">
        <f t="shared" si="11"/>
        <v>16905745.447062124</v>
      </c>
      <c r="G82">
        <f t="shared" si="12"/>
        <v>1912502.0590024441</v>
      </c>
      <c r="L82">
        <f>Input!J83</f>
        <v>155.24670385714307</v>
      </c>
      <c r="M82">
        <f t="shared" si="13"/>
        <v>153.80978314285733</v>
      </c>
      <c r="N82">
        <f t="shared" si="14"/>
        <v>5.81862999050374</v>
      </c>
      <c r="O82">
        <f t="shared" si="15"/>
        <v>22328.749259493819</v>
      </c>
      <c r="P82">
        <f t="shared" si="16"/>
        <v>2640.4155706317988</v>
      </c>
    </row>
    <row r="83" spans="1:16" x14ac:dyDescent="0.25">
      <c r="A83">
        <f>Input!G84</f>
        <v>225</v>
      </c>
      <c r="B83">
        <f t="shared" si="9"/>
        <v>80</v>
      </c>
      <c r="C83" s="4">
        <f>Input!I84</f>
        <v>5100.3430698571419</v>
      </c>
      <c r="D83">
        <f t="shared" si="10"/>
        <v>4632.0550164285705</v>
      </c>
      <c r="E83">
        <f t="shared" si="17"/>
        <v>359.5632411016274</v>
      </c>
      <c r="F83">
        <f t="shared" si="11"/>
        <v>18254185.970236372</v>
      </c>
      <c r="G83">
        <f t="shared" si="12"/>
        <v>1896313.1474720326</v>
      </c>
      <c r="L83">
        <f>Input!J84</f>
        <v>166.69762957142757</v>
      </c>
      <c r="M83">
        <f t="shared" si="13"/>
        <v>165.26070885714182</v>
      </c>
      <c r="N83">
        <f t="shared" si="14"/>
        <v>5.8655491927571672</v>
      </c>
      <c r="O83">
        <f t="shared" si="15"/>
        <v>25866.9580789311</v>
      </c>
      <c r="P83">
        <f t="shared" si="16"/>
        <v>2635.5958880514358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Y6" sqref="Y6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9" t="s">
        <v>18</v>
      </c>
      <c r="F1" s="29"/>
      <c r="G1" s="29"/>
      <c r="H1" s="29"/>
      <c r="I1" s="29"/>
      <c r="J1" s="29"/>
      <c r="K1" s="29"/>
      <c r="L1" s="29"/>
      <c r="N1" s="29" t="s">
        <v>19</v>
      </c>
      <c r="O1" s="29"/>
      <c r="P1" s="29"/>
      <c r="Q1" s="29"/>
      <c r="R1" s="29"/>
      <c r="S1" s="29"/>
      <c r="T1" s="29"/>
      <c r="U1" s="29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145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468.28805342857146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8888279.5439180434</v>
      </c>
      <c r="J3" s="2" t="s">
        <v>11</v>
      </c>
      <c r="K3" s="23">
        <f>SUM(H3:H167)</f>
        <v>238568729.69961429</v>
      </c>
      <c r="L3">
        <f>1-(K3/K5)</f>
        <v>0.62163055903400011</v>
      </c>
      <c r="N3">
        <f>Input!J4</f>
        <v>1.4369207142857476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12622.849755264662</v>
      </c>
      <c r="S3" s="1" t="s">
        <v>11</v>
      </c>
      <c r="T3" s="23">
        <f>SUM(Q3:Q167)</f>
        <v>417696.95803284057</v>
      </c>
      <c r="U3" s="5">
        <f>1-(T3/T5)</f>
        <v>0.56835868389025035</v>
      </c>
      <c r="X3">
        <f>COUNT(B3:B500)</f>
        <v>81</v>
      </c>
      <c r="Z3">
        <v>282.14120819285853</v>
      </c>
      <c r="AA3">
        <v>3.5356246663479682E-2</v>
      </c>
      <c r="AB3">
        <v>2.0724552945108945</v>
      </c>
      <c r="AD3" s="30"/>
      <c r="AE3" s="30"/>
      <c r="AF3" s="30"/>
      <c r="AG3" s="30"/>
      <c r="AH3" s="30"/>
      <c r="AI3" s="30"/>
      <c r="AJ3" s="30"/>
      <c r="AK3" s="30"/>
    </row>
    <row r="4" spans="1:37" x14ac:dyDescent="0.25">
      <c r="A4">
        <f>Input!G5</f>
        <v>146</v>
      </c>
      <c r="B4">
        <f t="shared" ref="B4:B67" si="0">A4-$A$3</f>
        <v>1</v>
      </c>
      <c r="C4">
        <f t="shared" ref="C4:C67" si="1">B4*$AA$3</f>
        <v>3.5356246663479682E-2</v>
      </c>
      <c r="D4">
        <f t="shared" ref="D4:D67" si="2">POWER(C4,$AB$3)</f>
        <v>9.8120781367783323E-4</v>
      </c>
      <c r="E4" s="4">
        <f>Input!I5</f>
        <v>469.75460157142862</v>
      </c>
      <c r="F4">
        <f t="shared" ref="F4:F67" si="3">E4-$E$3</f>
        <v>1.4665481428571638</v>
      </c>
      <c r="G4">
        <f t="shared" ref="G4:G67" si="4">$Z$3*(1-EXP(-1*D4))</f>
        <v>0.2767033840779603</v>
      </c>
      <c r="H4">
        <f t="shared" ref="H4:H67" si="5">(F4-G4)^2</f>
        <v>1.4157305499943411</v>
      </c>
      <c r="I4">
        <f t="shared" ref="I4:I67" si="6">(G4-$J$4)^2</f>
        <v>8886629.736832818</v>
      </c>
      <c r="J4">
        <f>AVERAGE(E3:E167)</f>
        <v>2981.3217779900988</v>
      </c>
      <c r="K4" t="s">
        <v>5</v>
      </c>
      <c r="L4" t="s">
        <v>6</v>
      </c>
      <c r="N4">
        <f>Input!J5</f>
        <v>1.4665481428571638</v>
      </c>
      <c r="O4">
        <f t="shared" ref="O4:O67" si="7">N4-$N$3</f>
        <v>2.9627428571416203E-2</v>
      </c>
      <c r="P4">
        <f t="shared" ref="P4:P67" si="8">POWER(C4,$AB$3)*EXP(-D4)*$Z$3*$AA$3*$AB$3</f>
        <v>2.0265284856963849E-2</v>
      </c>
      <c r="Q4">
        <f t="shared" ref="Q4:Q67" si="9">(O4-P4)^2</f>
        <v>8.7649734930059735E-5</v>
      </c>
      <c r="R4">
        <f t="shared" ref="R4:R67" si="10">(P4-$S$4)^2</f>
        <v>12618.296497410342</v>
      </c>
      <c r="S4">
        <f>AVERAGE(N3:N167)</f>
        <v>112.35145640028287</v>
      </c>
      <c r="T4" t="s">
        <v>5</v>
      </c>
      <c r="U4" t="s">
        <v>6</v>
      </c>
      <c r="AD4" s="30"/>
      <c r="AE4" s="30"/>
      <c r="AF4" s="30"/>
      <c r="AG4" s="30"/>
      <c r="AH4" s="30"/>
      <c r="AI4" s="30"/>
      <c r="AJ4" s="30"/>
      <c r="AK4" s="30"/>
    </row>
    <row r="5" spans="1:37" x14ac:dyDescent="0.25">
      <c r="A5">
        <f>Input!G6</f>
        <v>147</v>
      </c>
      <c r="B5">
        <f t="shared" si="0"/>
        <v>2</v>
      </c>
      <c r="C5">
        <f t="shared" si="1"/>
        <v>7.0712493326959364E-2</v>
      </c>
      <c r="D5">
        <f t="shared" si="2"/>
        <v>4.1269784992789202E-3</v>
      </c>
      <c r="E5" s="4">
        <f>Input!I6</f>
        <v>471.42854028571435</v>
      </c>
      <c r="F5">
        <f t="shared" si="3"/>
        <v>3.1404868571428892</v>
      </c>
      <c r="G5">
        <f t="shared" si="4"/>
        <v>1.1619912941809711</v>
      </c>
      <c r="H5">
        <f t="shared" si="5"/>
        <v>3.9144446926599974</v>
      </c>
      <c r="I5">
        <f t="shared" si="6"/>
        <v>8881352.3542394582</v>
      </c>
      <c r="K5">
        <f>SUM(I3:I167)</f>
        <v>630517964.375067</v>
      </c>
      <c r="L5" s="5">
        <f>1-((1-L3)*(X3-1)/(X3-1-1))</f>
        <v>0.61684107243949371</v>
      </c>
      <c r="N5">
        <f>Input!J6</f>
        <v>1.6739387142857254</v>
      </c>
      <c r="O5">
        <f t="shared" si="7"/>
        <v>0.23701799999997775</v>
      </c>
      <c r="P5">
        <f t="shared" si="8"/>
        <v>8.4968456712865431E-2</v>
      </c>
      <c r="Q5">
        <f t="shared" si="9"/>
        <v>2.3119063613819442E-2</v>
      </c>
      <c r="R5">
        <f t="shared" si="10"/>
        <v>12603.764315183747</v>
      </c>
      <c r="T5">
        <f>SUM(R3:R167)</f>
        <v>967694.57056941313</v>
      </c>
      <c r="U5" s="5">
        <f>1-((1-U3)*(X3-1)/(X3-1-1))</f>
        <v>0.56289486976227887</v>
      </c>
      <c r="X5" s="17"/>
      <c r="Y5" s="18"/>
      <c r="AD5" s="30"/>
      <c r="AE5" s="30"/>
      <c r="AF5" s="30"/>
      <c r="AG5" s="30"/>
      <c r="AH5" s="30"/>
      <c r="AI5" s="30"/>
      <c r="AJ5" s="30"/>
      <c r="AK5" s="30"/>
    </row>
    <row r="6" spans="1:37" x14ac:dyDescent="0.25">
      <c r="A6">
        <f>Input!G7</f>
        <v>148</v>
      </c>
      <c r="B6">
        <f t="shared" si="0"/>
        <v>3</v>
      </c>
      <c r="C6">
        <f t="shared" si="1"/>
        <v>0.10606873999043905</v>
      </c>
      <c r="D6">
        <f t="shared" si="2"/>
        <v>9.5625444836327806E-3</v>
      </c>
      <c r="E6" s="4">
        <f>Input!I7</f>
        <v>473.1469198571429</v>
      </c>
      <c r="F6">
        <f t="shared" si="3"/>
        <v>4.8588664285714458</v>
      </c>
      <c r="G6">
        <f t="shared" si="4"/>
        <v>2.6851290598134403</v>
      </c>
      <c r="H6">
        <f t="shared" si="5"/>
        <v>4.7251341483349769</v>
      </c>
      <c r="I6">
        <f t="shared" si="6"/>
        <v>8872276.2863506414</v>
      </c>
      <c r="N6">
        <f>Input!J7</f>
        <v>1.7183795714285566</v>
      </c>
      <c r="O6">
        <f t="shared" si="7"/>
        <v>0.28145885714280894</v>
      </c>
      <c r="P6">
        <f t="shared" si="8"/>
        <v>0.19581157292053775</v>
      </c>
      <c r="Q6">
        <f t="shared" si="9"/>
        <v>7.3354572946505037E-3</v>
      </c>
      <c r="R6">
        <f t="shared" si="10"/>
        <v>12578.888666641447</v>
      </c>
      <c r="X6" s="19" t="s">
        <v>17</v>
      </c>
      <c r="Y6" s="25">
        <f>SQRT((U5-L5)^2)</f>
        <v>5.3946202677214838E-2</v>
      </c>
      <c r="AD6" s="30"/>
      <c r="AE6" s="30"/>
      <c r="AF6" s="30"/>
      <c r="AG6" s="30"/>
      <c r="AH6" s="30"/>
      <c r="AI6" s="30"/>
      <c r="AJ6" s="30"/>
      <c r="AK6" s="30"/>
    </row>
    <row r="7" spans="1:37" x14ac:dyDescent="0.25">
      <c r="A7">
        <f>Input!G8</f>
        <v>149</v>
      </c>
      <c r="B7">
        <f t="shared" si="0"/>
        <v>4</v>
      </c>
      <c r="C7">
        <f t="shared" si="1"/>
        <v>0.14142498665391873</v>
      </c>
      <c r="D7">
        <f t="shared" si="2"/>
        <v>1.7358149105713015E-2</v>
      </c>
      <c r="E7" s="4">
        <f>Input!I8</f>
        <v>475.02824914285713</v>
      </c>
      <c r="F7">
        <f t="shared" si="3"/>
        <v>6.7401957142856759</v>
      </c>
      <c r="G7">
        <f t="shared" si="4"/>
        <v>4.8551887086619852</v>
      </c>
      <c r="H7">
        <f t="shared" si="5"/>
        <v>3.5532514112503928</v>
      </c>
      <c r="I7">
        <f t="shared" si="6"/>
        <v>8859353.3571086694</v>
      </c>
      <c r="N7">
        <f>Input!J8</f>
        <v>1.8813292857142301</v>
      </c>
      <c r="O7">
        <f t="shared" si="7"/>
        <v>0.44440857142848245</v>
      </c>
      <c r="P7">
        <f t="shared" si="8"/>
        <v>0.35268152834999084</v>
      </c>
      <c r="Q7">
        <f t="shared" si="9"/>
        <v>8.4138504319234558E-3</v>
      </c>
      <c r="R7">
        <f t="shared" si="10"/>
        <v>12543.725572813904</v>
      </c>
      <c r="X7" s="21"/>
      <c r="Y7" s="22"/>
      <c r="AD7" s="30"/>
      <c r="AE7" s="30"/>
      <c r="AF7" s="30"/>
      <c r="AG7" s="30"/>
      <c r="AH7" s="30"/>
      <c r="AI7" s="30"/>
      <c r="AJ7" s="30"/>
      <c r="AK7" s="30"/>
    </row>
    <row r="8" spans="1:37" x14ac:dyDescent="0.25">
      <c r="A8">
        <f>Input!G9</f>
        <v>150</v>
      </c>
      <c r="B8">
        <f t="shared" si="0"/>
        <v>5</v>
      </c>
      <c r="C8">
        <f t="shared" si="1"/>
        <v>0.17678123331739842</v>
      </c>
      <c r="D8">
        <f t="shared" si="2"/>
        <v>2.7564180436621104E-2</v>
      </c>
      <c r="E8" s="4">
        <f>Input!I9</f>
        <v>477.41324142857138</v>
      </c>
      <c r="F8">
        <f t="shared" si="3"/>
        <v>9.1251879999999232</v>
      </c>
      <c r="G8">
        <f t="shared" si="4"/>
        <v>7.6707860338186107</v>
      </c>
      <c r="H8">
        <f t="shared" si="5"/>
        <v>2.1152850792320677</v>
      </c>
      <c r="I8">
        <f t="shared" si="6"/>
        <v>8842600.2219625674</v>
      </c>
      <c r="N8">
        <f>Input!J9</f>
        <v>2.3849922857142474</v>
      </c>
      <c r="O8">
        <f t="shared" si="7"/>
        <v>0.94807157142849974</v>
      </c>
      <c r="P8">
        <f t="shared" si="8"/>
        <v>0.5543600951097859</v>
      </c>
      <c r="Q8">
        <f t="shared" si="9"/>
        <v>0.15500872658506118</v>
      </c>
      <c r="R8">
        <f t="shared" si="10"/>
        <v>12498.590742268145</v>
      </c>
      <c r="AD8" s="30"/>
      <c r="AE8" s="30"/>
      <c r="AF8" s="30"/>
      <c r="AG8" s="30"/>
      <c r="AH8" s="30"/>
      <c r="AI8" s="30"/>
      <c r="AJ8" s="30"/>
      <c r="AK8" s="30"/>
    </row>
    <row r="9" spans="1:37" x14ac:dyDescent="0.25">
      <c r="A9">
        <f>Input!G10</f>
        <v>151</v>
      </c>
      <c r="B9">
        <f t="shared" si="0"/>
        <v>6</v>
      </c>
      <c r="C9">
        <f t="shared" si="1"/>
        <v>0.21213747998087809</v>
      </c>
      <c r="D9">
        <f t="shared" si="2"/>
        <v>4.0220241759416304E-2</v>
      </c>
      <c r="E9" s="4">
        <f>Input!I10</f>
        <v>480.1833878571428</v>
      </c>
      <c r="F9">
        <f t="shared" si="3"/>
        <v>11.895334428571346</v>
      </c>
      <c r="G9">
        <f t="shared" si="4"/>
        <v>11.122611197675107</v>
      </c>
      <c r="H9">
        <f t="shared" si="5"/>
        <v>0.59710119156672103</v>
      </c>
      <c r="I9">
        <f t="shared" si="6"/>
        <v>8822083.0904144067</v>
      </c>
      <c r="N9">
        <f>Input!J10</f>
        <v>2.7701464285714223</v>
      </c>
      <c r="O9">
        <f t="shared" si="7"/>
        <v>1.3332257142856747</v>
      </c>
      <c r="P9">
        <f t="shared" si="8"/>
        <v>0.79872098627984489</v>
      </c>
      <c r="Q9">
        <f t="shared" si="9"/>
        <v>0.28569530426058609</v>
      </c>
      <c r="R9">
        <f t="shared" si="10"/>
        <v>12444.012778346565</v>
      </c>
      <c r="AD9" s="30"/>
      <c r="AE9" s="30"/>
      <c r="AF9" s="30"/>
      <c r="AG9" s="30"/>
      <c r="AH9" s="30"/>
      <c r="AI9" s="30"/>
      <c r="AJ9" s="30"/>
      <c r="AK9" s="30"/>
    </row>
    <row r="10" spans="1:37" x14ac:dyDescent="0.25">
      <c r="A10">
        <f>Input!G11</f>
        <v>152</v>
      </c>
      <c r="B10">
        <f t="shared" si="0"/>
        <v>7</v>
      </c>
      <c r="C10">
        <f t="shared" si="1"/>
        <v>0.24749372664435776</v>
      </c>
      <c r="D10">
        <f t="shared" si="2"/>
        <v>5.5359085266752317E-2</v>
      </c>
      <c r="E10" s="4">
        <f>Input!I11</f>
        <v>483.04241599999995</v>
      </c>
      <c r="F10">
        <f t="shared" si="3"/>
        <v>14.754362571428487</v>
      </c>
      <c r="G10">
        <f t="shared" si="4"/>
        <v>15.194618812326725</v>
      </c>
      <c r="H10">
        <f t="shared" si="5"/>
        <v>0.19382555764984738</v>
      </c>
      <c r="I10">
        <f t="shared" si="6"/>
        <v>8797910.3244120013</v>
      </c>
      <c r="N10">
        <f>Input!J11</f>
        <v>2.8590281428571416</v>
      </c>
      <c r="O10">
        <f t="shared" si="7"/>
        <v>1.4221074285713939</v>
      </c>
      <c r="P10">
        <f t="shared" si="8"/>
        <v>1.0828407924849861</v>
      </c>
      <c r="Q10">
        <f t="shared" si="9"/>
        <v>0.11510185036138709</v>
      </c>
      <c r="R10">
        <f t="shared" si="10"/>
        <v>12380.704819275883</v>
      </c>
      <c r="AD10" s="30"/>
      <c r="AE10" s="30"/>
      <c r="AF10" s="30"/>
      <c r="AG10" s="30"/>
      <c r="AH10" s="30"/>
      <c r="AI10" s="30"/>
      <c r="AJ10" s="30"/>
      <c r="AK10" s="30"/>
    </row>
    <row r="11" spans="1:37" x14ac:dyDescent="0.25">
      <c r="A11">
        <f>Input!G12</f>
        <v>153</v>
      </c>
      <c r="B11">
        <f t="shared" si="0"/>
        <v>8</v>
      </c>
      <c r="C11">
        <f t="shared" si="1"/>
        <v>0.28284997330783745</v>
      </c>
      <c r="D11">
        <f t="shared" si="2"/>
        <v>7.3008701263844844E-2</v>
      </c>
      <c r="E11" s="4">
        <f>Input!I12</f>
        <v>486.06439385714282</v>
      </c>
      <c r="F11">
        <f t="shared" si="3"/>
        <v>17.776340428571359</v>
      </c>
      <c r="G11">
        <f t="shared" si="4"/>
        <v>19.864789018549533</v>
      </c>
      <c r="H11">
        <f t="shared" si="5"/>
        <v>4.3616175129818249</v>
      </c>
      <c r="I11">
        <f t="shared" si="6"/>
        <v>8770227.4975284357</v>
      </c>
      <c r="N11">
        <f>Input!J12</f>
        <v>3.0219778571428719</v>
      </c>
      <c r="O11">
        <f t="shared" si="7"/>
        <v>1.5850571428571243</v>
      </c>
      <c r="P11">
        <f t="shared" si="8"/>
        <v>1.4030889189350872</v>
      </c>
      <c r="Q11">
        <f t="shared" si="9"/>
        <v>3.3112434517340611E-2</v>
      </c>
      <c r="R11">
        <f t="shared" si="10"/>
        <v>12309.540246776191</v>
      </c>
      <c r="AD11" s="30"/>
      <c r="AE11" s="30"/>
      <c r="AF11" s="30"/>
      <c r="AG11" s="30"/>
      <c r="AH11" s="30"/>
      <c r="AI11" s="30"/>
      <c r="AJ11" s="30"/>
      <c r="AK11" s="30"/>
    </row>
    <row r="12" spans="1:37" x14ac:dyDescent="0.25">
      <c r="A12">
        <f>Input!G13</f>
        <v>154</v>
      </c>
      <c r="B12">
        <f t="shared" si="0"/>
        <v>9</v>
      </c>
      <c r="C12">
        <f t="shared" si="1"/>
        <v>0.31820621997131715</v>
      </c>
      <c r="D12">
        <f t="shared" si="2"/>
        <v>9.3193567893334883E-2</v>
      </c>
      <c r="E12" s="4">
        <f>Input!I13</f>
        <v>489.26413514285713</v>
      </c>
      <c r="F12">
        <f t="shared" si="3"/>
        <v>20.976081714285669</v>
      </c>
      <c r="G12">
        <f t="shared" si="4"/>
        <v>25.105731753193744</v>
      </c>
      <c r="H12">
        <f t="shared" si="5"/>
        <v>17.054009443853463</v>
      </c>
      <c r="I12">
        <f t="shared" si="6"/>
        <v>8739213.3120285608</v>
      </c>
      <c r="N12">
        <f>Input!J13</f>
        <v>3.1997412857143104</v>
      </c>
      <c r="O12">
        <f t="shared" si="7"/>
        <v>1.7628205714285627</v>
      </c>
      <c r="P12">
        <f t="shared" si="8"/>
        <v>1.7552150517979901</v>
      </c>
      <c r="Q12">
        <f t="shared" si="9"/>
        <v>5.784392885102601E-5</v>
      </c>
      <c r="R12">
        <f t="shared" si="10"/>
        <v>12231.528600412317</v>
      </c>
      <c r="AD12" s="30"/>
      <c r="AE12" s="30"/>
      <c r="AF12" s="30"/>
      <c r="AG12" s="30"/>
      <c r="AH12" s="30"/>
      <c r="AI12" s="30"/>
      <c r="AJ12" s="30"/>
      <c r="AK12" s="30"/>
    </row>
    <row r="13" spans="1:37" x14ac:dyDescent="0.25">
      <c r="A13">
        <f>Input!G14</f>
        <v>155</v>
      </c>
      <c r="B13">
        <f t="shared" si="0"/>
        <v>10</v>
      </c>
      <c r="C13">
        <f t="shared" si="1"/>
        <v>0.35356246663479685</v>
      </c>
      <c r="D13">
        <f t="shared" si="2"/>
        <v>0.11593546079274342</v>
      </c>
      <c r="E13" s="4">
        <f>Input!I14</f>
        <v>492.7008942857143</v>
      </c>
      <c r="F13">
        <f t="shared" si="3"/>
        <v>24.412840857142839</v>
      </c>
      <c r="G13">
        <f t="shared" si="4"/>
        <v>30.885237488004513</v>
      </c>
      <c r="H13">
        <f t="shared" si="5"/>
        <v>41.89191814718955</v>
      </c>
      <c r="I13">
        <f t="shared" si="6"/>
        <v>8705075.7795299664</v>
      </c>
      <c r="N13">
        <f>Input!J14</f>
        <v>3.43675914285717</v>
      </c>
      <c r="O13">
        <f t="shared" si="7"/>
        <v>1.9998384285714224</v>
      </c>
      <c r="P13">
        <f t="shared" si="8"/>
        <v>2.1344402870025032</v>
      </c>
      <c r="Q13">
        <f t="shared" si="9"/>
        <v>1.8117660293100732E-2</v>
      </c>
      <c r="R13">
        <f t="shared" si="10"/>
        <v>12147.790640915104</v>
      </c>
      <c r="AD13" s="30"/>
      <c r="AE13" s="30"/>
      <c r="AF13" s="30"/>
      <c r="AG13" s="30"/>
      <c r="AH13" s="30"/>
      <c r="AI13" s="30"/>
      <c r="AJ13" s="30"/>
      <c r="AK13" s="30"/>
    </row>
    <row r="14" spans="1:37" x14ac:dyDescent="0.25">
      <c r="A14">
        <f>Input!G15</f>
        <v>156</v>
      </c>
      <c r="B14">
        <f t="shared" si="0"/>
        <v>11</v>
      </c>
      <c r="C14">
        <f t="shared" si="1"/>
        <v>0.38891871329827649</v>
      </c>
      <c r="D14">
        <f t="shared" si="2"/>
        <v>0.14125400880634209</v>
      </c>
      <c r="E14" s="4">
        <f>Input!I15</f>
        <v>496.01914442857145</v>
      </c>
      <c r="F14">
        <f t="shared" si="3"/>
        <v>27.731090999999992</v>
      </c>
      <c r="G14">
        <f t="shared" si="4"/>
        <v>37.166818043921545</v>
      </c>
      <c r="H14">
        <f t="shared" si="5"/>
        <v>89.032944847392557</v>
      </c>
      <c r="I14">
        <f t="shared" si="6"/>
        <v>8668048.4281756766</v>
      </c>
      <c r="N14">
        <f>Input!J15</f>
        <v>3.3182501428571527</v>
      </c>
      <c r="O14">
        <f t="shared" si="7"/>
        <v>1.8813294285714051</v>
      </c>
      <c r="P14">
        <f t="shared" si="8"/>
        <v>2.5355535861925036</v>
      </c>
      <c r="Q14">
        <f t="shared" si="9"/>
        <v>0.42800924841503596</v>
      </c>
      <c r="R14">
        <f t="shared" si="10"/>
        <v>12059.53251087374</v>
      </c>
      <c r="AD14" s="30"/>
      <c r="AE14" s="30"/>
      <c r="AF14" s="30"/>
      <c r="AG14" s="30"/>
      <c r="AH14" s="30"/>
      <c r="AI14" s="30"/>
      <c r="AJ14" s="30"/>
      <c r="AK14" s="30"/>
    </row>
    <row r="15" spans="1:37" x14ac:dyDescent="0.25">
      <c r="A15">
        <f>Input!G16</f>
        <v>157</v>
      </c>
      <c r="B15">
        <f t="shared" si="0"/>
        <v>12</v>
      </c>
      <c r="C15">
        <f t="shared" si="1"/>
        <v>0.42427495996175618</v>
      </c>
      <c r="D15">
        <f t="shared" si="2"/>
        <v>0.16916709249872666</v>
      </c>
      <c r="E15" s="4">
        <f>Input!I16</f>
        <v>499.27814014285713</v>
      </c>
      <c r="F15">
        <f t="shared" si="3"/>
        <v>30.990086714285667</v>
      </c>
      <c r="G15">
        <f t="shared" si="4"/>
        <v>43.910255792885103</v>
      </c>
      <c r="H15">
        <f t="shared" si="5"/>
        <v>166.93076901959699</v>
      </c>
      <c r="I15">
        <f t="shared" si="6"/>
        <v>8628386.4507369529</v>
      </c>
      <c r="N15">
        <f>Input!J16</f>
        <v>3.2589957142856747</v>
      </c>
      <c r="O15">
        <f t="shared" si="7"/>
        <v>1.8220749999999271</v>
      </c>
      <c r="P15">
        <f t="shared" si="8"/>
        <v>2.9530132674726786</v>
      </c>
      <c r="Q15">
        <f t="shared" si="9"/>
        <v>1.2790213648342688</v>
      </c>
      <c r="R15">
        <f t="shared" si="10"/>
        <v>11968.019359882705</v>
      </c>
      <c r="AD15" s="30"/>
      <c r="AE15" s="30"/>
      <c r="AF15" s="30"/>
      <c r="AG15" s="30"/>
      <c r="AH15" s="30"/>
      <c r="AI15" s="30"/>
      <c r="AJ15" s="30"/>
      <c r="AK15" s="30"/>
    </row>
    <row r="16" spans="1:37" x14ac:dyDescent="0.25">
      <c r="A16">
        <f>Input!G17</f>
        <v>158</v>
      </c>
      <c r="B16">
        <f t="shared" si="0"/>
        <v>13</v>
      </c>
      <c r="C16">
        <f t="shared" si="1"/>
        <v>0.45963120662523588</v>
      </c>
      <c r="D16">
        <f t="shared" si="2"/>
        <v>0.19969113997919311</v>
      </c>
      <c r="E16" s="4">
        <f>Input!I17</f>
        <v>502.46306771428573</v>
      </c>
      <c r="F16">
        <f t="shared" si="3"/>
        <v>34.175014285714269</v>
      </c>
      <c r="G16">
        <f t="shared" si="4"/>
        <v>51.072167366254916</v>
      </c>
      <c r="H16">
        <f t="shared" si="5"/>
        <v>285.51378222722428</v>
      </c>
      <c r="I16">
        <f t="shared" si="6"/>
        <v>8586362.7805611901</v>
      </c>
      <c r="N16">
        <f>Input!J17</f>
        <v>3.1849275714286023</v>
      </c>
      <c r="O16">
        <f t="shared" si="7"/>
        <v>1.7480068571428546</v>
      </c>
      <c r="P16">
        <f t="shared" si="8"/>
        <v>3.3810522629884576</v>
      </c>
      <c r="Q16">
        <f t="shared" si="9"/>
        <v>2.66683729755343</v>
      </c>
      <c r="R16">
        <f t="shared" si="10"/>
        <v>11874.54897784527</v>
      </c>
      <c r="AD16" s="30"/>
      <c r="AE16" s="30"/>
      <c r="AF16" s="30"/>
      <c r="AG16" s="30"/>
      <c r="AH16" s="30"/>
      <c r="AI16" s="30"/>
      <c r="AJ16" s="30"/>
      <c r="AK16" s="30"/>
    </row>
    <row r="17" spans="1:37" x14ac:dyDescent="0.25">
      <c r="A17">
        <f>Input!G18</f>
        <v>159</v>
      </c>
      <c r="B17">
        <f t="shared" si="0"/>
        <v>14</v>
      </c>
      <c r="C17">
        <f t="shared" si="1"/>
        <v>0.49498745328871552</v>
      </c>
      <c r="D17">
        <f t="shared" si="2"/>
        <v>0.23284135271944451</v>
      </c>
      <c r="E17" s="4">
        <f>Input!I18</f>
        <v>505.78131785714282</v>
      </c>
      <c r="F17">
        <f t="shared" si="3"/>
        <v>37.493264428571365</v>
      </c>
      <c r="G17">
        <f t="shared" si="4"/>
        <v>58.606581536707431</v>
      </c>
      <c r="H17">
        <f t="shared" si="5"/>
        <v>445.77215930871108</v>
      </c>
      <c r="I17">
        <f t="shared" si="6"/>
        <v>8542264.1195795871</v>
      </c>
      <c r="N17">
        <f>Input!J18</f>
        <v>3.3182501428570959</v>
      </c>
      <c r="O17">
        <f t="shared" si="7"/>
        <v>1.8813294285713482</v>
      </c>
      <c r="P17">
        <f t="shared" si="8"/>
        <v>3.8137853571427622</v>
      </c>
      <c r="Q17">
        <f t="shared" si="9"/>
        <v>3.7343859158708059</v>
      </c>
      <c r="R17">
        <f t="shared" si="10"/>
        <v>11780.426035468894</v>
      </c>
      <c r="AD17" s="30"/>
      <c r="AE17" s="30"/>
      <c r="AF17" s="30"/>
      <c r="AG17" s="30"/>
      <c r="AH17" s="30"/>
      <c r="AI17" s="30"/>
      <c r="AJ17" s="30"/>
      <c r="AK17" s="30"/>
    </row>
    <row r="18" spans="1:37" x14ac:dyDescent="0.25">
      <c r="A18">
        <f>Input!G19</f>
        <v>160</v>
      </c>
      <c r="B18">
        <f t="shared" si="0"/>
        <v>15</v>
      </c>
      <c r="C18">
        <f t="shared" si="1"/>
        <v>0.53034369995219521</v>
      </c>
      <c r="D18">
        <f t="shared" si="2"/>
        <v>0.26863188195789695</v>
      </c>
      <c r="E18" s="4">
        <f>Input!I19</f>
        <v>509.24770414285712</v>
      </c>
      <c r="F18">
        <f t="shared" si="3"/>
        <v>40.959650714285658</v>
      </c>
      <c r="G18">
        <f t="shared" si="4"/>
        <v>66.465527313885971</v>
      </c>
      <c r="H18">
        <f t="shared" si="5"/>
        <v>650.54974111403885</v>
      </c>
      <c r="I18">
        <f t="shared" si="6"/>
        <v>8496386.9621061888</v>
      </c>
      <c r="N18">
        <f>Input!J19</f>
        <v>3.4663862857142931</v>
      </c>
      <c r="O18">
        <f t="shared" si="7"/>
        <v>2.0294655714285454</v>
      </c>
      <c r="P18">
        <f t="shared" si="8"/>
        <v>4.2453163524374284</v>
      </c>
      <c r="Q18">
        <f t="shared" si="9"/>
        <v>4.9099946836976764</v>
      </c>
      <c r="R18">
        <f t="shared" si="10"/>
        <v>11686.937516044372</v>
      </c>
      <c r="AD18" s="30"/>
      <c r="AE18" s="30"/>
      <c r="AF18" s="30"/>
      <c r="AG18" s="30"/>
      <c r="AH18" s="30"/>
      <c r="AI18" s="30"/>
      <c r="AJ18" s="30"/>
      <c r="AK18" s="30"/>
    </row>
    <row r="19" spans="1:37" ht="14.45" x14ac:dyDescent="0.3">
      <c r="A19">
        <f>Input!G20</f>
        <v>161</v>
      </c>
      <c r="B19">
        <f t="shared" si="0"/>
        <v>16</v>
      </c>
      <c r="C19">
        <f t="shared" si="1"/>
        <v>0.56569994661567491</v>
      </c>
      <c r="D19">
        <f t="shared" si="2"/>
        <v>0.30707596920451663</v>
      </c>
      <c r="E19" s="4">
        <f>Input!I20</f>
        <v>512.69927685714288</v>
      </c>
      <c r="F19">
        <f t="shared" si="3"/>
        <v>44.411223428571418</v>
      </c>
      <c r="G19">
        <f t="shared" si="4"/>
        <v>74.599626212880437</v>
      </c>
      <c r="H19">
        <f t="shared" si="5"/>
        <v>911.33966266767652</v>
      </c>
      <c r="I19">
        <f t="shared" si="6"/>
        <v>8449033.6676323824</v>
      </c>
      <c r="N19">
        <f>Input!J20</f>
        <v>3.45157271428576</v>
      </c>
      <c r="O19">
        <f t="shared" si="7"/>
        <v>2.0146520000000123</v>
      </c>
      <c r="P19">
        <f t="shared" si="8"/>
        <v>4.6698430039310814</v>
      </c>
      <c r="Q19">
        <f t="shared" si="9"/>
        <v>7.0500392673564782</v>
      </c>
      <c r="R19">
        <f t="shared" si="10"/>
        <v>11595.329863641369</v>
      </c>
    </row>
    <row r="20" spans="1:37" ht="14.45" x14ac:dyDescent="0.3">
      <c r="A20">
        <f>Input!G21</f>
        <v>162</v>
      </c>
      <c r="B20">
        <f t="shared" si="0"/>
        <v>17</v>
      </c>
      <c r="C20">
        <f t="shared" si="1"/>
        <v>0.6010561932791546</v>
      </c>
      <c r="D20">
        <f t="shared" si="2"/>
        <v>0.34818606002037988</v>
      </c>
      <c r="E20" s="4">
        <f>Input!I21</f>
        <v>516.32861285714284</v>
      </c>
      <c r="F20">
        <f t="shared" si="3"/>
        <v>48.040559428571385</v>
      </c>
      <c r="G20">
        <f t="shared" si="4"/>
        <v>82.958681506984121</v>
      </c>
      <c r="H20">
        <f t="shared" si="5"/>
        <v>1219.2752494829349</v>
      </c>
      <c r="I20">
        <f t="shared" si="6"/>
        <v>8400508.6390551887</v>
      </c>
      <c r="N20">
        <f>Input!J21</f>
        <v>3.6293359999999666</v>
      </c>
      <c r="O20">
        <f t="shared" si="7"/>
        <v>2.192415285714219</v>
      </c>
      <c r="P20">
        <f t="shared" si="8"/>
        <v>5.0817575733488072</v>
      </c>
      <c r="Q20">
        <f t="shared" si="9"/>
        <v>8.3482988551134749</v>
      </c>
      <c r="R20">
        <f t="shared" si="10"/>
        <v>11506.788286421139</v>
      </c>
    </row>
    <row r="21" spans="1:37" ht="14.45" x14ac:dyDescent="0.3">
      <c r="A21">
        <f>Input!G22</f>
        <v>163</v>
      </c>
      <c r="B21">
        <f t="shared" si="0"/>
        <v>18</v>
      </c>
      <c r="C21">
        <f t="shared" si="1"/>
        <v>0.6364124399426343</v>
      </c>
      <c r="D21">
        <f t="shared" si="2"/>
        <v>0.39197389748178713</v>
      </c>
      <c r="E21" s="4">
        <f>Input!I22</f>
        <v>520.12089871428566</v>
      </c>
      <c r="F21">
        <f t="shared" si="3"/>
        <v>51.8328452857142</v>
      </c>
      <c r="G21">
        <f t="shared" si="4"/>
        <v>91.492256746343102</v>
      </c>
      <c r="H21">
        <f t="shared" si="5"/>
        <v>1572.8689174034632</v>
      </c>
      <c r="I21">
        <f t="shared" si="6"/>
        <v>8351114.6618519137</v>
      </c>
      <c r="N21">
        <f>Input!J22</f>
        <v>3.7922858571428151</v>
      </c>
      <c r="O21">
        <f t="shared" si="7"/>
        <v>2.3553651428570674</v>
      </c>
      <c r="P21">
        <f t="shared" si="8"/>
        <v>5.4757409544189057</v>
      </c>
      <c r="Q21">
        <f t="shared" si="9"/>
        <v>9.7367452053802008</v>
      </c>
      <c r="R21">
        <f t="shared" si="10"/>
        <v>11422.418552065285</v>
      </c>
    </row>
    <row r="22" spans="1:37" ht="14.45" x14ac:dyDescent="0.3">
      <c r="A22">
        <f>Input!G23</f>
        <v>164</v>
      </c>
      <c r="B22">
        <f t="shared" si="0"/>
        <v>19</v>
      </c>
      <c r="C22">
        <f t="shared" si="1"/>
        <v>0.671768686606114</v>
      </c>
      <c r="D22">
        <f t="shared" si="2"/>
        <v>0.43845059991945495</v>
      </c>
      <c r="E22" s="4">
        <f>Input!I23</f>
        <v>523.66135299999996</v>
      </c>
      <c r="F22">
        <f t="shared" si="3"/>
        <v>55.373299571428504</v>
      </c>
      <c r="G22">
        <f t="shared" si="4"/>
        <v>100.150235735555</v>
      </c>
      <c r="H22">
        <f t="shared" si="5"/>
        <v>2004.9740122462592</v>
      </c>
      <c r="I22">
        <f t="shared" si="6"/>
        <v>8301149.4558974272</v>
      </c>
      <c r="N22">
        <f>Input!J23</f>
        <v>3.5404542857143042</v>
      </c>
      <c r="O22">
        <f t="shared" si="7"/>
        <v>2.1035335714285566</v>
      </c>
      <c r="P22">
        <f t="shared" si="8"/>
        <v>5.8468484947096293</v>
      </c>
      <c r="Q22">
        <f t="shared" si="9"/>
        <v>14.012406614858783</v>
      </c>
      <c r="R22">
        <f t="shared" si="10"/>
        <v>11343.231505119893</v>
      </c>
    </row>
    <row r="23" spans="1:37" ht="14.45" x14ac:dyDescent="0.3">
      <c r="A23">
        <f>Input!G24</f>
        <v>165</v>
      </c>
      <c r="B23">
        <f t="shared" si="0"/>
        <v>20</v>
      </c>
      <c r="C23">
        <f t="shared" si="1"/>
        <v>0.70712493326959369</v>
      </c>
      <c r="D23">
        <f t="shared" si="2"/>
        <v>0.48762672629179027</v>
      </c>
      <c r="E23" s="4">
        <f>Input!I24</f>
        <v>527.2906891428571</v>
      </c>
      <c r="F23">
        <f t="shared" si="3"/>
        <v>59.002635714285645</v>
      </c>
      <c r="G23">
        <f t="shared" si="4"/>
        <v>108.88335640787757</v>
      </c>
      <c r="H23">
        <f t="shared" si="5"/>
        <v>2488.0862969121299</v>
      </c>
      <c r="I23">
        <f t="shared" si="6"/>
        <v>8250902.4857817618</v>
      </c>
      <c r="N23">
        <f>Input!J24</f>
        <v>3.6293361428571416</v>
      </c>
      <c r="O23">
        <f t="shared" si="7"/>
        <v>2.1924154285713939</v>
      </c>
      <c r="P23">
        <f t="shared" si="8"/>
        <v>6.1905858721473708</v>
      </c>
      <c r="Q23">
        <f t="shared" si="9"/>
        <v>15.985366895884523</v>
      </c>
      <c r="R23">
        <f t="shared" si="10"/>
        <v>11270.130431291549</v>
      </c>
    </row>
    <row r="24" spans="1:37" ht="14.45" x14ac:dyDescent="0.3">
      <c r="A24">
        <f>Input!G25</f>
        <v>166</v>
      </c>
      <c r="B24">
        <f t="shared" si="0"/>
        <v>21</v>
      </c>
      <c r="C24">
        <f t="shared" si="1"/>
        <v>0.74248117993307328</v>
      </c>
      <c r="D24">
        <f t="shared" si="2"/>
        <v>0.53951233169689417</v>
      </c>
      <c r="E24" s="4">
        <f>Input!I25</f>
        <v>530.92002514285707</v>
      </c>
      <c r="F24">
        <f t="shared" si="3"/>
        <v>62.631971714285612</v>
      </c>
      <c r="G24">
        <f t="shared" si="4"/>
        <v>117.64371153797421</v>
      </c>
      <c r="H24">
        <f t="shared" si="5"/>
        <v>3026.2915184292065</v>
      </c>
      <c r="I24">
        <f t="shared" si="6"/>
        <v>8200652.0682789795</v>
      </c>
      <c r="N24">
        <f>Input!J25</f>
        <v>3.6293359999999666</v>
      </c>
      <c r="O24">
        <f t="shared" si="7"/>
        <v>2.192415285714219</v>
      </c>
      <c r="P24">
        <f t="shared" si="8"/>
        <v>6.5029736638430036</v>
      </c>
      <c r="Q24">
        <f t="shared" si="9"/>
        <v>18.580913531256257</v>
      </c>
      <c r="R24">
        <f t="shared" si="10"/>
        <v>11203.901297606408</v>
      </c>
    </row>
    <row r="25" spans="1:37" ht="14.45" x14ac:dyDescent="0.3">
      <c r="A25">
        <f>Input!G26</f>
        <v>167</v>
      </c>
      <c r="B25">
        <f t="shared" si="0"/>
        <v>22</v>
      </c>
      <c r="C25">
        <f t="shared" si="1"/>
        <v>0.77783742659655297</v>
      </c>
      <c r="D25">
        <f t="shared" si="2"/>
        <v>0.59411701492231905</v>
      </c>
      <c r="E25" s="4">
        <f>Input!I26</f>
        <v>535.15671957142854</v>
      </c>
      <c r="F25">
        <f t="shared" si="3"/>
        <v>66.86866614285708</v>
      </c>
      <c r="G25">
        <f t="shared" si="4"/>
        <v>126.38520994344212</v>
      </c>
      <c r="H25">
        <f t="shared" si="5"/>
        <v>3542.2189859669575</v>
      </c>
      <c r="I25">
        <f t="shared" si="6"/>
        <v>8150662.8075700225</v>
      </c>
      <c r="N25">
        <f>Input!J26</f>
        <v>4.2366944285714681</v>
      </c>
      <c r="O25">
        <f t="shared" si="7"/>
        <v>2.7997737142857204</v>
      </c>
      <c r="P25">
        <f t="shared" si="8"/>
        <v>6.780599558564842</v>
      </c>
      <c r="Q25">
        <f t="shared" si="9"/>
        <v>15.846974402480582</v>
      </c>
      <c r="R25">
        <f t="shared" si="10"/>
        <v>11145.205814294522</v>
      </c>
    </row>
    <row r="26" spans="1:37" x14ac:dyDescent="0.25">
      <c r="A26">
        <f>Input!G27</f>
        <v>168</v>
      </c>
      <c r="B26">
        <f t="shared" si="0"/>
        <v>23</v>
      </c>
      <c r="C26">
        <f t="shared" si="1"/>
        <v>0.81319367326003267</v>
      </c>
      <c r="D26">
        <f t="shared" si="2"/>
        <v>0.65144995949398521</v>
      </c>
      <c r="E26" s="4">
        <f>Input!I27</f>
        <v>540.089654</v>
      </c>
      <c r="F26">
        <f t="shared" si="3"/>
        <v>71.801600571428537</v>
      </c>
      <c r="G26">
        <f t="shared" si="4"/>
        <v>135.06399269152712</v>
      </c>
      <c r="H26">
        <f t="shared" si="5"/>
        <v>4002.1302567571111</v>
      </c>
      <c r="I26">
        <f t="shared" si="6"/>
        <v>8101183.3803727292</v>
      </c>
      <c r="N26">
        <f>Input!J27</f>
        <v>4.9329344285714569</v>
      </c>
      <c r="O26">
        <f t="shared" si="7"/>
        <v>3.4960137142857093</v>
      </c>
      <c r="P26">
        <f t="shared" si="8"/>
        <v>7.0206575000525522</v>
      </c>
      <c r="Q26">
        <f t="shared" si="9"/>
        <v>12.423113816544822</v>
      </c>
      <c r="R26">
        <f t="shared" si="10"/>
        <v>11094.577196960761</v>
      </c>
    </row>
    <row r="27" spans="1:37" x14ac:dyDescent="0.25">
      <c r="A27">
        <f>Input!G28</f>
        <v>169</v>
      </c>
      <c r="B27">
        <f t="shared" si="0"/>
        <v>24</v>
      </c>
      <c r="C27">
        <f t="shared" si="1"/>
        <v>0.84854991992351236</v>
      </c>
      <c r="D27">
        <f t="shared" si="2"/>
        <v>0.71151996936400419</v>
      </c>
      <c r="E27" s="4">
        <f>Input!I28</f>
        <v>546.20767771428575</v>
      </c>
      <c r="F27">
        <f t="shared" si="3"/>
        <v>77.919624285714292</v>
      </c>
      <c r="G27">
        <f t="shared" si="4"/>
        <v>143.63879981041981</v>
      </c>
      <c r="H27">
        <f t="shared" si="5"/>
        <v>4319.0100316470534</v>
      </c>
      <c r="I27">
        <f t="shared" si="6"/>
        <v>8052444.6846506931</v>
      </c>
      <c r="N27">
        <f>Input!J28</f>
        <v>6.118023714285755</v>
      </c>
      <c r="O27">
        <f t="shared" si="7"/>
        <v>4.6811030000000073</v>
      </c>
      <c r="P27">
        <f t="shared" si="8"/>
        <v>7.2209733944439458</v>
      </c>
      <c r="Q27">
        <f t="shared" si="9"/>
        <v>6.4509416205728076</v>
      </c>
      <c r="R27">
        <f t="shared" si="10"/>
        <v>11052.418457040987</v>
      </c>
    </row>
    <row r="28" spans="1:37" x14ac:dyDescent="0.25">
      <c r="A28">
        <f>Input!G29</f>
        <v>170</v>
      </c>
      <c r="B28">
        <f t="shared" si="0"/>
        <v>25</v>
      </c>
      <c r="C28">
        <f t="shared" si="1"/>
        <v>0.88390616658699206</v>
      </c>
      <c r="D28">
        <f t="shared" si="2"/>
        <v>0.7743355001370491</v>
      </c>
      <c r="E28" s="4">
        <f>Input!I29</f>
        <v>554.14777642857132</v>
      </c>
      <c r="F28">
        <f t="shared" si="3"/>
        <v>85.85972299999986</v>
      </c>
      <c r="G28">
        <f t="shared" si="4"/>
        <v>152.07128406651876</v>
      </c>
      <c r="H28">
        <f t="shared" si="5"/>
        <v>4383.9708188653613</v>
      </c>
      <c r="I28">
        <f t="shared" si="6"/>
        <v>8004658.3573668217</v>
      </c>
      <c r="N28">
        <f>Input!J29</f>
        <v>7.9400987142855683</v>
      </c>
      <c r="O28">
        <f t="shared" si="7"/>
        <v>6.5031779999998207</v>
      </c>
      <c r="P28">
        <f t="shared" si="8"/>
        <v>7.3800173598695471</v>
      </c>
      <c r="Q28">
        <f t="shared" si="9"/>
        <v>0.76884726301675155</v>
      </c>
      <c r="R28">
        <f t="shared" si="10"/>
        <v>11019.003014215212</v>
      </c>
    </row>
    <row r="29" spans="1:37" x14ac:dyDescent="0.25">
      <c r="A29">
        <f>Input!G30</f>
        <v>171</v>
      </c>
      <c r="B29">
        <f t="shared" si="0"/>
        <v>26</v>
      </c>
      <c r="C29">
        <f t="shared" si="1"/>
        <v>0.91926241325047175</v>
      </c>
      <c r="D29">
        <f t="shared" si="2"/>
        <v>0.83990468655319617</v>
      </c>
      <c r="E29" s="4">
        <f>Input!I30</f>
        <v>566.08755157142855</v>
      </c>
      <c r="F29">
        <f t="shared" si="3"/>
        <v>97.79949814285709</v>
      </c>
      <c r="G29">
        <f t="shared" si="4"/>
        <v>160.32626947463083</v>
      </c>
      <c r="H29">
        <f t="shared" si="5"/>
        <v>3909.5971331759229</v>
      </c>
      <c r="I29">
        <f t="shared" si="6"/>
        <v>7958015.6590644438</v>
      </c>
      <c r="N29">
        <f>Input!J30</f>
        <v>11.939775142857229</v>
      </c>
      <c r="O29">
        <f t="shared" si="7"/>
        <v>10.502854428571482</v>
      </c>
      <c r="P29">
        <f t="shared" si="8"/>
        <v>7.4969028289194739</v>
      </c>
      <c r="Q29">
        <f t="shared" si="9"/>
        <v>9.0357450194504629</v>
      </c>
      <c r="R29">
        <f t="shared" si="10"/>
        <v>10994.477404649917</v>
      </c>
    </row>
    <row r="30" spans="1:37" x14ac:dyDescent="0.25">
      <c r="A30">
        <f>Input!G31</f>
        <v>172</v>
      </c>
      <c r="B30">
        <f t="shared" si="0"/>
        <v>27</v>
      </c>
      <c r="C30">
        <f t="shared" si="1"/>
        <v>0.95461865991395145</v>
      </c>
      <c r="D30">
        <f t="shared" si="2"/>
        <v>0.90823536680586436</v>
      </c>
      <c r="E30" s="4">
        <f>Input!I31</f>
        <v>580.13086028571422</v>
      </c>
      <c r="F30">
        <f t="shared" si="3"/>
        <v>111.84280685714276</v>
      </c>
      <c r="G30">
        <f t="shared" si="4"/>
        <v>168.37195332412102</v>
      </c>
      <c r="H30">
        <f t="shared" si="5"/>
        <v>3195.5444002850809</v>
      </c>
      <c r="I30">
        <f t="shared" si="6"/>
        <v>7912686.7160883546</v>
      </c>
      <c r="N30">
        <f>Input!J31</f>
        <v>14.043308714285672</v>
      </c>
      <c r="O30">
        <f t="shared" si="7"/>
        <v>12.606387999999924</v>
      </c>
      <c r="P30">
        <f t="shared" si="8"/>
        <v>7.5713731253293455</v>
      </c>
      <c r="Q30">
        <f t="shared" si="9"/>
        <v>25.351374788153986</v>
      </c>
      <c r="R30">
        <f t="shared" si="10"/>
        <v>10978.865851106195</v>
      </c>
    </row>
    <row r="31" spans="1:37" x14ac:dyDescent="0.25">
      <c r="A31">
        <f>Input!G32</f>
        <v>173</v>
      </c>
      <c r="B31">
        <f t="shared" si="0"/>
        <v>28</v>
      </c>
      <c r="C31">
        <f t="shared" si="1"/>
        <v>0.98997490657743104</v>
      </c>
      <c r="D31">
        <f t="shared" si="2"/>
        <v>0.97933510416548364</v>
      </c>
      <c r="E31" s="4">
        <f>Input!I32</f>
        <v>595.56664899999998</v>
      </c>
      <c r="F31">
        <f t="shared" si="3"/>
        <v>127.27859557142853</v>
      </c>
      <c r="G31">
        <f t="shared" si="4"/>
        <v>176.18005159990278</v>
      </c>
      <c r="H31">
        <f t="shared" si="5"/>
        <v>2391.3524017048012</v>
      </c>
      <c r="I31">
        <f t="shared" si="6"/>
        <v>7868820.1051353682</v>
      </c>
      <c r="N31">
        <f>Input!J32</f>
        <v>15.435788714285763</v>
      </c>
      <c r="O31">
        <f t="shared" si="7"/>
        <v>13.998868000000016</v>
      </c>
      <c r="P31">
        <f t="shared" si="8"/>
        <v>7.6037764162239219</v>
      </c>
      <c r="Q31">
        <f t="shared" si="9"/>
        <v>40.897196364883833</v>
      </c>
      <c r="R31">
        <f t="shared" si="10"/>
        <v>10972.076462042824</v>
      </c>
    </row>
    <row r="32" spans="1:37" x14ac:dyDescent="0.25">
      <c r="A32">
        <f>Input!G33</f>
        <v>174</v>
      </c>
      <c r="B32">
        <f t="shared" si="0"/>
        <v>29</v>
      </c>
      <c r="C32">
        <f t="shared" si="1"/>
        <v>1.0253311532409108</v>
      </c>
      <c r="D32">
        <f t="shared" si="2"/>
        <v>1.0532112062948951</v>
      </c>
      <c r="E32" s="4">
        <f>Input!I33</f>
        <v>615.3280137142857</v>
      </c>
      <c r="F32">
        <f t="shared" si="3"/>
        <v>147.03996028571424</v>
      </c>
      <c r="G32">
        <f t="shared" si="4"/>
        <v>183.72588872512105</v>
      </c>
      <c r="H32">
        <f t="shared" si="5"/>
        <v>1345.8573454612772</v>
      </c>
      <c r="I32">
        <f t="shared" si="6"/>
        <v>7826542.7596323024</v>
      </c>
      <c r="N32">
        <f>Input!J33</f>
        <v>19.761364714285719</v>
      </c>
      <c r="O32">
        <f t="shared" si="7"/>
        <v>18.324443999999971</v>
      </c>
      <c r="P32">
        <f t="shared" si="8"/>
        <v>7.5950301834146288</v>
      </c>
      <c r="Q32">
        <f t="shared" si="9"/>
        <v>115.12032084753244</v>
      </c>
      <c r="R32">
        <f t="shared" si="10"/>
        <v>10973.908833730162</v>
      </c>
    </row>
    <row r="33" spans="1:18" x14ac:dyDescent="0.25">
      <c r="A33">
        <f>Input!G34</f>
        <v>175</v>
      </c>
      <c r="B33">
        <f t="shared" si="0"/>
        <v>30</v>
      </c>
      <c r="C33">
        <f t="shared" si="1"/>
        <v>1.0606873999043904</v>
      </c>
      <c r="D33">
        <f t="shared" si="2"/>
        <v>1.1298707425755181</v>
      </c>
      <c r="E33" s="4">
        <f>Input!I34</f>
        <v>638.20023800000013</v>
      </c>
      <c r="F33">
        <f t="shared" si="3"/>
        <v>169.91218457142867</v>
      </c>
      <c r="G33">
        <f t="shared" si="4"/>
        <v>190.98843352795691</v>
      </c>
      <c r="H33">
        <f t="shared" si="5"/>
        <v>444.20827007755798</v>
      </c>
      <c r="I33">
        <f t="shared" si="6"/>
        <v>7785960.1732172808</v>
      </c>
      <c r="N33">
        <f>Input!J34</f>
        <v>22.872224285714424</v>
      </c>
      <c r="O33">
        <f t="shared" si="7"/>
        <v>21.435303571428676</v>
      </c>
      <c r="P33">
        <f t="shared" si="8"/>
        <v>7.54657655601412</v>
      </c>
      <c r="Q33">
        <f t="shared" si="9"/>
        <v>192.89673810870613</v>
      </c>
      <c r="R33">
        <f t="shared" si="10"/>
        <v>10984.062839171611</v>
      </c>
    </row>
    <row r="34" spans="1:18" x14ac:dyDescent="0.25">
      <c r="A34">
        <f>Input!G35</f>
        <v>176</v>
      </c>
      <c r="B34">
        <f t="shared" si="0"/>
        <v>31</v>
      </c>
      <c r="C34">
        <f t="shared" si="1"/>
        <v>1.0960436465678702</v>
      </c>
      <c r="D34">
        <f t="shared" si="2"/>
        <v>1.209320559709874</v>
      </c>
      <c r="E34" s="4">
        <f>Input!I35</f>
        <v>665.916515</v>
      </c>
      <c r="F34">
        <f t="shared" si="3"/>
        <v>197.62846157142855</v>
      </c>
      <c r="G34">
        <f t="shared" si="4"/>
        <v>197.95028421738587</v>
      </c>
      <c r="H34">
        <f t="shared" si="5"/>
        <v>0.10356981545097434</v>
      </c>
      <c r="I34">
        <f t="shared" si="6"/>
        <v>7747156.8723465418</v>
      </c>
      <c r="N34">
        <f>Input!J35</f>
        <v>27.716276999999877</v>
      </c>
      <c r="O34">
        <f t="shared" si="7"/>
        <v>26.27935628571413</v>
      </c>
      <c r="P34">
        <f t="shared" si="8"/>
        <v>7.4603299981878495</v>
      </c>
      <c r="Q34">
        <f t="shared" si="9"/>
        <v>354.15575041060521</v>
      </c>
      <c r="R34">
        <f t="shared" si="10"/>
        <v>11002.148397900277</v>
      </c>
    </row>
    <row r="35" spans="1:18" x14ac:dyDescent="0.25">
      <c r="A35">
        <f>Input!G36</f>
        <v>177</v>
      </c>
      <c r="B35">
        <f t="shared" si="0"/>
        <v>32</v>
      </c>
      <c r="C35">
        <f t="shared" si="1"/>
        <v>1.1313998932313498</v>
      </c>
      <c r="D35">
        <f t="shared" si="2"/>
        <v>1.2915672958229996</v>
      </c>
      <c r="E35" s="4">
        <f>Input!I36</f>
        <v>698.84718499999997</v>
      </c>
      <c r="F35">
        <f t="shared" si="3"/>
        <v>230.55913157142851</v>
      </c>
      <c r="G35">
        <f t="shared" si="4"/>
        <v>204.59760592511213</v>
      </c>
      <c r="H35">
        <f t="shared" si="5"/>
        <v>674.00081388434285</v>
      </c>
      <c r="I35">
        <f t="shared" si="6"/>
        <v>7710197.1277299859</v>
      </c>
      <c r="N35">
        <f>Input!J36</f>
        <v>32.930669999999964</v>
      </c>
      <c r="O35">
        <f t="shared" si="7"/>
        <v>31.493749285714216</v>
      </c>
      <c r="P35">
        <f t="shared" si="8"/>
        <v>7.3386189481637141</v>
      </c>
      <c r="Q35">
        <f t="shared" si="9"/>
        <v>583.47032162405264</v>
      </c>
      <c r="R35">
        <f t="shared" si="10"/>
        <v>11027.696029745201</v>
      </c>
    </row>
    <row r="36" spans="1:18" x14ac:dyDescent="0.25">
      <c r="A36">
        <f>Input!G37</f>
        <v>178</v>
      </c>
      <c r="B36">
        <f t="shared" si="0"/>
        <v>33</v>
      </c>
      <c r="C36">
        <f t="shared" si="1"/>
        <v>1.1667561398948294</v>
      </c>
      <c r="D36">
        <f t="shared" si="2"/>
        <v>1.3766173932504004</v>
      </c>
      <c r="E36" s="4">
        <f>Input!I37</f>
        <v>734.78501928571427</v>
      </c>
      <c r="F36">
        <f t="shared" si="3"/>
        <v>266.49696585714281</v>
      </c>
      <c r="G36">
        <f t="shared" si="4"/>
        <v>210.92002502062141</v>
      </c>
      <c r="H36">
        <f t="shared" si="5"/>
        <v>3088.7963527462002</v>
      </c>
      <c r="I36">
        <f t="shared" si="6"/>
        <v>7675125.8728563534</v>
      </c>
      <c r="N36">
        <f>Input!J37</f>
        <v>35.937834285714302</v>
      </c>
      <c r="O36">
        <f t="shared" si="7"/>
        <v>34.500913571428555</v>
      </c>
      <c r="P36">
        <f t="shared" si="8"/>
        <v>7.1841230573673203</v>
      </c>
      <c r="Q36">
        <f t="shared" si="9"/>
        <v>746.20704398910584</v>
      </c>
      <c r="R36">
        <f t="shared" si="10"/>
        <v>11060.168002459917</v>
      </c>
    </row>
    <row r="37" spans="1:18" x14ac:dyDescent="0.25">
      <c r="A37">
        <f>Input!G38</f>
        <v>179</v>
      </c>
      <c r="B37">
        <f t="shared" si="0"/>
        <v>34</v>
      </c>
      <c r="C37">
        <f t="shared" si="1"/>
        <v>1.2021123865583092</v>
      </c>
      <c r="D37">
        <f t="shared" si="2"/>
        <v>1.4644771101716423</v>
      </c>
      <c r="E37" s="4">
        <f>Input!I38</f>
        <v>776.61867300000006</v>
      </c>
      <c r="F37">
        <f t="shared" si="3"/>
        <v>308.3306195714286</v>
      </c>
      <c r="G37">
        <f t="shared" si="4"/>
        <v>216.91048492490728</v>
      </c>
      <c r="H37">
        <f t="shared" si="5"/>
        <v>8357.6410187880883</v>
      </c>
      <c r="I37">
        <f t="shared" si="6"/>
        <v>7641969.7972263629</v>
      </c>
      <c r="N37">
        <f>Input!J38</f>
        <v>41.833653714285788</v>
      </c>
      <c r="O37">
        <f t="shared" si="7"/>
        <v>40.39673300000004</v>
      </c>
      <c r="P37">
        <f t="shared" si="8"/>
        <v>6.9998076830970479</v>
      </c>
      <c r="Q37">
        <f t="shared" si="9"/>
        <v>1115.3546206227961</v>
      </c>
      <c r="R37">
        <f t="shared" si="10"/>
        <v>11098.969887429321</v>
      </c>
    </row>
    <row r="38" spans="1:18" x14ac:dyDescent="0.25">
      <c r="A38">
        <f>Input!G39</f>
        <v>180</v>
      </c>
      <c r="B38">
        <f t="shared" si="0"/>
        <v>35</v>
      </c>
      <c r="C38">
        <f t="shared" si="1"/>
        <v>1.2374686332217888</v>
      </c>
      <c r="D38">
        <f t="shared" si="2"/>
        <v>1.5551525312252275</v>
      </c>
      <c r="E38" s="4">
        <f>Input!I39</f>
        <v>821.75576328571424</v>
      </c>
      <c r="F38">
        <f t="shared" si="3"/>
        <v>353.46770985714278</v>
      </c>
      <c r="G38">
        <f t="shared" si="4"/>
        <v>222.5650685316856</v>
      </c>
      <c r="H38">
        <f t="shared" si="5"/>
        <v>17135.50150598129</v>
      </c>
      <c r="I38">
        <f t="shared" si="6"/>
        <v>7610738.5819818126</v>
      </c>
      <c r="N38">
        <f>Input!J39</f>
        <v>45.13709028571418</v>
      </c>
      <c r="O38">
        <f t="shared" si="7"/>
        <v>43.700169571428432</v>
      </c>
      <c r="P38">
        <f t="shared" si="8"/>
        <v>6.7888572473602586</v>
      </c>
      <c r="Q38">
        <f t="shared" si="9"/>
        <v>1362.4449774849072</v>
      </c>
      <c r="R38">
        <f t="shared" si="10"/>
        <v>11143.462339920619</v>
      </c>
    </row>
    <row r="39" spans="1:18" x14ac:dyDescent="0.25">
      <c r="A39">
        <f>Input!G40</f>
        <v>181</v>
      </c>
      <c r="B39">
        <f t="shared" si="0"/>
        <v>36</v>
      </c>
      <c r="C39">
        <f t="shared" si="1"/>
        <v>1.2728248798852686</v>
      </c>
      <c r="D39">
        <f t="shared" si="2"/>
        <v>1.6486495772209944</v>
      </c>
      <c r="E39" s="4">
        <f>Input!I40</f>
        <v>867.57427999999993</v>
      </c>
      <c r="F39">
        <f t="shared" si="3"/>
        <v>399.28622657142847</v>
      </c>
      <c r="G39">
        <f t="shared" si="4"/>
        <v>227.88279259258292</v>
      </c>
      <c r="H39">
        <f t="shared" si="5"/>
        <v>29379.137179740468</v>
      </c>
      <c r="I39">
        <f t="shared" si="6"/>
        <v>7581426.2463069009</v>
      </c>
      <c r="N39">
        <f>Input!J40</f>
        <v>45.818516714285693</v>
      </c>
      <c r="O39">
        <f t="shared" si="7"/>
        <v>44.381595999999945</v>
      </c>
      <c r="P39">
        <f t="shared" si="8"/>
        <v>6.5546089925273474</v>
      </c>
      <c r="Q39">
        <f t="shared" si="9"/>
        <v>1430.8809460635005</v>
      </c>
      <c r="R39">
        <f t="shared" si="10"/>
        <v>11192.972921419907</v>
      </c>
    </row>
    <row r="40" spans="1:18" x14ac:dyDescent="0.25">
      <c r="A40">
        <f>Input!G41</f>
        <v>182</v>
      </c>
      <c r="B40">
        <f t="shared" si="0"/>
        <v>37</v>
      </c>
      <c r="C40">
        <f t="shared" si="1"/>
        <v>1.3081811265487482</v>
      </c>
      <c r="D40">
        <f t="shared" si="2"/>
        <v>1.7449740140500734</v>
      </c>
      <c r="E40" s="4">
        <f>Input!I41</f>
        <v>915.9851795714286</v>
      </c>
      <c r="F40">
        <f t="shared" si="3"/>
        <v>447.69712614285714</v>
      </c>
      <c r="G40">
        <f t="shared" si="4"/>
        <v>232.86537953835514</v>
      </c>
      <c r="H40">
        <f t="shared" si="5"/>
        <v>46152.679349140955</v>
      </c>
      <c r="I40">
        <f t="shared" si="6"/>
        <v>7554012.5741903298</v>
      </c>
      <c r="N40">
        <f>Input!J41</f>
        <v>48.410899571428672</v>
      </c>
      <c r="O40">
        <f t="shared" si="7"/>
        <v>46.973978857142924</v>
      </c>
      <c r="P40">
        <f t="shared" si="8"/>
        <v>6.3004885465667888</v>
      </c>
      <c r="Q40">
        <f t="shared" si="9"/>
        <v>1654.3328140445308</v>
      </c>
      <c r="R40">
        <f t="shared" si="10"/>
        <v>11246.807782709922</v>
      </c>
    </row>
    <row r="41" spans="1:18" x14ac:dyDescent="0.25">
      <c r="A41">
        <f>Input!G42</f>
        <v>183</v>
      </c>
      <c r="B41">
        <f t="shared" si="0"/>
        <v>38</v>
      </c>
      <c r="C41">
        <f t="shared" si="1"/>
        <v>1.343537373212228</v>
      </c>
      <c r="D41">
        <f t="shared" si="2"/>
        <v>1.8441314608789419</v>
      </c>
      <c r="E41" s="4">
        <f>Input!I42</f>
        <v>968.2328060000001</v>
      </c>
      <c r="F41">
        <f t="shared" si="3"/>
        <v>499.94475257142864</v>
      </c>
      <c r="G41">
        <f t="shared" si="4"/>
        <v>237.51701219850924</v>
      </c>
      <c r="H41">
        <f t="shared" si="5"/>
        <v>68868.318917236393</v>
      </c>
      <c r="I41">
        <f t="shared" si="6"/>
        <v>7528464.5927806394</v>
      </c>
      <c r="N41">
        <f>Input!J42</f>
        <v>52.247626428571493</v>
      </c>
      <c r="O41">
        <f t="shared" si="7"/>
        <v>50.810705714285746</v>
      </c>
      <c r="P41">
        <f t="shared" si="8"/>
        <v>6.0299485628586131</v>
      </c>
      <c r="Q41">
        <f t="shared" si="9"/>
        <v>2005.3162110550923</v>
      </c>
      <c r="R41">
        <f t="shared" si="10"/>
        <v>11304.263028823469</v>
      </c>
    </row>
    <row r="42" spans="1:18" x14ac:dyDescent="0.25">
      <c r="A42">
        <f>Input!G43</f>
        <v>184</v>
      </c>
      <c r="B42">
        <f t="shared" si="0"/>
        <v>39</v>
      </c>
      <c r="C42">
        <f t="shared" si="1"/>
        <v>1.3788936198757076</v>
      </c>
      <c r="D42">
        <f t="shared" si="2"/>
        <v>1.9461273977026778</v>
      </c>
      <c r="E42" s="4">
        <f>Input!I43</f>
        <v>1026.4947608571429</v>
      </c>
      <c r="F42">
        <f t="shared" si="3"/>
        <v>558.20670742857146</v>
      </c>
      <c r="G42">
        <f t="shared" si="4"/>
        <v>241.84407675648188</v>
      </c>
      <c r="H42">
        <f t="shared" si="5"/>
        <v>100085.31408576497</v>
      </c>
      <c r="I42">
        <f t="shared" si="6"/>
        <v>7504738.0755562205</v>
      </c>
      <c r="N42">
        <f>Input!J43</f>
        <v>58.261954857142769</v>
      </c>
      <c r="O42">
        <f t="shared" si="7"/>
        <v>56.825034142857021</v>
      </c>
      <c r="P42">
        <f t="shared" si="8"/>
        <v>5.7464115285460444</v>
      </c>
      <c r="Q42">
        <f t="shared" si="9"/>
        <v>2609.0256881752002</v>
      </c>
      <c r="R42">
        <f t="shared" si="10"/>
        <v>11364.635592105022</v>
      </c>
    </row>
    <row r="43" spans="1:18" x14ac:dyDescent="0.25">
      <c r="A43">
        <f>Input!G44</f>
        <v>185</v>
      </c>
      <c r="B43">
        <f t="shared" si="0"/>
        <v>40</v>
      </c>
      <c r="C43">
        <f t="shared" si="1"/>
        <v>1.4142498665391874</v>
      </c>
      <c r="D43">
        <f t="shared" si="2"/>
        <v>2.0509671723229261</v>
      </c>
      <c r="E43" s="4">
        <f>Input!I44</f>
        <v>1084.5937658571427</v>
      </c>
      <c r="F43">
        <f t="shared" si="3"/>
        <v>616.30571242857127</v>
      </c>
      <c r="G43">
        <f t="shared" si="4"/>
        <v>245.85489904889366</v>
      </c>
      <c r="H43">
        <f t="shared" si="5"/>
        <v>137233.80513366472</v>
      </c>
      <c r="I43">
        <f t="shared" si="6"/>
        <v>7482779.0457843393</v>
      </c>
      <c r="N43">
        <f>Input!J44</f>
        <v>58.099004999999806</v>
      </c>
      <c r="O43">
        <f t="shared" si="7"/>
        <v>56.662084285714059</v>
      </c>
      <c r="P43">
        <f t="shared" si="8"/>
        <v>5.4532176479438199</v>
      </c>
      <c r="Q43">
        <f t="shared" si="9"/>
        <v>2622.348022324938</v>
      </c>
      <c r="R43">
        <f t="shared" si="10"/>
        <v>11427.233448352083</v>
      </c>
    </row>
    <row r="44" spans="1:18" x14ac:dyDescent="0.25">
      <c r="A44">
        <f>Input!G45</f>
        <v>186</v>
      </c>
      <c r="B44">
        <f t="shared" si="0"/>
        <v>41</v>
      </c>
      <c r="C44">
        <f t="shared" si="1"/>
        <v>1.449606113202667</v>
      </c>
      <c r="D44">
        <f t="shared" si="2"/>
        <v>2.1586560068078602</v>
      </c>
      <c r="E44" s="4">
        <f>Input!I45</f>
        <v>1146.6628201428571</v>
      </c>
      <c r="F44">
        <f t="shared" si="3"/>
        <v>678.37476671428567</v>
      </c>
      <c r="G44">
        <f t="shared" si="4"/>
        <v>249.55947899926608</v>
      </c>
      <c r="H44">
        <f t="shared" si="5"/>
        <v>183882.55097811506</v>
      </c>
      <c r="I44">
        <f t="shared" si="6"/>
        <v>7462525.2581876796</v>
      </c>
      <c r="N44">
        <f>Input!J45</f>
        <v>62.069054285714401</v>
      </c>
      <c r="O44">
        <f t="shared" si="7"/>
        <v>60.632133571428653</v>
      </c>
      <c r="P44">
        <f t="shared" si="8"/>
        <v>5.1535785105518483</v>
      </c>
      <c r="Q44">
        <f t="shared" si="9"/>
        <v>3077.8700716427397</v>
      </c>
      <c r="R44">
        <f t="shared" si="10"/>
        <v>11491.385024061683</v>
      </c>
    </row>
    <row r="45" spans="1:18" x14ac:dyDescent="0.25">
      <c r="A45">
        <f>Input!G46</f>
        <v>187</v>
      </c>
      <c r="B45">
        <f t="shared" si="0"/>
        <v>42</v>
      </c>
      <c r="C45">
        <f t="shared" si="1"/>
        <v>1.4849623598661466</v>
      </c>
      <c r="D45">
        <f t="shared" si="2"/>
        <v>2.2691990034844753</v>
      </c>
      <c r="E45" s="4">
        <f>Input!I46</f>
        <v>1214.4351170000002</v>
      </c>
      <c r="F45">
        <f t="shared" si="3"/>
        <v>746.14706357142882</v>
      </c>
      <c r="G45">
        <f t="shared" si="4"/>
        <v>252.96922758416233</v>
      </c>
      <c r="H45">
        <f t="shared" si="5"/>
        <v>243224.37790908309</v>
      </c>
      <c r="I45">
        <f t="shared" si="6"/>
        <v>7443907.6393065788</v>
      </c>
      <c r="N45">
        <f>Input!J46</f>
        <v>67.772296857143147</v>
      </c>
      <c r="O45">
        <f t="shared" si="7"/>
        <v>66.335376142857399</v>
      </c>
      <c r="P45">
        <f t="shared" si="8"/>
        <v>4.850537053360771</v>
      </c>
      <c r="Q45">
        <f t="shared" si="9"/>
        <v>3780.3854378612928</v>
      </c>
      <c r="R45">
        <f t="shared" si="10"/>
        <v>11556.44766043345</v>
      </c>
    </row>
    <row r="46" spans="1:18" x14ac:dyDescent="0.25">
      <c r="A46">
        <f>Input!G47</f>
        <v>188</v>
      </c>
      <c r="B46">
        <f t="shared" si="0"/>
        <v>43</v>
      </c>
      <c r="C46">
        <f t="shared" si="1"/>
        <v>1.5203186065296264</v>
      </c>
      <c r="D46">
        <f t="shared" si="2"/>
        <v>2.3826011505075395</v>
      </c>
      <c r="E46" s="4">
        <f>Input!I47</f>
        <v>1284.7257285714284</v>
      </c>
      <c r="F46">
        <f t="shared" si="3"/>
        <v>816.43767514285696</v>
      </c>
      <c r="G46">
        <f t="shared" si="4"/>
        <v>256.09671027888265</v>
      </c>
      <c r="H46">
        <f t="shared" si="5"/>
        <v>313981.99690468964</v>
      </c>
      <c r="I46">
        <f t="shared" si="6"/>
        <v>7426851.6696816022</v>
      </c>
      <c r="N46">
        <f>Input!J47</f>
        <v>70.290611571428144</v>
      </c>
      <c r="O46">
        <f t="shared" si="7"/>
        <v>68.853690857142396</v>
      </c>
      <c r="P46">
        <f t="shared" si="8"/>
        <v>4.546934130566151</v>
      </c>
      <c r="Q46">
        <f t="shared" si="9"/>
        <v>4135.3589606910582</v>
      </c>
      <c r="R46">
        <f t="shared" si="10"/>
        <v>11621.815021801847</v>
      </c>
    </row>
    <row r="47" spans="1:18" x14ac:dyDescent="0.25">
      <c r="A47">
        <f>Input!G48</f>
        <v>189</v>
      </c>
      <c r="B47">
        <f t="shared" si="0"/>
        <v>44</v>
      </c>
      <c r="C47">
        <f t="shared" si="1"/>
        <v>1.5556748531931059</v>
      </c>
      <c r="D47">
        <f t="shared" si="2"/>
        <v>2.4988673270443775</v>
      </c>
      <c r="E47" s="4">
        <f>Input!I48</f>
        <v>1358.4827265714284</v>
      </c>
      <c r="F47">
        <f t="shared" si="3"/>
        <v>890.19467314285703</v>
      </c>
      <c r="G47">
        <f t="shared" si="4"/>
        <v>258.95540043668217</v>
      </c>
      <c r="H47">
        <f t="shared" si="5"/>
        <v>398463.01940662065</v>
      </c>
      <c r="I47">
        <f t="shared" si="6"/>
        <v>7411278.6936333105</v>
      </c>
      <c r="N47">
        <f>Input!J48</f>
        <v>73.756998000000067</v>
      </c>
      <c r="O47">
        <f t="shared" si="7"/>
        <v>72.320077285714319</v>
      </c>
      <c r="P47">
        <f t="shared" si="8"/>
        <v>4.245381816081566</v>
      </c>
      <c r="Q47">
        <f t="shared" si="9"/>
        <v>4634.1641632832388</v>
      </c>
      <c r="R47">
        <f t="shared" si="10"/>
        <v>11686.923362004896</v>
      </c>
    </row>
    <row r="48" spans="1:18" x14ac:dyDescent="0.25">
      <c r="A48">
        <f>Input!G49</f>
        <v>190</v>
      </c>
      <c r="B48">
        <f t="shared" si="0"/>
        <v>45</v>
      </c>
      <c r="C48">
        <f t="shared" si="1"/>
        <v>1.5910310998565858</v>
      </c>
      <c r="D48">
        <f t="shared" si="2"/>
        <v>2.6180023081102526</v>
      </c>
      <c r="E48" s="4">
        <f>Input!I49</f>
        <v>1435.5431610000001</v>
      </c>
      <c r="F48">
        <f t="shared" si="3"/>
        <v>967.25510757142865</v>
      </c>
      <c r="G48">
        <f t="shared" si="4"/>
        <v>261.55944553572641</v>
      </c>
      <c r="H48">
        <f t="shared" si="5"/>
        <v>498006.36741600814</v>
      </c>
      <c r="I48">
        <f t="shared" si="6"/>
        <v>7397107.1450376483</v>
      </c>
      <c r="N48">
        <f>Input!J49</f>
        <v>77.060434428571625</v>
      </c>
      <c r="O48">
        <f t="shared" si="7"/>
        <v>75.623513714285878</v>
      </c>
      <c r="P48">
        <f t="shared" si="8"/>
        <v>3.9482433901356897</v>
      </c>
      <c r="Q48">
        <f t="shared" si="9"/>
        <v>5137.344376040005</v>
      </c>
      <c r="R48">
        <f t="shared" si="10"/>
        <v>11751.256590923344</v>
      </c>
    </row>
    <row r="49" spans="1:18" x14ac:dyDescent="0.25">
      <c r="A49">
        <f>Input!G50</f>
        <v>191</v>
      </c>
      <c r="B49">
        <f t="shared" si="0"/>
        <v>46</v>
      </c>
      <c r="C49">
        <f t="shared" si="1"/>
        <v>1.6263873465200653</v>
      </c>
      <c r="D49">
        <f t="shared" si="2"/>
        <v>2.740010769085194</v>
      </c>
      <c r="E49" s="4">
        <f>Input!I50</f>
        <v>1511.0185384285717</v>
      </c>
      <c r="F49">
        <f t="shared" si="3"/>
        <v>1042.7304850000003</v>
      </c>
      <c r="G49">
        <f t="shared" si="4"/>
        <v>263.92344869664839</v>
      </c>
      <c r="H49">
        <f t="shared" si="5"/>
        <v>606540.39979561046</v>
      </c>
      <c r="I49">
        <f t="shared" si="6"/>
        <v>7384253.680046835</v>
      </c>
      <c r="N49">
        <f>Input!J50</f>
        <v>75.475377428571619</v>
      </c>
      <c r="O49">
        <f t="shared" si="7"/>
        <v>74.038456714285871</v>
      </c>
      <c r="P49">
        <f t="shared" si="8"/>
        <v>3.6576198046597015</v>
      </c>
      <c r="Q49">
        <f t="shared" si="9"/>
        <v>4953.4622040993972</v>
      </c>
      <c r="R49">
        <f t="shared" si="10"/>
        <v>11814.350113876029</v>
      </c>
    </row>
    <row r="50" spans="1:18" x14ac:dyDescent="0.25">
      <c r="A50">
        <f>Input!G51</f>
        <v>192</v>
      </c>
      <c r="B50">
        <f t="shared" si="0"/>
        <v>47</v>
      </c>
      <c r="C50">
        <f t="shared" si="1"/>
        <v>1.6617435931835451</v>
      </c>
      <c r="D50">
        <f t="shared" si="2"/>
        <v>2.8648972899398464</v>
      </c>
      <c r="E50" s="4">
        <f>Input!I51</f>
        <v>1595.1746954285716</v>
      </c>
      <c r="F50">
        <f t="shared" si="3"/>
        <v>1126.8866420000002</v>
      </c>
      <c r="G50">
        <f t="shared" si="4"/>
        <v>266.06226734448092</v>
      </c>
      <c r="H50">
        <f t="shared" si="5"/>
        <v>741018.60400106572</v>
      </c>
      <c r="I50">
        <f t="shared" si="6"/>
        <v>7372634.2101514805</v>
      </c>
      <c r="N50">
        <f>Input!J51</f>
        <v>84.156156999999894</v>
      </c>
      <c r="O50">
        <f t="shared" si="7"/>
        <v>82.719236285714146</v>
      </c>
      <c r="P50">
        <f t="shared" si="8"/>
        <v>3.3753422860937325</v>
      </c>
      <c r="Q50">
        <f t="shared" si="9"/>
        <v>6295.4535150230013</v>
      </c>
      <c r="R50">
        <f t="shared" si="10"/>
        <v>11875.793447428774</v>
      </c>
    </row>
    <row r="51" spans="1:18" x14ac:dyDescent="0.25">
      <c r="A51">
        <f>Input!G52</f>
        <v>193</v>
      </c>
      <c r="B51">
        <f t="shared" si="0"/>
        <v>48</v>
      </c>
      <c r="C51">
        <f t="shared" si="1"/>
        <v>1.6970998398470247</v>
      </c>
      <c r="D51">
        <f t="shared" si="2"/>
        <v>2.9926663591949136</v>
      </c>
      <c r="E51" s="4">
        <f>Input!I52</f>
        <v>1679.8048881428572</v>
      </c>
      <c r="F51">
        <f t="shared" si="3"/>
        <v>1211.5168347142858</v>
      </c>
      <c r="G51">
        <f t="shared" si="4"/>
        <v>267.99083037433974</v>
      </c>
      <c r="H51">
        <f t="shared" si="5"/>
        <v>890241.32086570375</v>
      </c>
      <c r="I51">
        <f t="shared" si="6"/>
        <v>7362164.8312894339</v>
      </c>
      <c r="N51">
        <f>Input!J52</f>
        <v>84.630192714285613</v>
      </c>
      <c r="O51">
        <f t="shared" si="7"/>
        <v>83.193271999999865</v>
      </c>
      <c r="P51">
        <f t="shared" si="8"/>
        <v>3.1029706206934011</v>
      </c>
      <c r="Q51">
        <f t="shared" si="9"/>
        <v>6414.4563750281395</v>
      </c>
      <c r="R51">
        <f t="shared" si="10"/>
        <v>11935.231645133163</v>
      </c>
    </row>
    <row r="52" spans="1:18" x14ac:dyDescent="0.25">
      <c r="A52">
        <f>Input!G53</f>
        <v>194</v>
      </c>
      <c r="B52">
        <f t="shared" si="0"/>
        <v>49</v>
      </c>
      <c r="C52">
        <f t="shared" si="1"/>
        <v>1.7324560865105043</v>
      </c>
      <c r="D52">
        <f t="shared" si="2"/>
        <v>3.1233223776362888</v>
      </c>
      <c r="E52" s="4">
        <f>Input!I53</f>
        <v>1763.0574144285715</v>
      </c>
      <c r="F52">
        <f t="shared" si="3"/>
        <v>1294.7693610000001</v>
      </c>
      <c r="G52">
        <f t="shared" si="4"/>
        <v>269.7239746913113</v>
      </c>
      <c r="H52">
        <f t="shared" si="5"/>
        <v>1050718.0439927292</v>
      </c>
      <c r="I52">
        <f t="shared" si="6"/>
        <v>7352762.6468548086</v>
      </c>
      <c r="N52">
        <f>Input!J53</f>
        <v>83.252526285714339</v>
      </c>
      <c r="O52">
        <f t="shared" si="7"/>
        <v>81.815605571428591</v>
      </c>
      <c r="P52">
        <f t="shared" si="8"/>
        <v>2.8417965775015261</v>
      </c>
      <c r="Q52">
        <f t="shared" si="9"/>
        <v>6236.8625070092758</v>
      </c>
      <c r="R52">
        <f t="shared" si="10"/>
        <v>11992.365594501291</v>
      </c>
    </row>
    <row r="53" spans="1:18" x14ac:dyDescent="0.25">
      <c r="A53">
        <f>Input!G54</f>
        <v>195</v>
      </c>
      <c r="B53">
        <f t="shared" si="0"/>
        <v>50</v>
      </c>
      <c r="C53">
        <f t="shared" si="1"/>
        <v>1.7678123331739841</v>
      </c>
      <c r="D53">
        <f t="shared" si="2"/>
        <v>3.2568696618056565</v>
      </c>
      <c r="E53" s="4">
        <f>Input!I54</f>
        <v>1851.7909789999999</v>
      </c>
      <c r="F53">
        <f t="shared" si="3"/>
        <v>1383.5029255714285</v>
      </c>
      <c r="G53">
        <f t="shared" si="4"/>
        <v>271.27630154052792</v>
      </c>
      <c r="H53">
        <f t="shared" si="5"/>
        <v>1237048.0632031739</v>
      </c>
      <c r="I53">
        <f t="shared" si="6"/>
        <v>7344346.4844247811</v>
      </c>
      <c r="N53">
        <f>Input!J54</f>
        <v>88.73356457142836</v>
      </c>
      <c r="O53">
        <f t="shared" si="7"/>
        <v>87.296643857142612</v>
      </c>
      <c r="P53">
        <f t="shared" si="8"/>
        <v>2.5928518580960822</v>
      </c>
      <c r="Q53">
        <f t="shared" si="9"/>
        <v>7174.7323790177388</v>
      </c>
      <c r="R53">
        <f t="shared" si="10"/>
        <v>12046.951271048147</v>
      </c>
    </row>
    <row r="54" spans="1:18" x14ac:dyDescent="0.25">
      <c r="A54">
        <f>Input!G55</f>
        <v>196</v>
      </c>
      <c r="B54">
        <f t="shared" si="0"/>
        <v>51</v>
      </c>
      <c r="C54">
        <f t="shared" si="1"/>
        <v>1.8031685798374637</v>
      </c>
      <c r="D54">
        <f t="shared" si="2"/>
        <v>3.3933124472844152</v>
      </c>
      <c r="E54" s="4">
        <f>Input!I55</f>
        <v>1941.117088142857</v>
      </c>
      <c r="F54">
        <f t="shared" si="3"/>
        <v>1472.8290347142856</v>
      </c>
      <c r="G54">
        <f t="shared" si="4"/>
        <v>272.66205263050193</v>
      </c>
      <c r="H54">
        <f t="shared" si="5"/>
        <v>1440400.7848840973</v>
      </c>
      <c r="I54">
        <f t="shared" si="6"/>
        <v>7336837.5077851266</v>
      </c>
      <c r="N54">
        <f>Input!J55</f>
        <v>89.326109142857149</v>
      </c>
      <c r="O54">
        <f t="shared" si="7"/>
        <v>87.889188428571401</v>
      </c>
      <c r="P54">
        <f t="shared" si="8"/>
        <v>2.3569199194712875</v>
      </c>
      <c r="Q54">
        <f t="shared" si="9"/>
        <v>7315.7689563128006</v>
      </c>
      <c r="R54">
        <f t="shared" si="10"/>
        <v>12098.798055628591</v>
      </c>
    </row>
    <row r="55" spans="1:18" x14ac:dyDescent="0.25">
      <c r="A55">
        <f>Input!G56</f>
        <v>197</v>
      </c>
      <c r="B55">
        <f t="shared" si="0"/>
        <v>52</v>
      </c>
      <c r="C55">
        <f t="shared" si="1"/>
        <v>1.8385248265009435</v>
      </c>
      <c r="D55">
        <f t="shared" si="2"/>
        <v>3.5326548917870193</v>
      </c>
      <c r="E55" s="4">
        <f>Input!I56</f>
        <v>2030.2358067142857</v>
      </c>
      <c r="F55">
        <f t="shared" si="3"/>
        <v>1561.9477532857143</v>
      </c>
      <c r="G55">
        <f t="shared" si="4"/>
        <v>273.89500568665949</v>
      </c>
      <c r="H55">
        <f t="shared" si="5"/>
        <v>1659079.8805974743</v>
      </c>
      <c r="I55">
        <f t="shared" si="6"/>
        <v>7330159.7273854185</v>
      </c>
      <c r="N55">
        <f>Input!J56</f>
        <v>89.118718571428644</v>
      </c>
      <c r="O55">
        <f t="shared" si="7"/>
        <v>87.681797857142897</v>
      </c>
      <c r="P55">
        <f t="shared" si="8"/>
        <v>2.1345509957040067</v>
      </c>
      <c r="Q55">
        <f t="shared" si="9"/>
        <v>7318.3314455719665</v>
      </c>
      <c r="R55">
        <f t="shared" si="10"/>
        <v>12147.766236961887</v>
      </c>
    </row>
    <row r="56" spans="1:18" x14ac:dyDescent="0.25">
      <c r="A56">
        <f>Input!G57</f>
        <v>198</v>
      </c>
      <c r="B56">
        <f t="shared" si="0"/>
        <v>53</v>
      </c>
      <c r="C56">
        <f t="shared" si="1"/>
        <v>1.8738810731644231</v>
      </c>
      <c r="D56">
        <f t="shared" si="2"/>
        <v>3.6749010780782712</v>
      </c>
      <c r="E56" s="4">
        <f>Input!I57</f>
        <v>2121.4432452857141</v>
      </c>
      <c r="F56">
        <f t="shared" si="3"/>
        <v>1653.1551918571427</v>
      </c>
      <c r="G56">
        <f t="shared" si="4"/>
        <v>274.9883887560577</v>
      </c>
      <c r="H56">
        <f t="shared" si="5"/>
        <v>1899343.7371698646</v>
      </c>
      <c r="I56">
        <f t="shared" si="6"/>
        <v>7324240.4136830121</v>
      </c>
      <c r="N56">
        <f>Input!J57</f>
        <v>91.207438571428384</v>
      </c>
      <c r="O56">
        <f t="shared" si="7"/>
        <v>89.770517857142636</v>
      </c>
      <c r="P56">
        <f t="shared" si="8"/>
        <v>1.9260796435801424</v>
      </c>
      <c r="Q56">
        <f t="shared" si="9"/>
        <v>7716.6453250563991</v>
      </c>
      <c r="R56">
        <f t="shared" si="10"/>
        <v>12193.763831859744</v>
      </c>
    </row>
    <row r="57" spans="1:18" x14ac:dyDescent="0.25">
      <c r="A57">
        <f>Input!G58</f>
        <v>199</v>
      </c>
      <c r="B57">
        <f t="shared" si="0"/>
        <v>54</v>
      </c>
      <c r="C57">
        <f t="shared" si="1"/>
        <v>1.9092373198279029</v>
      </c>
      <c r="D57">
        <f t="shared" si="2"/>
        <v>3.820055016727784</v>
      </c>
      <c r="E57" s="4">
        <f>Input!I58</f>
        <v>2210.6804727142858</v>
      </c>
      <c r="F57">
        <f t="shared" si="3"/>
        <v>1742.3924192857144</v>
      </c>
      <c r="G57">
        <f t="shared" si="4"/>
        <v>275.95481232015959</v>
      </c>
      <c r="H57">
        <f t="shared" si="5"/>
        <v>2150439.2551228628</v>
      </c>
      <c r="I57">
        <f t="shared" si="6"/>
        <v>7319010.4189381748</v>
      </c>
      <c r="N57">
        <f>Input!J58</f>
        <v>89.237227428571714</v>
      </c>
      <c r="O57">
        <f t="shared" si="7"/>
        <v>87.800306714285966</v>
      </c>
      <c r="P57">
        <f t="shared" si="8"/>
        <v>1.7316441548381665</v>
      </c>
      <c r="Q57">
        <f t="shared" si="9"/>
        <v>7407.8146747720921</v>
      </c>
      <c r="R57">
        <f t="shared" si="10"/>
        <v>12236.742861217439</v>
      </c>
    </row>
    <row r="58" spans="1:18" x14ac:dyDescent="0.25">
      <c r="A58">
        <f>Input!G59</f>
        <v>200</v>
      </c>
      <c r="B58">
        <f t="shared" si="0"/>
        <v>55</v>
      </c>
      <c r="C58">
        <f t="shared" si="1"/>
        <v>1.9445935664913825</v>
      </c>
      <c r="D58">
        <f t="shared" si="2"/>
        <v>3.9681206487135419</v>
      </c>
      <c r="E58" s="4">
        <f>Input!I59</f>
        <v>2297.3401308571429</v>
      </c>
      <c r="F58">
        <f t="shared" si="3"/>
        <v>1829.0520774285715</v>
      </c>
      <c r="G58">
        <f t="shared" si="4"/>
        <v>276.80621806038096</v>
      </c>
      <c r="H58">
        <f t="shared" si="5"/>
        <v>2409467.2079256917</v>
      </c>
      <c r="I58">
        <f t="shared" si="6"/>
        <v>7314404.4139019549</v>
      </c>
      <c r="N58">
        <f>Input!J59</f>
        <v>86.659658142857097</v>
      </c>
      <c r="O58">
        <f t="shared" si="7"/>
        <v>85.222737428571349</v>
      </c>
      <c r="P58">
        <f t="shared" si="8"/>
        <v>1.5512072105460879</v>
      </c>
      <c r="Q58">
        <f t="shared" si="9"/>
        <v>7000.9249690259157</v>
      </c>
      <c r="R58">
        <f t="shared" si="10"/>
        <v>12276.695220507769</v>
      </c>
    </row>
    <row r="59" spans="1:18" x14ac:dyDescent="0.25">
      <c r="A59">
        <f>Input!G60</f>
        <v>201</v>
      </c>
      <c r="B59">
        <f t="shared" si="0"/>
        <v>56</v>
      </c>
      <c r="C59">
        <f t="shared" si="1"/>
        <v>1.9799498131548621</v>
      </c>
      <c r="D59">
        <f t="shared" si="2"/>
        <v>4.1191018478854797</v>
      </c>
      <c r="E59" s="4">
        <f>Input!I60</f>
        <v>2387.2291574285714</v>
      </c>
      <c r="F59">
        <f t="shared" si="3"/>
        <v>1918.941104</v>
      </c>
      <c r="G59">
        <f t="shared" si="4"/>
        <v>277.55384295962386</v>
      </c>
      <c r="H59">
        <f t="shared" si="5"/>
        <v>2694152.1407056279</v>
      </c>
      <c r="I59">
        <f t="shared" si="6"/>
        <v>7310361.0464989571</v>
      </c>
      <c r="N59">
        <f>Input!J60</f>
        <v>89.889026571428531</v>
      </c>
      <c r="O59">
        <f t="shared" si="7"/>
        <v>88.452105857142783</v>
      </c>
      <c r="P59">
        <f t="shared" si="8"/>
        <v>1.3845771985900424</v>
      </c>
      <c r="Q59">
        <f t="shared" si="9"/>
        <v>7580.7545467079035</v>
      </c>
      <c r="R59">
        <f t="shared" si="10"/>
        <v>12313.648279763089</v>
      </c>
    </row>
    <row r="60" spans="1:18" x14ac:dyDescent="0.25">
      <c r="A60">
        <f>Input!G61</f>
        <v>202</v>
      </c>
      <c r="B60">
        <f t="shared" si="0"/>
        <v>57</v>
      </c>
      <c r="C60">
        <f t="shared" si="1"/>
        <v>2.0153060598183417</v>
      </c>
      <c r="D60">
        <f t="shared" si="2"/>
        <v>4.2730024232989736</v>
      </c>
      <c r="E60" s="4">
        <f>Input!I61</f>
        <v>2476.2738078571429</v>
      </c>
      <c r="F60">
        <f t="shared" si="3"/>
        <v>2007.9857544285715</v>
      </c>
      <c r="G60">
        <f t="shared" si="4"/>
        <v>278.20819730970373</v>
      </c>
      <c r="H60">
        <f t="shared" si="5"/>
        <v>2992130.3971121176</v>
      </c>
      <c r="I60">
        <f t="shared" si="6"/>
        <v>7306823.0300587863</v>
      </c>
      <c r="N60">
        <f>Input!J61</f>
        <v>89.044650428571458</v>
      </c>
      <c r="O60">
        <f t="shared" si="7"/>
        <v>87.607729714285711</v>
      </c>
      <c r="P60">
        <f t="shared" si="8"/>
        <v>1.2314296704725605</v>
      </c>
      <c r="Q60">
        <f t="shared" si="9"/>
        <v>7460.8652092588345</v>
      </c>
      <c r="R60">
        <f t="shared" si="10"/>
        <v>12347.660340433757</v>
      </c>
    </row>
    <row r="61" spans="1:18" x14ac:dyDescent="0.25">
      <c r="A61">
        <f>Input!G62</f>
        <v>203</v>
      </c>
      <c r="B61">
        <f t="shared" si="0"/>
        <v>58</v>
      </c>
      <c r="C61">
        <f t="shared" si="1"/>
        <v>2.0506623064818217</v>
      </c>
      <c r="D61">
        <f t="shared" si="2"/>
        <v>4.4298261214273129</v>
      </c>
      <c r="E61" s="4">
        <f>Input!I62</f>
        <v>2566.7701927142853</v>
      </c>
      <c r="F61">
        <f t="shared" si="3"/>
        <v>2098.4821392857139</v>
      </c>
      <c r="G61">
        <f t="shared" si="4"/>
        <v>278.77905512602223</v>
      </c>
      <c r="H61">
        <f t="shared" si="5"/>
        <v>3311319.3145002937</v>
      </c>
      <c r="I61">
        <f t="shared" si="6"/>
        <v>7303737.1689055767</v>
      </c>
      <c r="N61">
        <f>Input!J62</f>
        <v>90.496384857142402</v>
      </c>
      <c r="O61">
        <f t="shared" si="7"/>
        <v>89.059464142856655</v>
      </c>
      <c r="P61">
        <f t="shared" si="8"/>
        <v>1.091328475786542</v>
      </c>
      <c r="Q61">
        <f t="shared" si="9"/>
        <v>7738.392892740053</v>
      </c>
      <c r="R61">
        <f t="shared" si="10"/>
        <v>12378.816065775289</v>
      </c>
    </row>
    <row r="62" spans="1:18" x14ac:dyDescent="0.25">
      <c r="A62">
        <f>Input!G63</f>
        <v>204</v>
      </c>
      <c r="B62">
        <f t="shared" si="0"/>
        <v>59</v>
      </c>
      <c r="C62">
        <f t="shared" si="1"/>
        <v>2.0860185531453013</v>
      </c>
      <c r="D62">
        <f t="shared" si="2"/>
        <v>4.5895766282614101</v>
      </c>
      <c r="E62" s="4">
        <f>Input!I63</f>
        <v>2663.1179562857142</v>
      </c>
      <c r="F62">
        <f t="shared" si="3"/>
        <v>2194.8299028571428</v>
      </c>
      <c r="G62">
        <f t="shared" si="4"/>
        <v>279.27545544285857</v>
      </c>
      <c r="H62">
        <f t="shared" si="5"/>
        <v>3669348.8410086436</v>
      </c>
      <c r="I62">
        <f t="shared" si="6"/>
        <v>7301054.3291910654</v>
      </c>
      <c r="N62">
        <f>Input!J63</f>
        <v>96.347763571428914</v>
      </c>
      <c r="O62">
        <f t="shared" si="7"/>
        <v>94.910842857143166</v>
      </c>
      <c r="P62">
        <f t="shared" si="8"/>
        <v>0.96374617916605443</v>
      </c>
      <c r="Q62">
        <f t="shared" si="9"/>
        <v>8826.0569742211792</v>
      </c>
      <c r="R62">
        <f t="shared" si="10"/>
        <v>12407.221988303492</v>
      </c>
    </row>
    <row r="63" spans="1:18" x14ac:dyDescent="0.25">
      <c r="A63">
        <f>Input!G64</f>
        <v>205</v>
      </c>
      <c r="B63">
        <f t="shared" si="0"/>
        <v>60</v>
      </c>
      <c r="C63">
        <f t="shared" si="1"/>
        <v>2.1213747998087809</v>
      </c>
      <c r="D63">
        <f t="shared" si="2"/>
        <v>4.7522575713043516</v>
      </c>
      <c r="E63" s="4">
        <f>Input!I64</f>
        <v>2761.4803715714288</v>
      </c>
      <c r="F63">
        <f t="shared" si="3"/>
        <v>2293.1923181428574</v>
      </c>
      <c r="G63">
        <f t="shared" si="4"/>
        <v>279.70571297053942</v>
      </c>
      <c r="H63">
        <f t="shared" si="5"/>
        <v>4054128.3092083456</v>
      </c>
      <c r="I63">
        <f t="shared" si="6"/>
        <v>7298729.3627717681</v>
      </c>
      <c r="N63">
        <f>Input!J64</f>
        <v>98.362415285714633</v>
      </c>
      <c r="O63">
        <f t="shared" si="7"/>
        <v>96.925494571428885</v>
      </c>
      <c r="P63">
        <f t="shared" si="8"/>
        <v>0.84808343274076692</v>
      </c>
      <c r="Q63">
        <f t="shared" si="9"/>
        <v>9230.8689311125127</v>
      </c>
      <c r="R63">
        <f t="shared" si="10"/>
        <v>12433.0021831388</v>
      </c>
    </row>
    <row r="64" spans="1:18" x14ac:dyDescent="0.25">
      <c r="A64">
        <f>Input!G65</f>
        <v>206</v>
      </c>
      <c r="B64">
        <f t="shared" si="0"/>
        <v>61</v>
      </c>
      <c r="C64">
        <f t="shared" si="1"/>
        <v>2.1567310464722604</v>
      </c>
      <c r="D64">
        <f t="shared" si="2"/>
        <v>4.9178725214677153</v>
      </c>
      <c r="E64" s="4">
        <f>Input!I65</f>
        <v>2858.6725112857139</v>
      </c>
      <c r="F64">
        <f t="shared" si="3"/>
        <v>2390.3844578571425</v>
      </c>
      <c r="G64">
        <f t="shared" si="4"/>
        <v>280.07743663447667</v>
      </c>
      <c r="H64">
        <f t="shared" si="5"/>
        <v>4453395.723821681</v>
      </c>
      <c r="I64">
        <f t="shared" si="6"/>
        <v>7296720.9917057687</v>
      </c>
      <c r="N64">
        <f>Input!J65</f>
        <v>97.192139714285076</v>
      </c>
      <c r="O64">
        <f t="shared" si="7"/>
        <v>95.755218999999329</v>
      </c>
      <c r="P64">
        <f t="shared" si="8"/>
        <v>0.74368704492494619</v>
      </c>
      <c r="Q64">
        <f t="shared" si="9"/>
        <v>9027.1912044501223</v>
      </c>
      <c r="R64">
        <f t="shared" si="10"/>
        <v>12456.294180478773</v>
      </c>
    </row>
    <row r="65" spans="1:18" x14ac:dyDescent="0.25">
      <c r="A65">
        <f>Input!G66</f>
        <v>207</v>
      </c>
      <c r="B65">
        <f t="shared" si="0"/>
        <v>62</v>
      </c>
      <c r="C65">
        <f t="shared" si="1"/>
        <v>2.1920872931357405</v>
      </c>
      <c r="D65">
        <f t="shared" si="2"/>
        <v>5.0864249948760394</v>
      </c>
      <c r="E65" s="4">
        <f>Input!I66</f>
        <v>2958.871815142857</v>
      </c>
      <c r="F65">
        <f t="shared" si="3"/>
        <v>2490.5837617142856</v>
      </c>
      <c r="G65">
        <f t="shared" si="4"/>
        <v>280.39755458047546</v>
      </c>
      <c r="H65">
        <f t="shared" si="5"/>
        <v>4884923.0702045374</v>
      </c>
      <c r="I65">
        <f t="shared" si="6"/>
        <v>7294991.6606008764</v>
      </c>
      <c r="N65">
        <f>Input!J66</f>
        <v>100.19930385714315</v>
      </c>
      <c r="O65">
        <f t="shared" si="7"/>
        <v>98.762383142857402</v>
      </c>
      <c r="P65">
        <f t="shared" si="8"/>
        <v>0.64986655184768849</v>
      </c>
      <c r="Q65">
        <f t="shared" si="9"/>
        <v>9626.0659118211552</v>
      </c>
      <c r="R65">
        <f t="shared" si="10"/>
        <v>12477.245174668036</v>
      </c>
    </row>
    <row r="66" spans="1:18" x14ac:dyDescent="0.25">
      <c r="A66">
        <f>Input!G67</f>
        <v>208</v>
      </c>
      <c r="B66">
        <f t="shared" si="0"/>
        <v>63</v>
      </c>
      <c r="C66">
        <f t="shared" si="1"/>
        <v>2.2274435397992201</v>
      </c>
      <c r="D66">
        <f t="shared" si="2"/>
        <v>5.257918454585325</v>
      </c>
      <c r="E66" s="4">
        <f>Input!I67</f>
        <v>3058.5822697142858</v>
      </c>
      <c r="F66">
        <f t="shared" si="3"/>
        <v>2590.2942162857144</v>
      </c>
      <c r="G66">
        <f t="shared" si="4"/>
        <v>280.67234431568755</v>
      </c>
      <c r="H66">
        <f t="shared" si="5"/>
        <v>5334353.1914823316</v>
      </c>
      <c r="I66">
        <f t="shared" si="6"/>
        <v>7293507.3636059184</v>
      </c>
      <c r="N66">
        <f>Input!J67</f>
        <v>99.710454571428727</v>
      </c>
      <c r="O66">
        <f t="shared" si="7"/>
        <v>98.273533857142979</v>
      </c>
      <c r="P66">
        <f t="shared" si="8"/>
        <v>0.5659091593023986</v>
      </c>
      <c r="Q66">
        <f t="shared" si="9"/>
        <v>9546.7799240940676</v>
      </c>
      <c r="R66">
        <f t="shared" si="10"/>
        <v>12496.008571965478</v>
      </c>
    </row>
    <row r="67" spans="1:18" x14ac:dyDescent="0.25">
      <c r="A67">
        <f>Input!G68</f>
        <v>209</v>
      </c>
      <c r="B67">
        <f t="shared" si="0"/>
        <v>64</v>
      </c>
      <c r="C67">
        <f t="shared" si="1"/>
        <v>2.2627997864626996</v>
      </c>
      <c r="D67">
        <f t="shared" si="2"/>
        <v>5.4323563122209926</v>
      </c>
      <c r="E67" s="4">
        <f>Input!I68</f>
        <v>3157.1372621428568</v>
      </c>
      <c r="F67">
        <f t="shared" si="3"/>
        <v>2688.8492087142854</v>
      </c>
      <c r="G67">
        <f t="shared" si="4"/>
        <v>280.90746675518147</v>
      </c>
      <c r="H67">
        <f t="shared" si="5"/>
        <v>5798183.4326690445</v>
      </c>
      <c r="I67">
        <f t="shared" si="6"/>
        <v>7292237.4523223536</v>
      </c>
      <c r="N67">
        <f>Input!J68</f>
        <v>98.55499242857104</v>
      </c>
      <c r="O67">
        <f t="shared" si="7"/>
        <v>97.118071714285293</v>
      </c>
      <c r="P67">
        <f t="shared" si="8"/>
        <v>0.49109297952412728</v>
      </c>
      <c r="Q67">
        <f t="shared" si="9"/>
        <v>9336.7730194079868</v>
      </c>
      <c r="R67">
        <f t="shared" si="10"/>
        <v>12512.740904624221</v>
      </c>
    </row>
    <row r="68" spans="1:18" x14ac:dyDescent="0.25">
      <c r="A68">
        <f>Input!G69</f>
        <v>210</v>
      </c>
      <c r="B68">
        <f t="shared" ref="B68:B83" si="11">A68-$A$3</f>
        <v>65</v>
      </c>
      <c r="C68">
        <f t="shared" ref="C68:C83" si="12">B68*$AA$3</f>
        <v>2.2981560331261792</v>
      </c>
      <c r="D68">
        <f t="shared" ref="D68:D83" si="13">POWER(C68,$AB$3)</f>
        <v>5.6097419295402311</v>
      </c>
      <c r="E68" s="4">
        <f>Input!I69</f>
        <v>3256.9365984285719</v>
      </c>
      <c r="F68">
        <f t="shared" ref="F68:F83" si="14">E68-$E$3</f>
        <v>2788.6485450000005</v>
      </c>
      <c r="G68">
        <f t="shared" ref="G68:G83" si="15">$Z$3*(1-EXP(-1*D68))</f>
        <v>281.10800305566863</v>
      </c>
      <c r="H68">
        <f t="shared" ref="H68:H83" si="16">(F68-G68)^2</f>
        <v>6287759.5694944737</v>
      </c>
      <c r="I68">
        <f t="shared" ref="I68:I83" si="17">(G68-$J$4)^2</f>
        <v>7291154.4303456452</v>
      </c>
      <c r="N68">
        <f>Input!J69</f>
        <v>99.799336285715071</v>
      </c>
      <c r="O68">
        <f t="shared" ref="O68:O83" si="18">N68-$N$3</f>
        <v>98.362415571429324</v>
      </c>
      <c r="P68">
        <f t="shared" ref="P68:P83" si="19">POWER(C68,$AB$3)*EXP(-D68)*$Z$3*$AA$3*$AB$3</f>
        <v>0.42469853749203162</v>
      </c>
      <c r="Q68">
        <f t="shared" ref="Q68:Q83" si="20">(O68-P68)^2</f>
        <v>9591.7964178195707</v>
      </c>
      <c r="R68">
        <f t="shared" ref="R68:R83" si="21">(P68-$S$4)^2</f>
        <v>12527.59912567581</v>
      </c>
    </row>
    <row r="69" spans="1:18" x14ac:dyDescent="0.25">
      <c r="A69">
        <f>Input!G70</f>
        <v>211</v>
      </c>
      <c r="B69">
        <f t="shared" si="11"/>
        <v>66</v>
      </c>
      <c r="C69">
        <f t="shared" si="12"/>
        <v>2.3335122797896588</v>
      </c>
      <c r="D69">
        <f t="shared" si="13"/>
        <v>5.7900786199233947</v>
      </c>
      <c r="E69" s="4">
        <f>Input!I70</f>
        <v>3354.5731465714284</v>
      </c>
      <c r="F69">
        <f t="shared" si="14"/>
        <v>2886.285093142857</v>
      </c>
      <c r="G69">
        <f t="shared" si="15"/>
        <v>281.27849323622036</v>
      </c>
      <c r="H69">
        <f t="shared" si="16"/>
        <v>6786059.3855571346</v>
      </c>
      <c r="I69">
        <f t="shared" si="17"/>
        <v>7290233.7395445146</v>
      </c>
      <c r="N69">
        <f>Input!J70</f>
        <v>97.636548142856554</v>
      </c>
      <c r="O69">
        <f t="shared" si="18"/>
        <v>96.199627428570807</v>
      </c>
      <c r="P69">
        <f t="shared" si="19"/>
        <v>0.36601856521840587</v>
      </c>
      <c r="Q69">
        <f t="shared" si="20"/>
        <v>9184.0805877740149</v>
      </c>
      <c r="R69">
        <f t="shared" si="21"/>
        <v>12540.738287111086</v>
      </c>
    </row>
    <row r="70" spans="1:18" x14ac:dyDescent="0.25">
      <c r="A70">
        <f>Input!G71</f>
        <v>212</v>
      </c>
      <c r="B70">
        <f t="shared" si="11"/>
        <v>67</v>
      </c>
      <c r="C70">
        <f t="shared" si="12"/>
        <v>2.3688685264531388</v>
      </c>
      <c r="D70">
        <f t="shared" si="13"/>
        <v>5.9733696497986877</v>
      </c>
      <c r="E70" s="4">
        <f>Input!I71</f>
        <v>3456.4760164285713</v>
      </c>
      <c r="F70">
        <f t="shared" si="14"/>
        <v>2988.1879629999999</v>
      </c>
      <c r="G70">
        <f t="shared" si="15"/>
        <v>281.42297570702243</v>
      </c>
      <c r="H70">
        <f t="shared" si="16"/>
        <v>7326576.6964351516</v>
      </c>
      <c r="I70">
        <f t="shared" si="17"/>
        <v>7289453.5425695898</v>
      </c>
      <c r="N70">
        <f>Input!J71</f>
        <v>101.90286985714283</v>
      </c>
      <c r="O70">
        <f t="shared" si="18"/>
        <v>100.46594914285708</v>
      </c>
      <c r="P70">
        <f t="shared" si="19"/>
        <v>0.31436613933610574</v>
      </c>
      <c r="Q70">
        <f t="shared" si="20"/>
        <v>10030.339578111154</v>
      </c>
      <c r="R70">
        <f t="shared" si="21"/>
        <v>12552.309594139533</v>
      </c>
    </row>
    <row r="71" spans="1:18" x14ac:dyDescent="0.25">
      <c r="A71">
        <f>Input!G72</f>
        <v>213</v>
      </c>
      <c r="B71">
        <f t="shared" si="11"/>
        <v>68</v>
      </c>
      <c r="C71">
        <f t="shared" si="12"/>
        <v>2.4042247731166184</v>
      </c>
      <c r="D71">
        <f t="shared" si="13"/>
        <v>6.1596182400040709</v>
      </c>
      <c r="E71" s="4">
        <f>Input!I72</f>
        <v>3561.4897457142856</v>
      </c>
      <c r="F71">
        <f t="shared" si="14"/>
        <v>3093.2016922857142</v>
      </c>
      <c r="G71">
        <f t="shared" si="15"/>
        <v>281.54502694805132</v>
      </c>
      <c r="H71">
        <f t="shared" si="16"/>
        <v>7905413.2037377078</v>
      </c>
      <c r="I71">
        <f t="shared" si="17"/>
        <v>7288794.5054671541</v>
      </c>
      <c r="N71">
        <f>Input!J72</f>
        <v>105.01372928571436</v>
      </c>
      <c r="O71">
        <f t="shared" si="18"/>
        <v>103.57680857142861</v>
      </c>
      <c r="P71">
        <f t="shared" si="19"/>
        <v>0.26908124720313531</v>
      </c>
      <c r="Q71">
        <f t="shared" si="20"/>
        <v>10672.486524896523</v>
      </c>
      <c r="R71">
        <f t="shared" si="21"/>
        <v>12562.458819955706</v>
      </c>
    </row>
    <row r="72" spans="1:18" x14ac:dyDescent="0.25">
      <c r="A72">
        <f>Input!G73</f>
        <v>214</v>
      </c>
      <c r="B72">
        <f t="shared" si="11"/>
        <v>69</v>
      </c>
      <c r="C72">
        <f t="shared" si="12"/>
        <v>2.439581019780098</v>
      </c>
      <c r="D72">
        <f t="shared" si="13"/>
        <v>6.3488275670900762</v>
      </c>
      <c r="E72" s="4">
        <f>Input!I73</f>
        <v>3670.4735242857141</v>
      </c>
      <c r="F72">
        <f t="shared" si="14"/>
        <v>3202.1854708571427</v>
      </c>
      <c r="G72">
        <f t="shared" si="15"/>
        <v>281.64780069722673</v>
      </c>
      <c r="H72">
        <f t="shared" si="16"/>
        <v>8529540.2828231119</v>
      </c>
      <c r="I72">
        <f t="shared" si="17"/>
        <v>7288239.5836723158</v>
      </c>
      <c r="N72">
        <f>Input!J73</f>
        <v>108.9837785714285</v>
      </c>
      <c r="O72">
        <f t="shared" si="18"/>
        <v>107.54685785714275</v>
      </c>
      <c r="P72">
        <f t="shared" si="19"/>
        <v>0.22953588989962456</v>
      </c>
      <c r="Q72">
        <f t="shared" si="20"/>
        <v>11517.007594220926</v>
      </c>
      <c r="R72">
        <f t="shared" si="21"/>
        <v>12571.3250589367</v>
      </c>
    </row>
    <row r="73" spans="1:18" x14ac:dyDescent="0.25">
      <c r="A73">
        <f>Input!G74</f>
        <v>215</v>
      </c>
      <c r="B73">
        <f t="shared" si="11"/>
        <v>70</v>
      </c>
      <c r="C73">
        <f t="shared" si="12"/>
        <v>2.4749372664435776</v>
      </c>
      <c r="D73">
        <f t="shared" si="13"/>
        <v>6.5410007645668822</v>
      </c>
      <c r="E73" s="4">
        <f>Input!I74</f>
        <v>3782.5237215714287</v>
      </c>
      <c r="F73">
        <f t="shared" si="14"/>
        <v>3314.2356681428573</v>
      </c>
      <c r="G73">
        <f t="shared" si="15"/>
        <v>281.73406611983501</v>
      </c>
      <c r="H73">
        <f t="shared" si="16"/>
        <v>9196065.9662721977</v>
      </c>
      <c r="I73">
        <f t="shared" si="17"/>
        <v>7287773.8140809266</v>
      </c>
      <c r="N73">
        <f>Input!J74</f>
        <v>112.0501972857146</v>
      </c>
      <c r="O73">
        <f t="shared" si="18"/>
        <v>110.61327657142886</v>
      </c>
      <c r="P73">
        <f t="shared" si="19"/>
        <v>0.19513784727350064</v>
      </c>
      <c r="Q73">
        <f t="shared" si="20"/>
        <v>12192.165359306817</v>
      </c>
      <c r="R73">
        <f t="shared" si="21"/>
        <v>12579.039791364114</v>
      </c>
    </row>
    <row r="74" spans="1:18" x14ac:dyDescent="0.25">
      <c r="A74">
        <f>Input!G75</f>
        <v>216</v>
      </c>
      <c r="B74">
        <f t="shared" si="11"/>
        <v>71</v>
      </c>
      <c r="C74">
        <f t="shared" si="12"/>
        <v>2.5102935131070576</v>
      </c>
      <c r="D74">
        <f t="shared" si="13"/>
        <v>6.7361409240988213</v>
      </c>
      <c r="E74" s="4">
        <f>Input!I75</f>
        <v>3896.1145350000006</v>
      </c>
      <c r="F74">
        <f t="shared" si="14"/>
        <v>3427.8264815714292</v>
      </c>
      <c r="G74">
        <f t="shared" si="15"/>
        <v>281.80624453606163</v>
      </c>
      <c r="H74">
        <f t="shared" si="16"/>
        <v>9897443.3318360709</v>
      </c>
      <c r="I74">
        <f t="shared" si="17"/>
        <v>7287384.1153596351</v>
      </c>
      <c r="N74">
        <f>Input!J75</f>
        <v>113.59081342857189</v>
      </c>
      <c r="O74">
        <f t="shared" si="18"/>
        <v>112.15389271428614</v>
      </c>
      <c r="P74">
        <f t="shared" si="19"/>
        <v>0.16533324111325381</v>
      </c>
      <c r="Q74">
        <f t="shared" si="20"/>
        <v>12541.43745287638</v>
      </c>
      <c r="R74">
        <f t="shared" si="21"/>
        <v>12585.726229484371</v>
      </c>
    </row>
    <row r="75" spans="1:18" x14ac:dyDescent="0.25">
      <c r="A75">
        <f>Input!G76</f>
        <v>217</v>
      </c>
      <c r="B75">
        <f t="shared" si="11"/>
        <v>72</v>
      </c>
      <c r="C75">
        <f t="shared" si="12"/>
        <v>2.5456497597705372</v>
      </c>
      <c r="D75">
        <f t="shared" si="13"/>
        <v>6.9342510966492492</v>
      </c>
      <c r="E75" s="4">
        <f>Input!I76</f>
        <v>4009.9719934285717</v>
      </c>
      <c r="F75">
        <f t="shared" si="14"/>
        <v>3541.6839400000003</v>
      </c>
      <c r="G75">
        <f t="shared" si="15"/>
        <v>281.86644438002315</v>
      </c>
      <c r="H75">
        <f t="shared" si="16"/>
        <v>10626410.104750101</v>
      </c>
      <c r="I75">
        <f t="shared" si="17"/>
        <v>7287059.098155885</v>
      </c>
      <c r="N75">
        <f>Input!J76</f>
        <v>113.85745842857114</v>
      </c>
      <c r="O75">
        <f t="shared" si="18"/>
        <v>112.42053771428539</v>
      </c>
      <c r="P75">
        <f t="shared" si="19"/>
        <v>0.13960803820761347</v>
      </c>
      <c r="Q75">
        <f t="shared" si="20"/>
        <v>12607.007168924323</v>
      </c>
      <c r="R75">
        <f t="shared" si="21"/>
        <v>12591.498912833373</v>
      </c>
    </row>
    <row r="76" spans="1:18" x14ac:dyDescent="0.25">
      <c r="A76">
        <f>Input!G77</f>
        <v>218</v>
      </c>
      <c r="B76">
        <f t="shared" si="11"/>
        <v>73</v>
      </c>
      <c r="C76">
        <f t="shared" si="12"/>
        <v>2.5810060064340168</v>
      </c>
      <c r="D76">
        <f t="shared" si="13"/>
        <v>7.135334293578528</v>
      </c>
      <c r="E76" s="4">
        <f>Input!I77</f>
        <v>4125.562645142857</v>
      </c>
      <c r="F76">
        <f t="shared" si="14"/>
        <v>3657.2745917142856</v>
      </c>
      <c r="G76">
        <f t="shared" si="15"/>
        <v>281.91649415089535</v>
      </c>
      <c r="H76">
        <f t="shared" si="16"/>
        <v>11393042.28678675</v>
      </c>
      <c r="I76">
        <f t="shared" si="17"/>
        <v>7286788.8864190113</v>
      </c>
      <c r="N76">
        <f>Input!J77</f>
        <v>115.59065171428529</v>
      </c>
      <c r="O76">
        <f t="shared" si="18"/>
        <v>114.15373099999954</v>
      </c>
      <c r="P76">
        <f t="shared" si="19"/>
        <v>0.1174886361754952</v>
      </c>
      <c r="Q76">
        <f t="shared" si="20"/>
        <v>13004.264572460817</v>
      </c>
      <c r="R76">
        <f t="shared" si="21"/>
        <v>12596.463520074694</v>
      </c>
    </row>
    <row r="77" spans="1:18" x14ac:dyDescent="0.25">
      <c r="A77">
        <f>Input!G78</f>
        <v>219</v>
      </c>
      <c r="B77">
        <f t="shared" si="11"/>
        <v>74</v>
      </c>
      <c r="C77">
        <f t="shared" si="12"/>
        <v>2.6163622530974964</v>
      </c>
      <c r="D77">
        <f t="shared" si="13"/>
        <v>7.3393934876975999</v>
      </c>
      <c r="E77" s="4">
        <f>Input!I78</f>
        <v>4247.3305750000009</v>
      </c>
      <c r="F77">
        <f t="shared" si="14"/>
        <v>3779.0425215714295</v>
      </c>
      <c r="G77">
        <f t="shared" si="15"/>
        <v>281.95797319411554</v>
      </c>
      <c r="H77">
        <f t="shared" si="16"/>
        <v>12229600.33849936</v>
      </c>
      <c r="I77">
        <f t="shared" si="17"/>
        <v>7286564.9506426463</v>
      </c>
      <c r="N77">
        <f>Input!J78</f>
        <v>121.76792985714383</v>
      </c>
      <c r="O77">
        <f t="shared" si="18"/>
        <v>120.33100914285808</v>
      </c>
      <c r="P77">
        <f t="shared" si="19"/>
        <v>9.8541672229170693E-2</v>
      </c>
      <c r="Q77">
        <f t="shared" si="20"/>
        <v>14455.846234075838</v>
      </c>
      <c r="R77">
        <f t="shared" si="21"/>
        <v>12600.716864943694</v>
      </c>
    </row>
    <row r="78" spans="1:18" x14ac:dyDescent="0.25">
      <c r="A78">
        <f>Input!G79</f>
        <v>220</v>
      </c>
      <c r="B78">
        <f t="shared" si="11"/>
        <v>75</v>
      </c>
      <c r="C78">
        <f t="shared" si="12"/>
        <v>2.651718499760976</v>
      </c>
      <c r="D78">
        <f t="shared" si="13"/>
        <v>7.5464316142796042</v>
      </c>
      <c r="E78" s="4">
        <f>Input!I79</f>
        <v>4375.1128332857143</v>
      </c>
      <c r="F78">
        <f t="shared" si="14"/>
        <v>3906.8247798571429</v>
      </c>
      <c r="G78">
        <f t="shared" si="15"/>
        <v>281.99224021806299</v>
      </c>
      <c r="H78">
        <f t="shared" si="16"/>
        <v>13139410.940426303</v>
      </c>
      <c r="I78">
        <f t="shared" si="17"/>
        <v>7286379.9534885939</v>
      </c>
      <c r="N78">
        <f>Input!J79</f>
        <v>127.7822582857134</v>
      </c>
      <c r="O78">
        <f t="shared" si="18"/>
        <v>126.34533757142765</v>
      </c>
      <c r="P78">
        <f t="shared" si="19"/>
        <v>8.2373189184885759E-2</v>
      </c>
      <c r="Q78">
        <f t="shared" si="20"/>
        <v>15942.336174591503</v>
      </c>
      <c r="R78">
        <f t="shared" si="21"/>
        <v>12604.347045060442</v>
      </c>
    </row>
    <row r="79" spans="1:18" x14ac:dyDescent="0.25">
      <c r="A79">
        <f>Input!G80</f>
        <v>221</v>
      </c>
      <c r="B79">
        <f t="shared" si="11"/>
        <v>76</v>
      </c>
      <c r="C79">
        <f t="shared" si="12"/>
        <v>2.687074746424456</v>
      </c>
      <c r="D79">
        <f t="shared" si="13"/>
        <v>7.7564515720317067</v>
      </c>
      <c r="E79" s="4">
        <f>Input!I80</f>
        <v>4507.4132448571427</v>
      </c>
      <c r="F79">
        <f t="shared" si="14"/>
        <v>4039.1251914285713</v>
      </c>
      <c r="G79">
        <f t="shared" si="15"/>
        <v>282.02045950923156</v>
      </c>
      <c r="H79">
        <f t="shared" si="16"/>
        <v>14115835.966610694</v>
      </c>
      <c r="I79">
        <f t="shared" si="17"/>
        <v>7286227.6079525491</v>
      </c>
      <c r="N79">
        <f>Input!J80</f>
        <v>132.30041157142841</v>
      </c>
      <c r="O79">
        <f t="shared" si="18"/>
        <v>130.86349085714266</v>
      </c>
      <c r="P79">
        <f t="shared" si="19"/>
        <v>6.8627284751167583E-2</v>
      </c>
      <c r="Q79">
        <f t="shared" si="20"/>
        <v>17107.296336920506</v>
      </c>
      <c r="R79">
        <f t="shared" si="21"/>
        <v>12607.433714187693</v>
      </c>
    </row>
    <row r="80" spans="1:18" x14ac:dyDescent="0.25">
      <c r="A80">
        <f>Input!G81</f>
        <v>222</v>
      </c>
      <c r="B80">
        <f t="shared" si="11"/>
        <v>77</v>
      </c>
      <c r="C80">
        <f t="shared" si="12"/>
        <v>2.7224309930879356</v>
      </c>
      <c r="D80">
        <f t="shared" si="13"/>
        <v>7.9694562240291882</v>
      </c>
      <c r="E80" s="4">
        <f>Input!I81</f>
        <v>4639.1803659999996</v>
      </c>
      <c r="F80">
        <f t="shared" si="14"/>
        <v>4170.8923125714282</v>
      </c>
      <c r="G80">
        <f t="shared" si="15"/>
        <v>282.04362485708305</v>
      </c>
      <c r="H80">
        <f t="shared" si="16"/>
        <v>15123144.115937583</v>
      </c>
      <c r="I80">
        <f t="shared" si="17"/>
        <v>7286102.547981184</v>
      </c>
      <c r="N80">
        <f>Input!J81</f>
        <v>131.76712114285692</v>
      </c>
      <c r="O80">
        <f t="shared" si="18"/>
        <v>130.33020042857117</v>
      </c>
      <c r="P80">
        <f t="shared" si="19"/>
        <v>5.6984360056477709E-2</v>
      </c>
      <c r="Q80">
        <f t="shared" si="20"/>
        <v>16971.110824833915</v>
      </c>
      <c r="R80">
        <f t="shared" si="21"/>
        <v>12610.048450793187</v>
      </c>
    </row>
    <row r="81" spans="1:18" x14ac:dyDescent="0.25">
      <c r="A81">
        <f>Input!G82</f>
        <v>223</v>
      </c>
      <c r="B81">
        <f t="shared" si="11"/>
        <v>78</v>
      </c>
      <c r="C81">
        <f t="shared" si="12"/>
        <v>2.7577872397514152</v>
      </c>
      <c r="D81">
        <f t="shared" si="13"/>
        <v>8.1854483986138256</v>
      </c>
      <c r="E81" s="4">
        <f>Input!I82</f>
        <v>4778.3987364285713</v>
      </c>
      <c r="F81">
        <f t="shared" si="14"/>
        <v>4310.1106829999999</v>
      </c>
      <c r="G81">
        <f t="shared" si="15"/>
        <v>282.06258123906349</v>
      </c>
      <c r="H81">
        <f t="shared" si="16"/>
        <v>16225171.510099882</v>
      </c>
      <c r="I81">
        <f t="shared" si="17"/>
        <v>7286000.2112450441</v>
      </c>
      <c r="N81">
        <f>Input!J82</f>
        <v>139.21837042857169</v>
      </c>
      <c r="O81">
        <f t="shared" si="18"/>
        <v>137.78144971428594</v>
      </c>
      <c r="P81">
        <f t="shared" si="19"/>
        <v>4.715907211847236E-2</v>
      </c>
      <c r="Q81">
        <f t="shared" si="20"/>
        <v>18970.734818701065</v>
      </c>
      <c r="R81">
        <f t="shared" si="21"/>
        <v>12612.255198372752</v>
      </c>
    </row>
    <row r="82" spans="1:18" x14ac:dyDescent="0.25">
      <c r="A82">
        <f>Input!G83</f>
        <v>224</v>
      </c>
      <c r="B82">
        <f t="shared" si="11"/>
        <v>79</v>
      </c>
      <c r="C82">
        <f t="shared" si="12"/>
        <v>2.7931434864148947</v>
      </c>
      <c r="D82">
        <f t="shared" si="13"/>
        <v>8.4044308902582632</v>
      </c>
      <c r="E82" s="4">
        <f>Input!I83</f>
        <v>4933.6454402857144</v>
      </c>
      <c r="F82">
        <f t="shared" si="14"/>
        <v>4465.357386857143</v>
      </c>
      <c r="G82">
        <f t="shared" si="15"/>
        <v>282.07804434735732</v>
      </c>
      <c r="H82">
        <f t="shared" si="16"/>
        <v>17499826.0574691</v>
      </c>
      <c r="I82">
        <f t="shared" si="17"/>
        <v>7285916.7336096074</v>
      </c>
      <c r="N82">
        <f>Input!J83</f>
        <v>155.24670385714307</v>
      </c>
      <c r="O82">
        <f t="shared" si="18"/>
        <v>153.80978314285733</v>
      </c>
      <c r="P82">
        <f t="shared" si="19"/>
        <v>3.8898083033656917E-2</v>
      </c>
      <c r="Q82">
        <f t="shared" si="20"/>
        <v>23645.485092081508</v>
      </c>
      <c r="R82">
        <f t="shared" si="21"/>
        <v>12614.110755765505</v>
      </c>
    </row>
    <row r="83" spans="1:18" x14ac:dyDescent="0.25">
      <c r="A83">
        <f>Input!G84</f>
        <v>225</v>
      </c>
      <c r="B83">
        <f t="shared" si="11"/>
        <v>80</v>
      </c>
      <c r="C83">
        <f t="shared" si="12"/>
        <v>2.8284997330783748</v>
      </c>
      <c r="D83">
        <f t="shared" si="13"/>
        <v>8.6264064603981492</v>
      </c>
      <c r="E83" s="4">
        <f>Input!I84</f>
        <v>5100.3430698571419</v>
      </c>
      <c r="F83">
        <f t="shared" si="14"/>
        <v>4632.0550164285705</v>
      </c>
      <c r="G83">
        <f t="shared" si="15"/>
        <v>282.09061806263145</v>
      </c>
      <c r="H83">
        <f t="shared" si="16"/>
        <v>18922190.267051145</v>
      </c>
      <c r="I83">
        <f t="shared" si="17"/>
        <v>7285848.8547233799</v>
      </c>
      <c r="N83">
        <f>Input!J84</f>
        <v>166.69762957142757</v>
      </c>
      <c r="O83">
        <f t="shared" si="18"/>
        <v>165.26070885714182</v>
      </c>
      <c r="P83">
        <f t="shared" si="19"/>
        <v>3.1977686532384704E-2</v>
      </c>
      <c r="Q83">
        <f t="shared" si="20"/>
        <v>27300.533604249526</v>
      </c>
      <c r="R83">
        <f t="shared" si="21"/>
        <v>12615.665298528647</v>
      </c>
    </row>
    <row r="84" spans="1:18" x14ac:dyDescent="0.25">
      <c r="A84">
        <f>Input!G85</f>
        <v>226</v>
      </c>
      <c r="E84" s="4">
        <f>Input!I85</f>
        <v>5267.4702944285718</v>
      </c>
      <c r="N84">
        <f>Input!J85</f>
        <v>167.12722457142991</v>
      </c>
    </row>
    <row r="85" spans="1:18" x14ac:dyDescent="0.25">
      <c r="A85">
        <f>Input!G86</f>
        <v>227</v>
      </c>
      <c r="E85" s="4">
        <f>Input!I86</f>
        <v>5459.4103269999996</v>
      </c>
      <c r="N85">
        <f>Input!J86</f>
        <v>191.94003257142776</v>
      </c>
    </row>
    <row r="86" spans="1:18" x14ac:dyDescent="0.25">
      <c r="A86">
        <f>Input!G87</f>
        <v>228</v>
      </c>
      <c r="E86" s="4">
        <f>Input!I87</f>
        <v>5663.7641704285707</v>
      </c>
      <c r="N86">
        <f>Input!J87</f>
        <v>204.35384342857105</v>
      </c>
    </row>
    <row r="87" spans="1:18" x14ac:dyDescent="0.25">
      <c r="A87">
        <f>Input!G88</f>
        <v>229</v>
      </c>
      <c r="E87" s="4">
        <f>Input!I88</f>
        <v>5884.2648562857139</v>
      </c>
      <c r="N87">
        <f>Input!J88</f>
        <v>220.50068585714325</v>
      </c>
    </row>
    <row r="88" spans="1:18" x14ac:dyDescent="0.25">
      <c r="A88">
        <f>Input!G89</f>
        <v>230</v>
      </c>
      <c r="E88" s="4">
        <f>Input!I89</f>
        <v>6117.623761428571</v>
      </c>
      <c r="N88">
        <f>Input!J89</f>
        <v>233.35890514285711</v>
      </c>
    </row>
    <row r="89" spans="1:18" x14ac:dyDescent="0.25">
      <c r="A89">
        <f>Input!G90</f>
        <v>231</v>
      </c>
      <c r="E89" s="4">
        <f>Input!I90</f>
        <v>6353.3824724285714</v>
      </c>
      <c r="N89">
        <f>Input!J90</f>
        <v>235.7587110000004</v>
      </c>
    </row>
    <row r="90" spans="1:18" x14ac:dyDescent="0.25">
      <c r="A90">
        <f>Input!G91</f>
        <v>232</v>
      </c>
      <c r="E90" s="4">
        <f>Input!I91</f>
        <v>6607.213795857142</v>
      </c>
      <c r="N90">
        <f>Input!J91</f>
        <v>253.83132342857061</v>
      </c>
    </row>
    <row r="91" spans="1:18" x14ac:dyDescent="0.25">
      <c r="A91">
        <f>Input!G92</f>
        <v>233</v>
      </c>
      <c r="E91" s="4">
        <f>Input!I92</f>
        <v>6891.9759511428565</v>
      </c>
      <c r="N91">
        <f>Input!J92</f>
        <v>284.76215528571447</v>
      </c>
    </row>
    <row r="92" spans="1:18" x14ac:dyDescent="0.25">
      <c r="A92">
        <f>Input!G93</f>
        <v>234</v>
      </c>
      <c r="E92" s="4">
        <f>Input!I93</f>
        <v>7187.5372331428571</v>
      </c>
      <c r="N92">
        <f>Input!J93</f>
        <v>295.56128200000057</v>
      </c>
    </row>
    <row r="93" spans="1:18" x14ac:dyDescent="0.25">
      <c r="A93">
        <f>Input!G94</f>
        <v>235</v>
      </c>
      <c r="E93" s="4">
        <f>Input!I94</f>
        <v>7501.837740285715</v>
      </c>
      <c r="N93">
        <f>Input!J94</f>
        <v>314.3005071428579</v>
      </c>
    </row>
    <row r="94" spans="1:18" x14ac:dyDescent="0.25">
      <c r="A94">
        <f>Input!G95</f>
        <v>236</v>
      </c>
      <c r="E94" s="4">
        <f>Input!I95</f>
        <v>7844.4322554285709</v>
      </c>
      <c r="N94">
        <f>Input!J95</f>
        <v>342.59451514285593</v>
      </c>
    </row>
    <row r="95" spans="1:18" x14ac:dyDescent="0.25">
      <c r="A95">
        <f>Input!G96</f>
        <v>237</v>
      </c>
      <c r="E95" s="4">
        <f>Input!I96</f>
        <v>8215.5874237142853</v>
      </c>
      <c r="N95">
        <f>Input!J96</f>
        <v>371.15516828571435</v>
      </c>
    </row>
    <row r="96" spans="1:18" x14ac:dyDescent="0.25">
      <c r="A96">
        <f>Input!G97</f>
        <v>238</v>
      </c>
      <c r="E96" s="4">
        <f>Input!I97</f>
        <v>8612.4294035714283</v>
      </c>
      <c r="N96">
        <f>Input!J97</f>
        <v>396.84197985714309</v>
      </c>
    </row>
    <row r="97" spans="1:14" x14ac:dyDescent="0.25">
      <c r="A97">
        <f>Input!G98</f>
        <v>239</v>
      </c>
      <c r="E97" s="4">
        <f>Input!I98</f>
        <v>9030.3511601428563</v>
      </c>
      <c r="N97">
        <f>Input!J98</f>
        <v>417.92175657142798</v>
      </c>
    </row>
    <row r="98" spans="1:14" x14ac:dyDescent="0.25">
      <c r="A98">
        <f>Input!G99</f>
        <v>240</v>
      </c>
      <c r="E98" s="4">
        <f>Input!I99</f>
        <v>9469.160116285715</v>
      </c>
      <c r="N98">
        <f>Input!J99</f>
        <v>438.80895614285873</v>
      </c>
    </row>
    <row r="99" spans="1:14" x14ac:dyDescent="0.25">
      <c r="A99">
        <f>Input!G100</f>
        <v>241</v>
      </c>
      <c r="E99" s="4">
        <f>Input!I100</f>
        <v>9919.7458978571431</v>
      </c>
      <c r="N99">
        <f>Input!J100</f>
        <v>450.58578157142802</v>
      </c>
    </row>
    <row r="100" spans="1:14" x14ac:dyDescent="0.25">
      <c r="A100">
        <f>Input!G101</f>
        <v>242</v>
      </c>
      <c r="E100" s="4">
        <f>Input!I101</f>
        <v>10393.752007428571</v>
      </c>
      <c r="N100">
        <f>Input!J101</f>
        <v>474.00610957142817</v>
      </c>
    </row>
    <row r="101" spans="1:14" x14ac:dyDescent="0.25">
      <c r="A101">
        <f>Input!G102</f>
        <v>243</v>
      </c>
      <c r="E101" s="4">
        <f>Input!I102</f>
        <v>10869.994973142859</v>
      </c>
      <c r="N101">
        <f>Input!J102</f>
        <v>476.24296571428749</v>
      </c>
    </row>
    <row r="102" spans="1:14" x14ac:dyDescent="0.25">
      <c r="A102">
        <f>Input!G103</f>
        <v>244</v>
      </c>
      <c r="E102" s="4">
        <f>Input!I103</f>
        <v>11342.179008000003</v>
      </c>
      <c r="N102">
        <f>Input!J103</f>
        <v>472.18403485714407</v>
      </c>
    </row>
    <row r="103" spans="1:14" x14ac:dyDescent="0.25">
      <c r="A103">
        <f>Input!G104</f>
        <v>245</v>
      </c>
      <c r="E103" s="4">
        <f>Input!I104</f>
        <v>11814.348229142855</v>
      </c>
      <c r="N103">
        <f>Input!J104</f>
        <v>472.16922114285262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zoomScale="86" zoomScaleNormal="86" workbookViewId="0">
      <selection activeCell="J25" sqref="J25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1"/>
      <c r="E1" s="31"/>
      <c r="F1" s="31"/>
      <c r="G1" s="31"/>
      <c r="H1" s="31"/>
      <c r="I1" s="31"/>
      <c r="J1" s="31"/>
      <c r="K1" s="31"/>
      <c r="L1" s="31"/>
      <c r="N1" s="32" t="s">
        <v>19</v>
      </c>
      <c r="O1" s="32"/>
      <c r="P1" s="32"/>
      <c r="Q1" s="32"/>
      <c r="R1" s="32"/>
      <c r="S1" s="32"/>
      <c r="T1" s="32"/>
      <c r="U1" s="32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145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468.28805342857146</v>
      </c>
      <c r="F3">
        <f>E3-$E$3</f>
        <v>0</v>
      </c>
      <c r="G3">
        <f>P3</f>
        <v>0</v>
      </c>
      <c r="H3">
        <f>(F3-G3)^2</f>
        <v>0</v>
      </c>
      <c r="I3">
        <f>(G3-$J$4)^2</f>
        <v>1719772.7879278825</v>
      </c>
      <c r="J3" s="2" t="s">
        <v>11</v>
      </c>
      <c r="K3" s="23">
        <f>SUM(H3:H161)</f>
        <v>302382103.7612775</v>
      </c>
      <c r="L3">
        <f>1-(K3/K5)</f>
        <v>-1.3319114143192392</v>
      </c>
      <c r="N3" s="4">
        <f>Input!J4</f>
        <v>1.4369207142857476</v>
      </c>
      <c r="O3">
        <f>N3-$N$3</f>
        <v>0</v>
      </c>
      <c r="P3" s="4">
        <v>0</v>
      </c>
      <c r="Q3">
        <f>(O3-P3)^2</f>
        <v>0</v>
      </c>
      <c r="R3">
        <f>(O3-$S$4)^2</f>
        <v>3261.2340512195437</v>
      </c>
      <c r="S3" s="2" t="s">
        <v>11</v>
      </c>
      <c r="T3" s="23">
        <f>SUM(Q4:Q167)</f>
        <v>461659.81797524804</v>
      </c>
      <c r="U3">
        <f>1-(T3/T5)</f>
        <v>-1.4334968928784195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146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469.75460157142862</v>
      </c>
      <c r="F4">
        <f t="shared" ref="F4:F67" si="3">E4-$E$3</f>
        <v>1.4665481428571638</v>
      </c>
      <c r="G4">
        <f>P4</f>
        <v>2.1370326615924773</v>
      </c>
      <c r="H4">
        <f>(F4-G4)^2</f>
        <v>0.44954948986372489</v>
      </c>
      <c r="I4">
        <f t="shared" ref="I4:I67" si="4">(G4-$J$4)^2</f>
        <v>1714172.3409633187</v>
      </c>
      <c r="J4">
        <f>AVERAGE(F3:F161)</f>
        <v>1311.4010782090591</v>
      </c>
      <c r="K4" t="s">
        <v>5</v>
      </c>
      <c r="L4" t="s">
        <v>6</v>
      </c>
      <c r="N4" s="4">
        <f>Input!J5</f>
        <v>1.4665481428571638</v>
      </c>
      <c r="O4">
        <f>N4-$N$3</f>
        <v>2.9627428571416203E-2</v>
      </c>
      <c r="P4">
        <f>$Y$3*((1/$AA$3)*(1/SQRT(2*PI()))*EXP(-1*D4*D4/2))</f>
        <v>2.1370326615924773</v>
      </c>
      <c r="Q4">
        <f>(O4-P4)^2</f>
        <v>4.4411568161645532</v>
      </c>
      <c r="R4">
        <f t="shared" ref="R4:R67" si="5">(O4-$S$4)^2</f>
        <v>3257.8510491134675</v>
      </c>
      <c r="S4">
        <f>AVERAGE(O3:O167)</f>
        <v>57.10721540418114</v>
      </c>
      <c r="T4" t="s">
        <v>5</v>
      </c>
      <c r="U4" t="s">
        <v>6</v>
      </c>
    </row>
    <row r="5" spans="1:27" ht="14.45" x14ac:dyDescent="0.3">
      <c r="A5">
        <f>Input!G6</f>
        <v>147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471.42854028571435</v>
      </c>
      <c r="F5">
        <f t="shared" si="3"/>
        <v>3.1404868571428892</v>
      </c>
      <c r="G5">
        <f>G4+P5</f>
        <v>7.4644130315874202</v>
      </c>
      <c r="H5">
        <f t="shared" ref="H5:H68" si="6">(F5-G5)^2</f>
        <v>18.696337562046516</v>
      </c>
      <c r="I5">
        <f t="shared" si="4"/>
        <v>1700250.8267941459</v>
      </c>
      <c r="K5">
        <f>SUM(I3:I161)</f>
        <v>129671351.10900114</v>
      </c>
      <c r="L5">
        <f>1-((1-L3)*(W3-1)/(W3-1-1))</f>
        <v>-1.3614292803232804</v>
      </c>
      <c r="N5" s="4">
        <f>Input!J6</f>
        <v>1.6739387142857254</v>
      </c>
      <c r="O5">
        <f t="shared" ref="O5:O68" si="7">N5-$N$3</f>
        <v>0.23701799999997775</v>
      </c>
      <c r="P5">
        <f t="shared" ref="P5:P68" si="8">$Y$3*((1/$AA$3)*(1/SQRT(2*PI()))*EXP(-1*D5*D5/2))</f>
        <v>5.3273803699949429</v>
      </c>
      <c r="Q5">
        <f t="shared" ref="Q5:Q68" si="9">(O5-P5)^2</f>
        <v>25.911789057860759</v>
      </c>
      <c r="R5">
        <f t="shared" si="5"/>
        <v>3234.2193527905338</v>
      </c>
      <c r="T5">
        <f>SUM(R4:R167)</f>
        <v>189710.46124048333</v>
      </c>
      <c r="U5">
        <f>1-((1-U3)*(Y3-1)/(Y3-1-1))</f>
        <v>-1.4347394101906819</v>
      </c>
    </row>
    <row r="6" spans="1:27" ht="14.45" x14ac:dyDescent="0.3">
      <c r="A6">
        <f>Input!G7</f>
        <v>148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473.1469198571429</v>
      </c>
      <c r="F6">
        <f t="shared" si="3"/>
        <v>4.8588664285714458</v>
      </c>
      <c r="G6">
        <f t="shared" ref="G6:G69" si="10">G5+P6</f>
        <v>38.418442554684681</v>
      </c>
      <c r="H6">
        <f t="shared" si="6"/>
        <v>1126.2451497643895</v>
      </c>
      <c r="I6">
        <f t="shared" si="4"/>
        <v>1620484.7906775579</v>
      </c>
      <c r="N6" s="4">
        <f>Input!J7</f>
        <v>1.7183795714285566</v>
      </c>
      <c r="O6">
        <f t="shared" si="7"/>
        <v>0.28145885714280894</v>
      </c>
      <c r="P6">
        <f t="shared" si="8"/>
        <v>30.954029523097262</v>
      </c>
      <c r="Q6">
        <f t="shared" si="9"/>
        <v>940.80659125796956</v>
      </c>
      <c r="R6">
        <f t="shared" si="5"/>
        <v>3229.1666071432696</v>
      </c>
    </row>
    <row r="7" spans="1:27" ht="14.45" x14ac:dyDescent="0.3">
      <c r="A7">
        <f>Input!G8</f>
        <v>149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475.02824914285713</v>
      </c>
      <c r="F7">
        <f t="shared" si="3"/>
        <v>6.7401957142856759</v>
      </c>
      <c r="G7">
        <f t="shared" si="10"/>
        <v>56.070544748267977</v>
      </c>
      <c r="H7">
        <f t="shared" si="6"/>
        <v>2433.4833358145188</v>
      </c>
      <c r="I7">
        <f t="shared" si="4"/>
        <v>1575854.7482389542</v>
      </c>
      <c r="N7" s="4">
        <f>Input!J8</f>
        <v>1.8813292857142301</v>
      </c>
      <c r="O7">
        <f t="shared" si="7"/>
        <v>0.44440857142848245</v>
      </c>
      <c r="P7">
        <f t="shared" si="8"/>
        <v>17.652102193583296</v>
      </c>
      <c r="Q7">
        <f t="shared" si="9"/>
        <v>296.10471979394748</v>
      </c>
      <c r="R7">
        <f t="shared" si="5"/>
        <v>3210.6736781658415</v>
      </c>
      <c r="T7" s="17"/>
      <c r="U7" s="18"/>
    </row>
    <row r="8" spans="1:27" ht="14.45" x14ac:dyDescent="0.3">
      <c r="A8">
        <f>Input!G9</f>
        <v>150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477.41324142857138</v>
      </c>
      <c r="F8">
        <f t="shared" si="3"/>
        <v>9.1251879999999232</v>
      </c>
      <c r="G8">
        <f t="shared" si="10"/>
        <v>56.070544748267977</v>
      </c>
      <c r="H8">
        <f t="shared" si="6"/>
        <v>2203.8665202221569</v>
      </c>
      <c r="I8">
        <f t="shared" si="4"/>
        <v>1575854.7482389542</v>
      </c>
      <c r="N8" s="4">
        <f>Input!J9</f>
        <v>2.3849922857142474</v>
      </c>
      <c r="O8">
        <f t="shared" si="7"/>
        <v>0.94807157142849974</v>
      </c>
      <c r="P8">
        <f t="shared" si="8"/>
        <v>2.7037687730027737E-17</v>
      </c>
      <c r="Q8">
        <f t="shared" si="9"/>
        <v>0.89883970455090489</v>
      </c>
      <c r="R8">
        <f t="shared" si="5"/>
        <v>3153.8494360277991</v>
      </c>
      <c r="T8" s="19" t="s">
        <v>28</v>
      </c>
      <c r="U8" s="24">
        <f>SQRT((U5-L5)^2)</f>
        <v>7.3310129867401486E-2</v>
      </c>
    </row>
    <row r="9" spans="1:27" ht="14.45" x14ac:dyDescent="0.3">
      <c r="A9">
        <f>Input!G10</f>
        <v>151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480.1833878571428</v>
      </c>
      <c r="F9">
        <f t="shared" si="3"/>
        <v>11.895334428571346</v>
      </c>
      <c r="G9">
        <f t="shared" si="10"/>
        <v>56.070544748267977</v>
      </c>
      <c r="H9">
        <f t="shared" si="6"/>
        <v>1951.4492067894319</v>
      </c>
      <c r="I9">
        <f t="shared" si="4"/>
        <v>1575854.7482389542</v>
      </c>
      <c r="N9" s="4">
        <f>Input!J10</f>
        <v>2.7701464285714223</v>
      </c>
      <c r="O9">
        <f t="shared" si="7"/>
        <v>1.3332257142856747</v>
      </c>
      <c r="P9">
        <f t="shared" si="8"/>
        <v>1.8654066528481725E-192</v>
      </c>
      <c r="Q9">
        <f t="shared" si="9"/>
        <v>1.7774908052325475</v>
      </c>
      <c r="R9">
        <f t="shared" si="5"/>
        <v>3110.7379259285658</v>
      </c>
      <c r="T9" s="21"/>
      <c r="U9" s="22"/>
    </row>
    <row r="10" spans="1:27" ht="14.45" x14ac:dyDescent="0.3">
      <c r="A10">
        <f>Input!G11</f>
        <v>152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483.04241599999995</v>
      </c>
      <c r="F10">
        <f t="shared" si="3"/>
        <v>14.754362571428487</v>
      </c>
      <c r="G10">
        <f t="shared" si="10"/>
        <v>56.070544748267977</v>
      </c>
      <c r="H10">
        <f t="shared" si="6"/>
        <v>1707.0269096697891</v>
      </c>
      <c r="I10">
        <f t="shared" si="4"/>
        <v>1575854.7482389542</v>
      </c>
      <c r="N10" s="4">
        <f>Input!J11</f>
        <v>2.8590281428571416</v>
      </c>
      <c r="O10">
        <f t="shared" si="7"/>
        <v>1.4221074285713939</v>
      </c>
      <c r="P10">
        <f t="shared" si="8"/>
        <v>0</v>
      </c>
      <c r="Q10">
        <f t="shared" si="9"/>
        <v>2.0223895383979422</v>
      </c>
      <c r="R10">
        <f t="shared" si="5"/>
        <v>3100.8312502553163</v>
      </c>
    </row>
    <row r="11" spans="1:27" ht="14.45" x14ac:dyDescent="0.3">
      <c r="A11">
        <f>Input!G12</f>
        <v>153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486.06439385714282</v>
      </c>
      <c r="F11">
        <f t="shared" si="3"/>
        <v>17.776340428571359</v>
      </c>
      <c r="G11">
        <f t="shared" si="10"/>
        <v>56.070544748267977</v>
      </c>
      <c r="H11">
        <f t="shared" si="6"/>
        <v>1466.4460844786711</v>
      </c>
      <c r="I11">
        <f t="shared" si="4"/>
        <v>1575854.7482389542</v>
      </c>
      <c r="N11" s="4">
        <f>Input!J12</f>
        <v>3.0219778571428719</v>
      </c>
      <c r="O11">
        <f t="shared" si="7"/>
        <v>1.5850571428571243</v>
      </c>
      <c r="P11">
        <f t="shared" si="8"/>
        <v>0</v>
      </c>
      <c r="Q11">
        <f t="shared" si="9"/>
        <v>2.5124061461223901</v>
      </c>
      <c r="R11">
        <f t="shared" si="5"/>
        <v>3082.7100579955109</v>
      </c>
    </row>
    <row r="12" spans="1:27" ht="14.45" x14ac:dyDescent="0.3">
      <c r="A12">
        <f>Input!G13</f>
        <v>154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489.26413514285713</v>
      </c>
      <c r="F12">
        <f t="shared" si="3"/>
        <v>20.976081714285669</v>
      </c>
      <c r="G12">
        <f t="shared" si="10"/>
        <v>56.070544748267977</v>
      </c>
      <c r="H12">
        <f t="shared" si="6"/>
        <v>1231.6213356435508</v>
      </c>
      <c r="I12">
        <f t="shared" si="4"/>
        <v>1575854.7482389542</v>
      </c>
      <c r="N12" s="4">
        <f>Input!J13</f>
        <v>3.1997412857143104</v>
      </c>
      <c r="O12">
        <f t="shared" si="7"/>
        <v>1.7628205714285627</v>
      </c>
      <c r="P12">
        <f t="shared" si="8"/>
        <v>0</v>
      </c>
      <c r="Q12">
        <f t="shared" si="9"/>
        <v>3.1075363670517246</v>
      </c>
      <c r="R12">
        <f t="shared" si="5"/>
        <v>3063.0020394036101</v>
      </c>
    </row>
    <row r="13" spans="1:27" ht="14.45" x14ac:dyDescent="0.3">
      <c r="A13">
        <f>Input!G14</f>
        <v>155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492.7008942857143</v>
      </c>
      <c r="F13">
        <f t="shared" si="3"/>
        <v>24.412840857142839</v>
      </c>
      <c r="G13">
        <f t="shared" si="10"/>
        <v>56.070544748267977</v>
      </c>
      <c r="H13">
        <f t="shared" si="6"/>
        <v>1002.2102156581597</v>
      </c>
      <c r="I13">
        <f t="shared" si="4"/>
        <v>1575854.7482389542</v>
      </c>
      <c r="N13" s="4">
        <f>Input!J14</f>
        <v>3.43675914285717</v>
      </c>
      <c r="O13">
        <f t="shared" si="7"/>
        <v>1.9998384285714224</v>
      </c>
      <c r="P13">
        <f t="shared" si="8"/>
        <v>0</v>
      </c>
      <c r="Q13">
        <f t="shared" si="9"/>
        <v>3.9993537403910158</v>
      </c>
      <c r="R13">
        <f t="shared" si="5"/>
        <v>3036.8229971319602</v>
      </c>
    </row>
    <row r="14" spans="1:27" ht="14.45" x14ac:dyDescent="0.3">
      <c r="A14">
        <f>Input!G15</f>
        <v>156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496.01914442857145</v>
      </c>
      <c r="F14">
        <f t="shared" si="3"/>
        <v>27.731090999999992</v>
      </c>
      <c r="G14">
        <f t="shared" si="10"/>
        <v>56.070544748267977</v>
      </c>
      <c r="H14">
        <f t="shared" si="6"/>
        <v>803.12463875022036</v>
      </c>
      <c r="I14">
        <f t="shared" si="4"/>
        <v>1575854.7482389542</v>
      </c>
      <c r="N14" s="4">
        <f>Input!J15</f>
        <v>3.3182501428571527</v>
      </c>
      <c r="O14">
        <f t="shared" si="7"/>
        <v>1.8813294285714051</v>
      </c>
      <c r="P14">
        <f t="shared" si="8"/>
        <v>0</v>
      </c>
      <c r="Q14">
        <f t="shared" si="9"/>
        <v>3.5394004188088095</v>
      </c>
      <c r="R14">
        <f t="shared" si="5"/>
        <v>3049.8984817910482</v>
      </c>
    </row>
    <row r="15" spans="1:27" ht="14.45" x14ac:dyDescent="0.3">
      <c r="A15">
        <f>Input!G16</f>
        <v>157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499.27814014285713</v>
      </c>
      <c r="F15">
        <f t="shared" si="3"/>
        <v>30.990086714285667</v>
      </c>
      <c r="G15">
        <f t="shared" si="10"/>
        <v>56.070544748267977</v>
      </c>
      <c r="H15">
        <f t="shared" si="6"/>
        <v>629.02937519434784</v>
      </c>
      <c r="I15">
        <f t="shared" si="4"/>
        <v>1575854.7482389542</v>
      </c>
      <c r="N15" s="4">
        <f>Input!J16</f>
        <v>3.2589957142856747</v>
      </c>
      <c r="O15">
        <f t="shared" si="7"/>
        <v>1.8220749999999271</v>
      </c>
      <c r="P15">
        <f t="shared" si="8"/>
        <v>0</v>
      </c>
      <c r="Q15">
        <f t="shared" si="9"/>
        <v>3.319957305624734</v>
      </c>
      <c r="R15">
        <f t="shared" si="5"/>
        <v>3056.4467495100303</v>
      </c>
    </row>
    <row r="16" spans="1:27" ht="14.45" x14ac:dyDescent="0.3">
      <c r="A16">
        <f>Input!G17</f>
        <v>158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502.46306771428573</v>
      </c>
      <c r="F16">
        <f t="shared" si="3"/>
        <v>34.175014285714269</v>
      </c>
      <c r="G16">
        <f t="shared" si="10"/>
        <v>56.070544748267977</v>
      </c>
      <c r="H16">
        <f t="shared" si="6"/>
        <v>479.41425423661741</v>
      </c>
      <c r="I16">
        <f t="shared" si="4"/>
        <v>1575854.7482389542</v>
      </c>
      <c r="N16" s="4">
        <f>Input!J17</f>
        <v>3.1849275714286023</v>
      </c>
      <c r="O16">
        <f t="shared" si="7"/>
        <v>1.7480068571428546</v>
      </c>
      <c r="P16">
        <f t="shared" si="8"/>
        <v>0</v>
      </c>
      <c r="Q16">
        <f t="shared" si="9"/>
        <v>3.0555279726184401</v>
      </c>
      <c r="R16">
        <f t="shared" si="5"/>
        <v>3064.6419709544766</v>
      </c>
    </row>
    <row r="17" spans="1:18" ht="14.45" x14ac:dyDescent="0.3">
      <c r="A17">
        <f>Input!G18</f>
        <v>159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505.78131785714282</v>
      </c>
      <c r="F17">
        <f t="shared" si="3"/>
        <v>37.493264428571365</v>
      </c>
      <c r="G17">
        <f t="shared" si="10"/>
        <v>56.070544748267977</v>
      </c>
      <c r="H17">
        <f t="shared" si="6"/>
        <v>345.11534407658706</v>
      </c>
      <c r="I17">
        <f t="shared" si="4"/>
        <v>1575854.7482389542</v>
      </c>
      <c r="N17" s="4">
        <f>Input!J18</f>
        <v>3.3182501428570959</v>
      </c>
      <c r="O17">
        <f t="shared" si="7"/>
        <v>1.8813294285713482</v>
      </c>
      <c r="P17">
        <f t="shared" si="8"/>
        <v>0</v>
      </c>
      <c r="Q17">
        <f t="shared" si="9"/>
        <v>3.5394004188085955</v>
      </c>
      <c r="R17">
        <f t="shared" si="5"/>
        <v>3049.8984817910541</v>
      </c>
    </row>
    <row r="18" spans="1:18" ht="14.45" x14ac:dyDescent="0.3">
      <c r="A18">
        <f>Input!G19</f>
        <v>160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509.24770414285712</v>
      </c>
      <c r="F18">
        <f t="shared" si="3"/>
        <v>40.959650714285658</v>
      </c>
      <c r="G18">
        <f t="shared" si="10"/>
        <v>56.070544748267977</v>
      </c>
      <c r="H18">
        <f t="shared" si="6"/>
        <v>228.33911850624244</v>
      </c>
      <c r="I18">
        <f t="shared" si="4"/>
        <v>1575854.7482389542</v>
      </c>
      <c r="N18" s="4">
        <f>Input!J19</f>
        <v>3.4663862857142931</v>
      </c>
      <c r="O18">
        <f t="shared" si="7"/>
        <v>2.0294655714285454</v>
      </c>
      <c r="P18">
        <f t="shared" si="8"/>
        <v>0</v>
      </c>
      <c r="Q18">
        <f t="shared" si="9"/>
        <v>4.1187305056137928</v>
      </c>
      <c r="R18">
        <f t="shared" si="5"/>
        <v>3033.5585266392786</v>
      </c>
    </row>
    <row r="19" spans="1:18" ht="14.45" x14ac:dyDescent="0.3">
      <c r="A19">
        <f>Input!G20</f>
        <v>161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512.69927685714288</v>
      </c>
      <c r="F19">
        <f t="shared" si="3"/>
        <v>44.411223428571418</v>
      </c>
      <c r="G19">
        <f t="shared" si="10"/>
        <v>56.070544748267977</v>
      </c>
      <c r="H19">
        <f t="shared" si="6"/>
        <v>135.93977363593072</v>
      </c>
      <c r="I19">
        <f t="shared" si="4"/>
        <v>1575854.7482389542</v>
      </c>
      <c r="N19" s="4">
        <f>Input!J20</f>
        <v>3.45157271428576</v>
      </c>
      <c r="O19">
        <f t="shared" si="7"/>
        <v>2.0146520000000123</v>
      </c>
      <c r="P19">
        <f t="shared" si="8"/>
        <v>0</v>
      </c>
      <c r="Q19">
        <f t="shared" si="9"/>
        <v>4.0588226811040498</v>
      </c>
      <c r="R19">
        <f t="shared" si="5"/>
        <v>3035.1905424437177</v>
      </c>
    </row>
    <row r="20" spans="1:18" ht="14.45" x14ac:dyDescent="0.3">
      <c r="A20">
        <f>Input!G21</f>
        <v>162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516.32861285714284</v>
      </c>
      <c r="F20">
        <f t="shared" si="3"/>
        <v>48.040559428571385</v>
      </c>
      <c r="G20">
        <f t="shared" si="10"/>
        <v>56.070544748267977</v>
      </c>
      <c r="H20">
        <f t="shared" si="6"/>
        <v>64.480664234542786</v>
      </c>
      <c r="I20">
        <f t="shared" si="4"/>
        <v>1575854.7482389542</v>
      </c>
      <c r="N20" s="4">
        <f>Input!J21</f>
        <v>3.6293359999999666</v>
      </c>
      <c r="O20">
        <f t="shared" si="7"/>
        <v>2.192415285714219</v>
      </c>
      <c r="P20">
        <f t="shared" si="8"/>
        <v>0</v>
      </c>
      <c r="Q20">
        <f t="shared" si="9"/>
        <v>4.8066847850333607</v>
      </c>
      <c r="R20">
        <f t="shared" si="5"/>
        <v>3015.6352720511745</v>
      </c>
    </row>
    <row r="21" spans="1:18" ht="14.45" x14ac:dyDescent="0.3">
      <c r="A21">
        <f>Input!G22</f>
        <v>163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520.12089871428566</v>
      </c>
      <c r="F21">
        <f t="shared" si="3"/>
        <v>51.8328452857142</v>
      </c>
      <c r="G21">
        <f t="shared" si="10"/>
        <v>56.070544748267977</v>
      </c>
      <c r="H21">
        <f t="shared" si="6"/>
        <v>17.958096734928574</v>
      </c>
      <c r="I21">
        <f t="shared" si="4"/>
        <v>1575854.7482389542</v>
      </c>
      <c r="N21" s="4">
        <f>Input!J22</f>
        <v>3.7922858571428151</v>
      </c>
      <c r="O21">
        <f t="shared" si="7"/>
        <v>2.3553651428570674</v>
      </c>
      <c r="P21">
        <f t="shared" si="8"/>
        <v>0</v>
      </c>
      <c r="Q21">
        <f t="shared" si="9"/>
        <v>5.5477449561860936</v>
      </c>
      <c r="R21">
        <f t="shared" si="5"/>
        <v>2997.7651070384532</v>
      </c>
    </row>
    <row r="22" spans="1:18" ht="14.45" x14ac:dyDescent="0.3">
      <c r="A22">
        <f>Input!G23</f>
        <v>164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523.66135299999996</v>
      </c>
      <c r="F22">
        <f t="shared" si="3"/>
        <v>55.373299571428504</v>
      </c>
      <c r="G22">
        <f t="shared" si="10"/>
        <v>56.070544748267977</v>
      </c>
      <c r="H22">
        <f t="shared" si="6"/>
        <v>0.48615083662590852</v>
      </c>
      <c r="I22">
        <f t="shared" si="4"/>
        <v>1575854.7482389542</v>
      </c>
      <c r="N22" s="4">
        <f>Input!J23</f>
        <v>3.5404542857143042</v>
      </c>
      <c r="O22">
        <f t="shared" si="7"/>
        <v>2.1035335714285566</v>
      </c>
      <c r="P22">
        <f t="shared" si="8"/>
        <v>0</v>
      </c>
      <c r="Q22">
        <f t="shared" si="9"/>
        <v>4.4248534861269784</v>
      </c>
      <c r="R22">
        <f t="shared" si="5"/>
        <v>3025.4050151586766</v>
      </c>
    </row>
    <row r="23" spans="1:18" ht="14.45" x14ac:dyDescent="0.3">
      <c r="A23">
        <f>Input!G24</f>
        <v>165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527.2906891428571</v>
      </c>
      <c r="F23">
        <f t="shared" si="3"/>
        <v>59.002635714285645</v>
      </c>
      <c r="G23">
        <f t="shared" si="10"/>
        <v>56.070544748267977</v>
      </c>
      <c r="H23">
        <f t="shared" si="6"/>
        <v>8.5971574330024225</v>
      </c>
      <c r="I23">
        <f t="shared" si="4"/>
        <v>1575854.7482389542</v>
      </c>
      <c r="N23" s="4">
        <f>Input!J24</f>
        <v>3.6293361428571416</v>
      </c>
      <c r="O23">
        <f t="shared" si="7"/>
        <v>2.1924154285713939</v>
      </c>
      <c r="P23">
        <f t="shared" si="8"/>
        <v>0</v>
      </c>
      <c r="Q23">
        <f t="shared" si="9"/>
        <v>4.806685411437889</v>
      </c>
      <c r="R23">
        <f t="shared" si="5"/>
        <v>3015.6352563612281</v>
      </c>
    </row>
    <row r="24" spans="1:18" ht="14.45" x14ac:dyDescent="0.3">
      <c r="A24">
        <f>Input!G25</f>
        <v>166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530.92002514285707</v>
      </c>
      <c r="F24">
        <f t="shared" si="3"/>
        <v>62.631971714285612</v>
      </c>
      <c r="G24">
        <f t="shared" si="10"/>
        <v>56.070544748267977</v>
      </c>
      <c r="H24">
        <f t="shared" si="6"/>
        <v>43.052323830383386</v>
      </c>
      <c r="I24">
        <f t="shared" si="4"/>
        <v>1575854.7482389542</v>
      </c>
      <c r="N24" s="4">
        <f>Input!J25</f>
        <v>3.6293359999999666</v>
      </c>
      <c r="O24">
        <f t="shared" si="7"/>
        <v>2.192415285714219</v>
      </c>
      <c r="P24">
        <f t="shared" si="8"/>
        <v>0</v>
      </c>
      <c r="Q24">
        <f t="shared" si="9"/>
        <v>4.8066847850333607</v>
      </c>
      <c r="R24">
        <f t="shared" si="5"/>
        <v>3015.6352720511745</v>
      </c>
    </row>
    <row r="25" spans="1:18" ht="14.45" x14ac:dyDescent="0.3">
      <c r="A25">
        <f>Input!G26</f>
        <v>167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535.15671957142854</v>
      </c>
      <c r="F25">
        <f t="shared" si="3"/>
        <v>66.86866614285708</v>
      </c>
      <c r="G25">
        <f t="shared" si="10"/>
        <v>56.070544748267977</v>
      </c>
      <c r="H25">
        <f t="shared" si="6"/>
        <v>116.59942565228292</v>
      </c>
      <c r="I25">
        <f t="shared" si="4"/>
        <v>1575854.7482389542</v>
      </c>
      <c r="N25" s="4">
        <f>Input!J26</f>
        <v>4.2366944285714681</v>
      </c>
      <c r="O25">
        <f t="shared" si="7"/>
        <v>2.7997737142857204</v>
      </c>
      <c r="P25">
        <f t="shared" si="8"/>
        <v>0</v>
      </c>
      <c r="Q25">
        <f t="shared" si="9"/>
        <v>7.8387328512052585</v>
      </c>
      <c r="R25">
        <f t="shared" si="5"/>
        <v>2949.298222901391</v>
      </c>
    </row>
    <row r="26" spans="1:18" x14ac:dyDescent="0.25">
      <c r="A26">
        <f>Input!G27</f>
        <v>168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540.089654</v>
      </c>
      <c r="F26">
        <f t="shared" si="3"/>
        <v>71.801600571428537</v>
      </c>
      <c r="G26">
        <f t="shared" si="10"/>
        <v>56.070544748267977</v>
      </c>
      <c r="H26">
        <f t="shared" si="6"/>
        <v>247.46611731139376</v>
      </c>
      <c r="I26">
        <f t="shared" si="4"/>
        <v>1575854.7482389542</v>
      </c>
      <c r="N26" s="4">
        <f>Input!J27</f>
        <v>4.9329344285714569</v>
      </c>
      <c r="O26">
        <f t="shared" si="7"/>
        <v>3.4960137142857093</v>
      </c>
      <c r="P26">
        <f t="shared" si="8"/>
        <v>0</v>
      </c>
      <c r="Q26">
        <f t="shared" si="9"/>
        <v>12.22211189047376</v>
      </c>
      <c r="R26">
        <f t="shared" si="5"/>
        <v>2874.1609466346467</v>
      </c>
    </row>
    <row r="27" spans="1:18" x14ac:dyDescent="0.25">
      <c r="A27">
        <f>Input!G28</f>
        <v>169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546.20767771428575</v>
      </c>
      <c r="F27">
        <f t="shared" si="3"/>
        <v>77.919624285714292</v>
      </c>
      <c r="G27">
        <f t="shared" si="10"/>
        <v>56.070544748267977</v>
      </c>
      <c r="H27">
        <f t="shared" si="6"/>
        <v>477.38227663365524</v>
      </c>
      <c r="I27">
        <f t="shared" si="4"/>
        <v>1575854.7482389542</v>
      </c>
      <c r="N27" s="4">
        <f>Input!J28</f>
        <v>6.118023714285755</v>
      </c>
      <c r="O27">
        <f t="shared" si="7"/>
        <v>4.6811030000000073</v>
      </c>
      <c r="P27">
        <f t="shared" si="8"/>
        <v>0</v>
      </c>
      <c r="Q27">
        <f t="shared" si="9"/>
        <v>21.912725296609068</v>
      </c>
      <c r="R27">
        <f t="shared" si="5"/>
        <v>2748.4972618158349</v>
      </c>
    </row>
    <row r="28" spans="1:18" x14ac:dyDescent="0.25">
      <c r="A28">
        <f>Input!G29</f>
        <v>170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554.14777642857132</v>
      </c>
      <c r="F28">
        <f t="shared" si="3"/>
        <v>85.85972299999986</v>
      </c>
      <c r="G28">
        <f t="shared" si="10"/>
        <v>56.070544748267977</v>
      </c>
      <c r="H28">
        <f t="shared" si="6"/>
        <v>887.39514091345586</v>
      </c>
      <c r="I28">
        <f t="shared" si="4"/>
        <v>1575854.7482389542</v>
      </c>
      <c r="N28" s="4">
        <f>Input!J29</f>
        <v>7.9400987142855683</v>
      </c>
      <c r="O28">
        <f t="shared" si="7"/>
        <v>6.5031779999998207</v>
      </c>
      <c r="P28">
        <f t="shared" si="8"/>
        <v>0</v>
      </c>
      <c r="Q28">
        <f t="shared" si="9"/>
        <v>42.291324099681667</v>
      </c>
      <c r="R28">
        <f t="shared" si="5"/>
        <v>2560.7686016037819</v>
      </c>
    </row>
    <row r="29" spans="1:18" x14ac:dyDescent="0.25">
      <c r="A29">
        <f>Input!G30</f>
        <v>171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566.08755157142855</v>
      </c>
      <c r="F29">
        <f t="shared" si="3"/>
        <v>97.79949814285709</v>
      </c>
      <c r="G29">
        <f t="shared" si="10"/>
        <v>56.070544748267977</v>
      </c>
      <c r="H29">
        <f t="shared" si="6"/>
        <v>1741.3055514077903</v>
      </c>
      <c r="I29">
        <f t="shared" si="4"/>
        <v>1575854.7482389542</v>
      </c>
      <c r="N29" s="4">
        <f>Input!J30</f>
        <v>11.939775142857229</v>
      </c>
      <c r="O29">
        <f t="shared" si="7"/>
        <v>10.502854428571482</v>
      </c>
      <c r="P29">
        <f t="shared" si="8"/>
        <v>0</v>
      </c>
      <c r="Q29">
        <f t="shared" si="9"/>
        <v>110.30995114776358</v>
      </c>
      <c r="R29">
        <f t="shared" si="5"/>
        <v>2171.9664619449286</v>
      </c>
    </row>
    <row r="30" spans="1:18" x14ac:dyDescent="0.25">
      <c r="A30">
        <f>Input!G31</f>
        <v>172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580.13086028571422</v>
      </c>
      <c r="F30">
        <f t="shared" si="3"/>
        <v>111.84280685714276</v>
      </c>
      <c r="G30">
        <f t="shared" si="10"/>
        <v>56.070544748267977</v>
      </c>
      <c r="H30">
        <f t="shared" si="6"/>
        <v>3110.5452207410299</v>
      </c>
      <c r="I30">
        <f t="shared" si="4"/>
        <v>1575854.7482389542</v>
      </c>
      <c r="N30" s="4">
        <f>Input!J31</f>
        <v>14.043308714285672</v>
      </c>
      <c r="O30">
        <f t="shared" si="7"/>
        <v>12.606387999999924</v>
      </c>
      <c r="P30">
        <f t="shared" si="8"/>
        <v>0</v>
      </c>
      <c r="Q30">
        <f t="shared" si="9"/>
        <v>158.92101840654209</v>
      </c>
      <c r="R30">
        <f t="shared" si="5"/>
        <v>1980.3236396567258</v>
      </c>
    </row>
    <row r="31" spans="1:18" x14ac:dyDescent="0.25">
      <c r="A31">
        <f>Input!G32</f>
        <v>173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595.56664899999998</v>
      </c>
      <c r="F31">
        <f t="shared" si="3"/>
        <v>127.27859557142853</v>
      </c>
      <c r="G31">
        <f t="shared" si="10"/>
        <v>56.070544748267977</v>
      </c>
      <c r="H31">
        <f t="shared" si="6"/>
        <v>5070.5865020338151</v>
      </c>
      <c r="I31">
        <f t="shared" si="4"/>
        <v>1575854.7482389542</v>
      </c>
      <c r="N31" s="4">
        <f>Input!J32</f>
        <v>15.435788714285763</v>
      </c>
      <c r="O31">
        <f t="shared" si="7"/>
        <v>13.998868000000016</v>
      </c>
      <c r="P31">
        <f t="shared" si="8"/>
        <v>0</v>
      </c>
      <c r="Q31">
        <f t="shared" si="9"/>
        <v>195.96830528142445</v>
      </c>
      <c r="R31">
        <f t="shared" si="5"/>
        <v>1858.3296159195695</v>
      </c>
    </row>
    <row r="32" spans="1:18" x14ac:dyDescent="0.25">
      <c r="A32">
        <f>Input!G33</f>
        <v>174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615.3280137142857</v>
      </c>
      <c r="F32">
        <f t="shared" si="3"/>
        <v>147.03996028571424</v>
      </c>
      <c r="G32">
        <f t="shared" si="10"/>
        <v>56.070544748267977</v>
      </c>
      <c r="H32">
        <f t="shared" si="6"/>
        <v>8275.4345632245695</v>
      </c>
      <c r="I32">
        <f t="shared" si="4"/>
        <v>1575854.7482389542</v>
      </c>
      <c r="N32" s="4">
        <f>Input!J33</f>
        <v>19.761364714285719</v>
      </c>
      <c r="O32">
        <f t="shared" si="7"/>
        <v>18.324443999999971</v>
      </c>
      <c r="P32">
        <f t="shared" si="8"/>
        <v>0</v>
      </c>
      <c r="Q32">
        <f t="shared" si="9"/>
        <v>335.78524790913497</v>
      </c>
      <c r="R32">
        <f t="shared" si="5"/>
        <v>1504.1033577889725</v>
      </c>
    </row>
    <row r="33" spans="1:18" x14ac:dyDescent="0.25">
      <c r="A33">
        <f>Input!G34</f>
        <v>175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638.20023800000013</v>
      </c>
      <c r="F33">
        <f t="shared" si="3"/>
        <v>169.91218457142867</v>
      </c>
      <c r="G33">
        <f t="shared" si="10"/>
        <v>56.070544748267977</v>
      </c>
      <c r="H33">
        <f t="shared" si="6"/>
        <v>12959.918957626245</v>
      </c>
      <c r="I33">
        <f t="shared" si="4"/>
        <v>1575854.7482389542</v>
      </c>
      <c r="N33" s="4">
        <f>Input!J34</f>
        <v>22.872224285714424</v>
      </c>
      <c r="O33">
        <f t="shared" si="7"/>
        <v>21.435303571428676</v>
      </c>
      <c r="P33">
        <f t="shared" si="8"/>
        <v>0</v>
      </c>
      <c r="Q33">
        <f t="shared" si="9"/>
        <v>459.47223919930298</v>
      </c>
      <c r="R33">
        <f t="shared" si="5"/>
        <v>1272.4852938036652</v>
      </c>
    </row>
    <row r="34" spans="1:18" x14ac:dyDescent="0.25">
      <c r="A34">
        <f>Input!G35</f>
        <v>176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665.916515</v>
      </c>
      <c r="F34">
        <f t="shared" si="3"/>
        <v>197.62846157142855</v>
      </c>
      <c r="G34">
        <f t="shared" si="10"/>
        <v>56.070544748267977</v>
      </c>
      <c r="H34">
        <f t="shared" si="6"/>
        <v>20038.64381531284</v>
      </c>
      <c r="I34">
        <f t="shared" si="4"/>
        <v>1575854.7482389542</v>
      </c>
      <c r="N34" s="4">
        <f>Input!J35</f>
        <v>27.716276999999877</v>
      </c>
      <c r="O34">
        <f t="shared" si="7"/>
        <v>26.27935628571413</v>
      </c>
      <c r="P34">
        <f t="shared" si="8"/>
        <v>0</v>
      </c>
      <c r="Q34">
        <f t="shared" si="9"/>
        <v>690.60456679150275</v>
      </c>
      <c r="R34">
        <f t="shared" si="5"/>
        <v>950.35689782804957</v>
      </c>
    </row>
    <row r="35" spans="1:18" x14ac:dyDescent="0.25">
      <c r="A35">
        <f>Input!G36</f>
        <v>177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698.84718499999997</v>
      </c>
      <c r="F35">
        <f t="shared" si="3"/>
        <v>230.55913157142851</v>
      </c>
      <c r="G35">
        <f t="shared" si="10"/>
        <v>56.070544748267977</v>
      </c>
      <c r="H35">
        <f t="shared" si="6"/>
        <v>30446.266931543625</v>
      </c>
      <c r="I35">
        <f t="shared" si="4"/>
        <v>1575854.7482389542</v>
      </c>
      <c r="N35" s="4">
        <f>Input!J36</f>
        <v>32.930669999999964</v>
      </c>
      <c r="O35">
        <f t="shared" si="7"/>
        <v>31.493749285714216</v>
      </c>
      <c r="P35">
        <f t="shared" si="8"/>
        <v>0</v>
      </c>
      <c r="Q35">
        <f t="shared" si="9"/>
        <v>991.85624407142473</v>
      </c>
      <c r="R35">
        <f t="shared" si="5"/>
        <v>656.04964660185306</v>
      </c>
    </row>
    <row r="36" spans="1:18" x14ac:dyDescent="0.25">
      <c r="A36">
        <f>Input!G37</f>
        <v>178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734.78501928571427</v>
      </c>
      <c r="F36">
        <f t="shared" si="3"/>
        <v>266.49696585714281</v>
      </c>
      <c r="G36">
        <f t="shared" si="10"/>
        <v>56.070544748267977</v>
      </c>
      <c r="H36">
        <f t="shared" si="6"/>
        <v>44279.278700689516</v>
      </c>
      <c r="I36">
        <f t="shared" si="4"/>
        <v>1575854.7482389542</v>
      </c>
      <c r="N36" s="4">
        <f>Input!J37</f>
        <v>35.937834285714302</v>
      </c>
      <c r="O36">
        <f t="shared" si="7"/>
        <v>34.500913571428555</v>
      </c>
      <c r="P36">
        <f t="shared" si="8"/>
        <v>0</v>
      </c>
      <c r="Q36">
        <f t="shared" si="9"/>
        <v>1190.3130372631831</v>
      </c>
      <c r="R36">
        <f t="shared" si="5"/>
        <v>511.04488255351288</v>
      </c>
    </row>
    <row r="37" spans="1:18" x14ac:dyDescent="0.25">
      <c r="A37">
        <f>Input!G38</f>
        <v>179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776.61867300000006</v>
      </c>
      <c r="F37">
        <f t="shared" si="3"/>
        <v>308.3306195714286</v>
      </c>
      <c r="G37">
        <f t="shared" si="10"/>
        <v>56.070544748267977</v>
      </c>
      <c r="H37">
        <f t="shared" si="6"/>
        <v>63635.145349786588</v>
      </c>
      <c r="I37">
        <f t="shared" si="4"/>
        <v>1575854.7482389542</v>
      </c>
      <c r="N37" s="4">
        <f>Input!J38</f>
        <v>41.833653714285788</v>
      </c>
      <c r="O37">
        <f t="shared" si="7"/>
        <v>40.39673300000004</v>
      </c>
      <c r="P37">
        <f t="shared" si="8"/>
        <v>0</v>
      </c>
      <c r="Q37">
        <f t="shared" si="9"/>
        <v>1631.8960370732923</v>
      </c>
      <c r="R37">
        <f t="shared" si="5"/>
        <v>279.24022218044615</v>
      </c>
    </row>
    <row r="38" spans="1:18" x14ac:dyDescent="0.25">
      <c r="A38">
        <f>Input!G39</f>
        <v>180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821.75576328571424</v>
      </c>
      <c r="F38">
        <f t="shared" si="3"/>
        <v>353.46770985714278</v>
      </c>
      <c r="G38">
        <f t="shared" si="10"/>
        <v>56.070544748267977</v>
      </c>
      <c r="H38">
        <f t="shared" si="6"/>
        <v>88445.073814795338</v>
      </c>
      <c r="I38">
        <f t="shared" si="4"/>
        <v>1575854.7482389542</v>
      </c>
      <c r="N38" s="4">
        <f>Input!J39</f>
        <v>45.13709028571418</v>
      </c>
      <c r="O38">
        <f t="shared" si="7"/>
        <v>43.700169571428432</v>
      </c>
      <c r="P38">
        <f t="shared" si="8"/>
        <v>0</v>
      </c>
      <c r="Q38">
        <f t="shared" si="9"/>
        <v>1909.7048205715994</v>
      </c>
      <c r="R38">
        <f t="shared" si="5"/>
        <v>179.74887796153175</v>
      </c>
    </row>
    <row r="39" spans="1:18" x14ac:dyDescent="0.25">
      <c r="A39">
        <f>Input!G40</f>
        <v>181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867.57427999999993</v>
      </c>
      <c r="F39">
        <f t="shared" si="3"/>
        <v>399.28622657142847</v>
      </c>
      <c r="G39">
        <f t="shared" si="10"/>
        <v>56.070544748267977</v>
      </c>
      <c r="H39">
        <f t="shared" si="6"/>
        <v>117797.00424933693</v>
      </c>
      <c r="I39">
        <f t="shared" si="4"/>
        <v>1575854.7482389542</v>
      </c>
      <c r="N39" s="4">
        <f>Input!J40</f>
        <v>45.818516714285693</v>
      </c>
      <c r="O39">
        <f t="shared" si="7"/>
        <v>44.381595999999945</v>
      </c>
      <c r="P39">
        <f t="shared" si="8"/>
        <v>0</v>
      </c>
      <c r="Q39">
        <f t="shared" si="9"/>
        <v>1969.7260635072112</v>
      </c>
      <c r="R39">
        <f t="shared" si="5"/>
        <v>161.94138922007295</v>
      </c>
    </row>
    <row r="40" spans="1:18" x14ac:dyDescent="0.25">
      <c r="A40">
        <f>Input!G41</f>
        <v>182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915.9851795714286</v>
      </c>
      <c r="F40">
        <f t="shared" si="3"/>
        <v>447.69712614285714</v>
      </c>
      <c r="G40">
        <f t="shared" si="10"/>
        <v>56.070544748267977</v>
      </c>
      <c r="H40">
        <f t="shared" si="6"/>
        <v>153371.37925481275</v>
      </c>
      <c r="I40">
        <f t="shared" si="4"/>
        <v>1575854.7482389542</v>
      </c>
      <c r="N40" s="4">
        <f>Input!J41</f>
        <v>48.410899571428672</v>
      </c>
      <c r="O40">
        <f t="shared" si="7"/>
        <v>46.973978857142924</v>
      </c>
      <c r="P40">
        <f t="shared" si="8"/>
        <v>0</v>
      </c>
      <c r="Q40">
        <f t="shared" si="9"/>
        <v>2206.5546896713104</v>
      </c>
      <c r="R40">
        <f t="shared" si="5"/>
        <v>102.68248291823099</v>
      </c>
    </row>
    <row r="41" spans="1:18" x14ac:dyDescent="0.25">
      <c r="A41">
        <f>Input!G42</f>
        <v>183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968.2328060000001</v>
      </c>
      <c r="F41">
        <f t="shared" si="3"/>
        <v>499.94475257142864</v>
      </c>
      <c r="G41">
        <f t="shared" si="10"/>
        <v>56.070544748267977</v>
      </c>
      <c r="H41">
        <f t="shared" si="6"/>
        <v>197024.31237063842</v>
      </c>
      <c r="I41">
        <f t="shared" si="4"/>
        <v>1575854.7482389542</v>
      </c>
      <c r="N41" s="4">
        <f>Input!J42</f>
        <v>52.247626428571493</v>
      </c>
      <c r="O41">
        <f t="shared" si="7"/>
        <v>50.810705714285746</v>
      </c>
      <c r="P41">
        <f t="shared" si="8"/>
        <v>0</v>
      </c>
      <c r="Q41">
        <f t="shared" si="9"/>
        <v>2581.72781518375</v>
      </c>
      <c r="R41">
        <f t="shared" si="5"/>
        <v>39.646034274946594</v>
      </c>
    </row>
    <row r="42" spans="1:18" x14ac:dyDescent="0.25">
      <c r="A42">
        <f>Input!G43</f>
        <v>184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1026.4947608571429</v>
      </c>
      <c r="F42">
        <f t="shared" si="3"/>
        <v>558.20670742857146</v>
      </c>
      <c r="G42">
        <f t="shared" si="10"/>
        <v>56.070544748267977</v>
      </c>
      <c r="H42">
        <f t="shared" si="6"/>
        <v>252140.72587130018</v>
      </c>
      <c r="I42">
        <f t="shared" si="4"/>
        <v>1575854.7482389542</v>
      </c>
      <c r="N42" s="4">
        <f>Input!J43</f>
        <v>58.261954857142769</v>
      </c>
      <c r="O42">
        <f t="shared" si="7"/>
        <v>56.825034142857021</v>
      </c>
      <c r="P42">
        <f t="shared" si="8"/>
        <v>0</v>
      </c>
      <c r="Q42">
        <f t="shared" si="9"/>
        <v>3229.0845053368662</v>
      </c>
      <c r="R42">
        <f t="shared" si="5"/>
        <v>7.9626264242470879E-2</v>
      </c>
    </row>
    <row r="43" spans="1:18" x14ac:dyDescent="0.25">
      <c r="A43">
        <f>Input!G44</f>
        <v>185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1084.5937658571427</v>
      </c>
      <c r="F43">
        <f t="shared" si="3"/>
        <v>616.30571242857127</v>
      </c>
      <c r="G43">
        <f t="shared" si="10"/>
        <v>56.070544748267977</v>
      </c>
      <c r="H43">
        <f t="shared" si="6"/>
        <v>313863.44310577761</v>
      </c>
      <c r="I43">
        <f t="shared" si="4"/>
        <v>1575854.7482389542</v>
      </c>
      <c r="N43" s="4">
        <f>Input!J44</f>
        <v>58.099004999999806</v>
      </c>
      <c r="O43">
        <f t="shared" si="7"/>
        <v>56.662084285714059</v>
      </c>
      <c r="P43">
        <f t="shared" si="8"/>
        <v>0</v>
      </c>
      <c r="Q43">
        <f t="shared" si="9"/>
        <v>3210.5917956013641</v>
      </c>
      <c r="R43">
        <f t="shared" si="5"/>
        <v>0.19814171262775487</v>
      </c>
    </row>
    <row r="44" spans="1:18" x14ac:dyDescent="0.25">
      <c r="A44">
        <f>Input!G45</f>
        <v>186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1146.6628201428571</v>
      </c>
      <c r="F44">
        <f t="shared" si="3"/>
        <v>678.37476671428567</v>
      </c>
      <c r="G44">
        <f t="shared" si="10"/>
        <v>56.070544748267977</v>
      </c>
      <c r="H44">
        <f t="shared" si="6"/>
        <v>387262.54467673064</v>
      </c>
      <c r="I44">
        <f t="shared" si="4"/>
        <v>1575854.7482389542</v>
      </c>
      <c r="N44" s="4">
        <f>Input!J45</f>
        <v>62.069054285714401</v>
      </c>
      <c r="O44">
        <f t="shared" si="7"/>
        <v>60.632133571428653</v>
      </c>
      <c r="P44">
        <f t="shared" si="8"/>
        <v>0</v>
      </c>
      <c r="Q44">
        <f t="shared" si="9"/>
        <v>3676.2556214235656</v>
      </c>
      <c r="R44">
        <f t="shared" si="5"/>
        <v>12.425048085791568</v>
      </c>
    </row>
    <row r="45" spans="1:18" x14ac:dyDescent="0.25">
      <c r="A45">
        <f>Input!G46</f>
        <v>187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1214.4351170000002</v>
      </c>
      <c r="F45">
        <f t="shared" si="3"/>
        <v>746.14706357142882</v>
      </c>
      <c r="G45">
        <f t="shared" si="10"/>
        <v>56.070544748267977</v>
      </c>
      <c r="H45">
        <f t="shared" si="6"/>
        <v>476205.60183109232</v>
      </c>
      <c r="I45">
        <f t="shared" si="4"/>
        <v>1575854.7482389542</v>
      </c>
      <c r="N45" s="4">
        <f>Input!J46</f>
        <v>67.772296857143147</v>
      </c>
      <c r="O45">
        <f t="shared" si="7"/>
        <v>66.335376142857399</v>
      </c>
      <c r="P45">
        <f t="shared" si="8"/>
        <v>0</v>
      </c>
      <c r="Q45">
        <f t="shared" si="9"/>
        <v>4400.3821280143748</v>
      </c>
      <c r="R45">
        <f t="shared" si="5"/>
        <v>85.15895061884595</v>
      </c>
    </row>
    <row r="46" spans="1:18" x14ac:dyDescent="0.25">
      <c r="A46">
        <f>Input!G47</f>
        <v>188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1284.7257285714284</v>
      </c>
      <c r="F46">
        <f t="shared" si="3"/>
        <v>816.43767514285696</v>
      </c>
      <c r="G46">
        <f t="shared" si="10"/>
        <v>56.070544748267977</v>
      </c>
      <c r="H46">
        <f t="shared" si="6"/>
        <v>578158.17298450193</v>
      </c>
      <c r="I46">
        <f t="shared" si="4"/>
        <v>1575854.7482389542</v>
      </c>
      <c r="N46" s="4">
        <f>Input!J47</f>
        <v>70.290611571428144</v>
      </c>
      <c r="O46">
        <f t="shared" si="7"/>
        <v>68.853690857142396</v>
      </c>
      <c r="P46">
        <f t="shared" si="8"/>
        <v>0</v>
      </c>
      <c r="Q46">
        <f t="shared" si="9"/>
        <v>4740.8307446509343</v>
      </c>
      <c r="R46">
        <f t="shared" si="5"/>
        <v>137.97968556702136</v>
      </c>
    </row>
    <row r="47" spans="1:18" x14ac:dyDescent="0.25">
      <c r="A47">
        <f>Input!G48</f>
        <v>189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1358.4827265714284</v>
      </c>
      <c r="F47">
        <f t="shared" si="3"/>
        <v>890.19467314285703</v>
      </c>
      <c r="G47">
        <f t="shared" si="10"/>
        <v>56.070544748267977</v>
      </c>
      <c r="H47">
        <f t="shared" si="6"/>
        <v>695763.06157003297</v>
      </c>
      <c r="I47">
        <f t="shared" si="4"/>
        <v>1575854.7482389542</v>
      </c>
      <c r="N47" s="4">
        <f>Input!J48</f>
        <v>73.756998000000067</v>
      </c>
      <c r="O47">
        <f t="shared" si="7"/>
        <v>72.320077285714319</v>
      </c>
      <c r="P47">
        <f t="shared" si="8"/>
        <v>0</v>
      </c>
      <c r="Q47">
        <f t="shared" si="9"/>
        <v>5230.1935786116919</v>
      </c>
      <c r="R47">
        <f t="shared" si="5"/>
        <v>231.4311666266052</v>
      </c>
    </row>
    <row r="48" spans="1:18" x14ac:dyDescent="0.25">
      <c r="A48">
        <f>Input!G49</f>
        <v>190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1435.5431610000001</v>
      </c>
      <c r="F48">
        <f t="shared" si="3"/>
        <v>967.25510757142865</v>
      </c>
      <c r="G48">
        <f t="shared" si="10"/>
        <v>56.070544748267977</v>
      </c>
      <c r="H48">
        <f t="shared" si="6"/>
        <v>830257.30752723454</v>
      </c>
      <c r="I48">
        <f t="shared" si="4"/>
        <v>1575854.7482389542</v>
      </c>
      <c r="N48" s="4">
        <f>Input!J49</f>
        <v>77.060434428571625</v>
      </c>
      <c r="O48">
        <f t="shared" si="7"/>
        <v>75.623513714285878</v>
      </c>
      <c r="P48">
        <f t="shared" si="8"/>
        <v>0</v>
      </c>
      <c r="Q48">
        <f t="shared" si="9"/>
        <v>5718.9158264947846</v>
      </c>
      <c r="R48">
        <f t="shared" si="5"/>
        <v>342.85330310878754</v>
      </c>
    </row>
    <row r="49" spans="1:18" x14ac:dyDescent="0.25">
      <c r="A49">
        <f>Input!G50</f>
        <v>191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1511.0185384285717</v>
      </c>
      <c r="F49">
        <f t="shared" si="3"/>
        <v>1042.7304850000003</v>
      </c>
      <c r="G49">
        <f t="shared" si="10"/>
        <v>56.070544748267977</v>
      </c>
      <c r="H49">
        <f t="shared" si="6"/>
        <v>973497.83769755205</v>
      </c>
      <c r="I49">
        <f t="shared" si="4"/>
        <v>1575854.7482389542</v>
      </c>
      <c r="N49" s="4">
        <f>Input!J50</f>
        <v>75.475377428571619</v>
      </c>
      <c r="O49">
        <f t="shared" si="7"/>
        <v>74.038456714285871</v>
      </c>
      <c r="P49">
        <f t="shared" si="8"/>
        <v>0</v>
      </c>
      <c r="Q49">
        <f t="shared" si="9"/>
        <v>5481.693072633183</v>
      </c>
      <c r="R49">
        <f t="shared" si="5"/>
        <v>286.66693230099696</v>
      </c>
    </row>
    <row r="50" spans="1:18" x14ac:dyDescent="0.25">
      <c r="A50">
        <f>Input!G51</f>
        <v>192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1595.1746954285716</v>
      </c>
      <c r="F50">
        <f t="shared" si="3"/>
        <v>1126.8866420000002</v>
      </c>
      <c r="G50">
        <f t="shared" si="10"/>
        <v>56.070544748267977</v>
      </c>
      <c r="H50">
        <f t="shared" si="6"/>
        <v>1146647.1141334311</v>
      </c>
      <c r="I50">
        <f t="shared" si="4"/>
        <v>1575854.7482389542</v>
      </c>
      <c r="N50" s="4">
        <f>Input!J51</f>
        <v>84.156156999999894</v>
      </c>
      <c r="O50">
        <f t="shared" si="7"/>
        <v>82.719236285714146</v>
      </c>
      <c r="P50">
        <f t="shared" si="8"/>
        <v>0</v>
      </c>
      <c r="Q50">
        <f t="shared" si="9"/>
        <v>6842.4720516918078</v>
      </c>
      <c r="R50">
        <f t="shared" si="5"/>
        <v>655.9756136360827</v>
      </c>
    </row>
    <row r="51" spans="1:18" x14ac:dyDescent="0.25">
      <c r="A51">
        <f>Input!G52</f>
        <v>193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1679.8048881428572</v>
      </c>
      <c r="F51">
        <f t="shared" si="3"/>
        <v>1211.5168347142858</v>
      </c>
      <c r="G51">
        <f t="shared" si="10"/>
        <v>56.070544748267977</v>
      </c>
      <c r="H51">
        <f t="shared" si="6"/>
        <v>1335056.1289962346</v>
      </c>
      <c r="I51">
        <f t="shared" si="4"/>
        <v>1575854.7482389542</v>
      </c>
      <c r="N51" s="4">
        <f>Input!J52</f>
        <v>84.630192714285613</v>
      </c>
      <c r="O51">
        <f t="shared" si="7"/>
        <v>83.193271999999865</v>
      </c>
      <c r="P51">
        <f t="shared" si="8"/>
        <v>0</v>
      </c>
      <c r="Q51">
        <f t="shared" si="9"/>
        <v>6921.1205060659613</v>
      </c>
      <c r="R51">
        <f t="shared" si="5"/>
        <v>680.48234872025762</v>
      </c>
    </row>
    <row r="52" spans="1:18" x14ac:dyDescent="0.25">
      <c r="A52">
        <f>Input!G53</f>
        <v>194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1763.0574144285715</v>
      </c>
      <c r="F52">
        <f t="shared" si="3"/>
        <v>1294.7693610000001</v>
      </c>
      <c r="G52">
        <f t="shared" si="10"/>
        <v>56.070544748267977</v>
      </c>
      <c r="H52">
        <f t="shared" si="6"/>
        <v>1534374.7573834423</v>
      </c>
      <c r="I52">
        <f t="shared" si="4"/>
        <v>1575854.7482389542</v>
      </c>
      <c r="N52" s="4">
        <f>Input!J53</f>
        <v>83.252526285714339</v>
      </c>
      <c r="O52">
        <f t="shared" si="7"/>
        <v>81.815605571428591</v>
      </c>
      <c r="P52">
        <f t="shared" si="8"/>
        <v>0</v>
      </c>
      <c r="Q52">
        <f t="shared" si="9"/>
        <v>6693.7933150195768</v>
      </c>
      <c r="R52">
        <f t="shared" si="5"/>
        <v>610.50454465693053</v>
      </c>
    </row>
    <row r="53" spans="1:18" x14ac:dyDescent="0.25">
      <c r="A53">
        <f>Input!G54</f>
        <v>195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1851.7909789999999</v>
      </c>
      <c r="F53">
        <f t="shared" si="3"/>
        <v>1383.5029255714285</v>
      </c>
      <c r="G53">
        <f t="shared" si="10"/>
        <v>56.070544748267977</v>
      </c>
      <c r="H53">
        <f t="shared" si="6"/>
        <v>1762076.725657844</v>
      </c>
      <c r="I53">
        <f t="shared" si="4"/>
        <v>1575854.7482389542</v>
      </c>
      <c r="N53" s="4">
        <f>Input!J54</f>
        <v>88.73356457142836</v>
      </c>
      <c r="O53">
        <f t="shared" si="7"/>
        <v>87.296643857142612</v>
      </c>
      <c r="P53">
        <f t="shared" si="8"/>
        <v>0</v>
      </c>
      <c r="Q53">
        <f t="shared" si="9"/>
        <v>7620.7040287207947</v>
      </c>
      <c r="R53">
        <f t="shared" si="5"/>
        <v>911.40159031647977</v>
      </c>
    </row>
    <row r="54" spans="1:18" x14ac:dyDescent="0.25">
      <c r="A54">
        <f>Input!G55</f>
        <v>196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1941.117088142857</v>
      </c>
      <c r="F54">
        <f t="shared" si="3"/>
        <v>1472.8290347142856</v>
      </c>
      <c r="G54">
        <f t="shared" si="10"/>
        <v>56.070544748267977</v>
      </c>
      <c r="H54">
        <f t="shared" si="6"/>
        <v>2007204.6188907903</v>
      </c>
      <c r="I54">
        <f t="shared" si="4"/>
        <v>1575854.7482389542</v>
      </c>
      <c r="N54" s="4">
        <f>Input!J55</f>
        <v>89.326109142857149</v>
      </c>
      <c r="O54">
        <f t="shared" si="7"/>
        <v>87.889188428571401</v>
      </c>
      <c r="P54">
        <f t="shared" si="8"/>
        <v>0</v>
      </c>
      <c r="Q54">
        <f t="shared" si="9"/>
        <v>7724.5094426329288</v>
      </c>
      <c r="R54">
        <f t="shared" si="5"/>
        <v>947.52986327428971</v>
      </c>
    </row>
    <row r="55" spans="1:18" x14ac:dyDescent="0.25">
      <c r="A55">
        <f>Input!G56</f>
        <v>197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2030.2358067142857</v>
      </c>
      <c r="F55">
        <f t="shared" si="3"/>
        <v>1561.9477532857143</v>
      </c>
      <c r="G55">
        <f t="shared" si="10"/>
        <v>56.070544748267977</v>
      </c>
      <c r="H55">
        <f t="shared" si="6"/>
        <v>2267666.1671925313</v>
      </c>
      <c r="I55">
        <f t="shared" si="4"/>
        <v>1575854.7482389542</v>
      </c>
      <c r="N55" s="4">
        <f>Input!J56</f>
        <v>89.118718571428644</v>
      </c>
      <c r="O55">
        <f t="shared" si="7"/>
        <v>87.681797857142897</v>
      </c>
      <c r="P55">
        <f t="shared" si="8"/>
        <v>0</v>
      </c>
      <c r="Q55">
        <f t="shared" si="9"/>
        <v>7688.0976754608682</v>
      </c>
      <c r="R55">
        <f t="shared" si="5"/>
        <v>934.80509217295696</v>
      </c>
    </row>
    <row r="56" spans="1:18" x14ac:dyDescent="0.25">
      <c r="A56">
        <f>Input!G57</f>
        <v>198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2121.4432452857141</v>
      </c>
      <c r="F56">
        <f t="shared" si="3"/>
        <v>1653.1551918571427</v>
      </c>
      <c r="G56">
        <f t="shared" si="10"/>
        <v>56.070544748267977</v>
      </c>
      <c r="H56">
        <f t="shared" si="6"/>
        <v>2550679.3700308786</v>
      </c>
      <c r="I56">
        <f t="shared" si="4"/>
        <v>1575854.7482389542</v>
      </c>
      <c r="N56" s="4">
        <f>Input!J57</f>
        <v>91.207438571428384</v>
      </c>
      <c r="O56">
        <f t="shared" si="7"/>
        <v>89.770517857142636</v>
      </c>
      <c r="P56">
        <f t="shared" si="8"/>
        <v>0</v>
      </c>
      <c r="Q56">
        <f t="shared" si="9"/>
        <v>8058.7458763395653</v>
      </c>
      <c r="R56">
        <f t="shared" si="5"/>
        <v>1066.8913271336405</v>
      </c>
    </row>
    <row r="57" spans="1:18" x14ac:dyDescent="0.25">
      <c r="A57">
        <f>Input!G58</f>
        <v>199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2210.6804727142858</v>
      </c>
      <c r="F57">
        <f t="shared" si="3"/>
        <v>1742.3924192857144</v>
      </c>
      <c r="G57">
        <f t="shared" si="10"/>
        <v>56.070544748267977</v>
      </c>
      <c r="H57">
        <f t="shared" si="6"/>
        <v>2843681.4645434869</v>
      </c>
      <c r="I57">
        <f t="shared" si="4"/>
        <v>1575854.7482389542</v>
      </c>
      <c r="N57" s="4">
        <f>Input!J58</f>
        <v>89.237227428571714</v>
      </c>
      <c r="O57">
        <f t="shared" si="7"/>
        <v>87.800306714285966</v>
      </c>
      <c r="P57">
        <f t="shared" si="8"/>
        <v>0</v>
      </c>
      <c r="Q57">
        <f t="shared" si="9"/>
        <v>7708.8938591226897</v>
      </c>
      <c r="R57">
        <f t="shared" si="5"/>
        <v>942.06585417043243</v>
      </c>
    </row>
    <row r="58" spans="1:18" x14ac:dyDescent="0.25">
      <c r="A58">
        <f>Input!G59</f>
        <v>200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2297.3401308571429</v>
      </c>
      <c r="F58">
        <f t="shared" si="3"/>
        <v>1829.0520774285715</v>
      </c>
      <c r="G58">
        <f t="shared" si="10"/>
        <v>56.070544748267977</v>
      </c>
      <c r="H58">
        <f t="shared" si="6"/>
        <v>3143463.5152253979</v>
      </c>
      <c r="I58">
        <f t="shared" si="4"/>
        <v>1575854.7482389542</v>
      </c>
      <c r="N58" s="4">
        <f>Input!J59</f>
        <v>86.659658142857097</v>
      </c>
      <c r="O58">
        <f t="shared" si="7"/>
        <v>85.222737428571349</v>
      </c>
      <c r="P58">
        <f t="shared" si="8"/>
        <v>0</v>
      </c>
      <c r="Q58">
        <f t="shared" si="9"/>
        <v>7262.9149748192158</v>
      </c>
      <c r="R58">
        <f t="shared" si="5"/>
        <v>790.48257870397094</v>
      </c>
    </row>
    <row r="59" spans="1:18" x14ac:dyDescent="0.25">
      <c r="A59">
        <f>Input!G60</f>
        <v>201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2387.2291574285714</v>
      </c>
      <c r="F59">
        <f t="shared" si="3"/>
        <v>1918.941104</v>
      </c>
      <c r="G59">
        <f t="shared" si="10"/>
        <v>56.070544748267977</v>
      </c>
      <c r="H59">
        <f t="shared" si="6"/>
        <v>3470286.7205268606</v>
      </c>
      <c r="I59">
        <f t="shared" si="4"/>
        <v>1575854.7482389542</v>
      </c>
      <c r="N59" s="4">
        <f>Input!J60</f>
        <v>89.889026571428531</v>
      </c>
      <c r="O59">
        <f t="shared" si="7"/>
        <v>88.452105857142783</v>
      </c>
      <c r="P59">
        <f t="shared" si="8"/>
        <v>0</v>
      </c>
      <c r="Q59">
        <f t="shared" si="9"/>
        <v>7823.7750305631926</v>
      </c>
      <c r="R59">
        <f t="shared" si="5"/>
        <v>982.50215750816596</v>
      </c>
    </row>
    <row r="60" spans="1:18" x14ac:dyDescent="0.25">
      <c r="A60">
        <f>Input!G61</f>
        <v>202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2476.2738078571429</v>
      </c>
      <c r="F60">
        <f t="shared" si="3"/>
        <v>2007.9857544285715</v>
      </c>
      <c r="G60">
        <f t="shared" si="10"/>
        <v>56.070544748267977</v>
      </c>
      <c r="H60">
        <f t="shared" si="6"/>
        <v>3809972.9857813027</v>
      </c>
      <c r="I60">
        <f t="shared" si="4"/>
        <v>1575854.7482389542</v>
      </c>
      <c r="N60" s="4">
        <f>Input!J61</f>
        <v>89.044650428571458</v>
      </c>
      <c r="O60">
        <f t="shared" si="7"/>
        <v>87.607729714285711</v>
      </c>
      <c r="P60">
        <f t="shared" si="8"/>
        <v>0</v>
      </c>
      <c r="Q60">
        <f t="shared" si="9"/>
        <v>7675.1143056913397</v>
      </c>
      <c r="R60">
        <f t="shared" si="5"/>
        <v>930.28137318089364</v>
      </c>
    </row>
    <row r="61" spans="1:18" x14ac:dyDescent="0.25">
      <c r="A61">
        <f>Input!G62</f>
        <v>203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2566.7701927142853</v>
      </c>
      <c r="F61">
        <f t="shared" si="3"/>
        <v>2098.4821392857139</v>
      </c>
      <c r="G61">
        <f t="shared" si="10"/>
        <v>56.070544748267977</v>
      </c>
      <c r="H61">
        <f t="shared" si="6"/>
        <v>4171445.1215009918</v>
      </c>
      <c r="I61">
        <f t="shared" si="4"/>
        <v>1575854.7482389542</v>
      </c>
      <c r="N61" s="4">
        <f>Input!J62</f>
        <v>90.496384857142402</v>
      </c>
      <c r="O61">
        <f t="shared" si="7"/>
        <v>89.059464142856655</v>
      </c>
      <c r="P61">
        <f t="shared" si="8"/>
        <v>0</v>
      </c>
      <c r="Q61">
        <f t="shared" si="9"/>
        <v>7931.5881534127702</v>
      </c>
      <c r="R61">
        <f t="shared" si="5"/>
        <v>1020.946199458191</v>
      </c>
    </row>
    <row r="62" spans="1:18" x14ac:dyDescent="0.25">
      <c r="A62">
        <f>Input!G63</f>
        <v>204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2663.1179562857142</v>
      </c>
      <c r="F62">
        <f t="shared" si="3"/>
        <v>2194.8299028571428</v>
      </c>
      <c r="G62">
        <f t="shared" si="10"/>
        <v>56.070544748267977</v>
      </c>
      <c r="H62">
        <f t="shared" si="6"/>
        <v>4574291.5918982867</v>
      </c>
      <c r="I62">
        <f t="shared" si="4"/>
        <v>1575854.7482389542</v>
      </c>
      <c r="N62" s="4">
        <f>Input!J63</f>
        <v>96.347763571428914</v>
      </c>
      <c r="O62">
        <f t="shared" si="7"/>
        <v>94.910842857143166</v>
      </c>
      <c r="P62">
        <f t="shared" si="8"/>
        <v>0</v>
      </c>
      <c r="Q62">
        <f t="shared" si="9"/>
        <v>9008.0680918533235</v>
      </c>
      <c r="R62">
        <f t="shared" si="5"/>
        <v>1429.1142486023441</v>
      </c>
    </row>
    <row r="63" spans="1:18" x14ac:dyDescent="0.25">
      <c r="A63">
        <f>Input!G64</f>
        <v>205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2761.4803715714288</v>
      </c>
      <c r="F63">
        <f t="shared" si="3"/>
        <v>2293.1923181428574</v>
      </c>
      <c r="G63">
        <f t="shared" si="10"/>
        <v>56.070544748267977</v>
      </c>
      <c r="H63">
        <f t="shared" si="6"/>
        <v>5004713.8289961535</v>
      </c>
      <c r="I63">
        <f t="shared" si="4"/>
        <v>1575854.7482389542</v>
      </c>
      <c r="N63" s="4">
        <f>Input!J64</f>
        <v>98.362415285714633</v>
      </c>
      <c r="O63">
        <f t="shared" si="7"/>
        <v>96.925494571428885</v>
      </c>
      <c r="P63">
        <f t="shared" si="8"/>
        <v>0</v>
      </c>
      <c r="Q63">
        <f t="shared" si="9"/>
        <v>9394.5514979160907</v>
      </c>
      <c r="R63">
        <f t="shared" si="5"/>
        <v>1585.4953558408758</v>
      </c>
    </row>
    <row r="64" spans="1:18" x14ac:dyDescent="0.25">
      <c r="A64">
        <f>Input!G65</f>
        <v>206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2858.6725112857139</v>
      </c>
      <c r="F64">
        <f t="shared" si="3"/>
        <v>2390.3844578571425</v>
      </c>
      <c r="G64">
        <f t="shared" si="10"/>
        <v>56.070544748267977</v>
      </c>
      <c r="H64">
        <f t="shared" si="6"/>
        <v>5449021.4449336668</v>
      </c>
      <c r="I64">
        <f t="shared" si="4"/>
        <v>1575854.7482389542</v>
      </c>
      <c r="N64" s="4">
        <f>Input!J65</f>
        <v>97.192139714285076</v>
      </c>
      <c r="O64">
        <f t="shared" si="7"/>
        <v>95.755218999999329</v>
      </c>
      <c r="P64">
        <f t="shared" si="8"/>
        <v>0</v>
      </c>
      <c r="Q64">
        <f t="shared" si="9"/>
        <v>9169.061965737832</v>
      </c>
      <c r="R64">
        <f t="shared" si="5"/>
        <v>1493.6681819423757</v>
      </c>
    </row>
    <row r="65" spans="1:18" x14ac:dyDescent="0.25">
      <c r="A65">
        <f>Input!G66</f>
        <v>207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2958.871815142857</v>
      </c>
      <c r="F65">
        <f t="shared" si="3"/>
        <v>2490.5837617142856</v>
      </c>
      <c r="G65">
        <f t="shared" si="10"/>
        <v>56.070544748267977</v>
      </c>
      <c r="H65">
        <f t="shared" si="6"/>
        <v>5926854.6035822285</v>
      </c>
      <c r="I65">
        <f t="shared" si="4"/>
        <v>1575854.7482389542</v>
      </c>
      <c r="N65" s="4">
        <f>Input!J66</f>
        <v>100.19930385714315</v>
      </c>
      <c r="O65">
        <f t="shared" si="7"/>
        <v>98.762383142857402</v>
      </c>
      <c r="P65">
        <f t="shared" si="8"/>
        <v>0</v>
      </c>
      <c r="Q65">
        <f t="shared" si="9"/>
        <v>9754.0083240565637</v>
      </c>
      <c r="R65">
        <f t="shared" si="5"/>
        <v>1735.1529993372556</v>
      </c>
    </row>
    <row r="66" spans="1:18" x14ac:dyDescent="0.25">
      <c r="A66">
        <f>Input!G67</f>
        <v>208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3058.5822697142858</v>
      </c>
      <c r="F66">
        <f t="shared" si="3"/>
        <v>2590.2942162857144</v>
      </c>
      <c r="G66">
        <f t="shared" si="10"/>
        <v>56.070544748267977</v>
      </c>
      <c r="H66">
        <f t="shared" si="6"/>
        <v>6422289.6173807355</v>
      </c>
      <c r="I66">
        <f t="shared" si="4"/>
        <v>1575854.7482389542</v>
      </c>
      <c r="N66" s="4">
        <f>Input!J67</f>
        <v>99.710454571428727</v>
      </c>
      <c r="O66">
        <f t="shared" si="7"/>
        <v>98.273533857142979</v>
      </c>
      <c r="P66">
        <f t="shared" si="8"/>
        <v>0</v>
      </c>
      <c r="Q66">
        <f t="shared" si="9"/>
        <v>9657.6874567710274</v>
      </c>
      <c r="R66">
        <f t="shared" si="5"/>
        <v>1694.6657749706665</v>
      </c>
    </row>
    <row r="67" spans="1:18" x14ac:dyDescent="0.25">
      <c r="A67">
        <f>Input!G68</f>
        <v>209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3157.1372621428568</v>
      </c>
      <c r="F67">
        <f t="shared" si="3"/>
        <v>2688.8492087142854</v>
      </c>
      <c r="G67">
        <f t="shared" si="10"/>
        <v>56.070544748267977</v>
      </c>
      <c r="H67">
        <f t="shared" si="6"/>
        <v>6931523.4934346881</v>
      </c>
      <c r="I67">
        <f t="shared" si="4"/>
        <v>1575854.7482389542</v>
      </c>
      <c r="N67" s="4">
        <f>Input!J68</f>
        <v>98.55499242857104</v>
      </c>
      <c r="O67">
        <f t="shared" si="7"/>
        <v>97.118071714285293</v>
      </c>
      <c r="P67">
        <f t="shared" si="8"/>
        <v>0</v>
      </c>
      <c r="Q67">
        <f t="shared" si="9"/>
        <v>9431.9198535010619</v>
      </c>
      <c r="R67">
        <f t="shared" si="5"/>
        <v>1600.8686226678012</v>
      </c>
    </row>
    <row r="68" spans="1:18" x14ac:dyDescent="0.25">
      <c r="A68">
        <f>Input!G69</f>
        <v>210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3256.9365984285719</v>
      </c>
      <c r="F68">
        <f t="shared" ref="F68:F84" si="14">E68-$E$3</f>
        <v>2788.6485450000005</v>
      </c>
      <c r="G68">
        <f t="shared" si="10"/>
        <v>56.070544748267977</v>
      </c>
      <c r="H68">
        <f t="shared" si="6"/>
        <v>7466982.5274597583</v>
      </c>
      <c r="I68">
        <f t="shared" ref="I68:I84" si="15">(G68-$J$4)^2</f>
        <v>1575854.7482389542</v>
      </c>
      <c r="N68" s="4">
        <f>Input!J69</f>
        <v>99.799336285715071</v>
      </c>
      <c r="O68">
        <f t="shared" si="7"/>
        <v>98.362415571429324</v>
      </c>
      <c r="P68">
        <f t="shared" si="8"/>
        <v>0</v>
      </c>
      <c r="Q68">
        <f t="shared" si="9"/>
        <v>9675.1647970465619</v>
      </c>
      <c r="R68">
        <f t="shared" ref="R68:R84" si="16">(O68-$S$4)^2</f>
        <v>1701.9915408397146</v>
      </c>
    </row>
    <row r="69" spans="1:18" x14ac:dyDescent="0.25">
      <c r="A69">
        <f>Input!G70</f>
        <v>211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3354.5731465714284</v>
      </c>
      <c r="F69">
        <f t="shared" si="14"/>
        <v>2886.285093142857</v>
      </c>
      <c r="G69">
        <f t="shared" si="10"/>
        <v>56.070544748267977</v>
      </c>
      <c r="H69">
        <f t="shared" ref="H69:H84" si="17">(F69-G69)^2</f>
        <v>8010114.3899443885</v>
      </c>
      <c r="I69">
        <f t="shared" si="15"/>
        <v>1575854.7482389542</v>
      </c>
      <c r="N69" s="4">
        <f>Input!J70</f>
        <v>97.636548142856554</v>
      </c>
      <c r="O69">
        <f t="shared" ref="O69:O84" si="18">N69-$N$3</f>
        <v>96.199627428570807</v>
      </c>
      <c r="P69">
        <f t="shared" ref="P69:P84" si="19">$Y$3*((1/$AA$3)*(1/SQRT(2*PI()))*EXP(-1*D69*D69/2))</f>
        <v>0</v>
      </c>
      <c r="Q69">
        <f t="shared" ref="Q69:Q84" si="20">(O69-P69)^2</f>
        <v>9254.3683173958325</v>
      </c>
      <c r="R69">
        <f t="shared" si="16"/>
        <v>1528.2166778846458</v>
      </c>
    </row>
    <row r="70" spans="1:18" x14ac:dyDescent="0.25">
      <c r="A70">
        <f>Input!G71</f>
        <v>212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3456.4760164285713</v>
      </c>
      <c r="F70">
        <f t="shared" si="14"/>
        <v>2988.1879629999999</v>
      </c>
      <c r="G70">
        <f t="shared" ref="G70:G84" si="21">G69+P70</f>
        <v>56.070544748267977</v>
      </c>
      <c r="H70">
        <f t="shared" si="17"/>
        <v>8597312.5544152018</v>
      </c>
      <c r="I70">
        <f t="shared" si="15"/>
        <v>1575854.7482389542</v>
      </c>
      <c r="N70" s="4">
        <f>Input!J71</f>
        <v>101.90286985714283</v>
      </c>
      <c r="O70">
        <f t="shared" si="18"/>
        <v>100.46594914285708</v>
      </c>
      <c r="P70">
        <f t="shared" si="19"/>
        <v>0</v>
      </c>
      <c r="Q70">
        <f t="shared" si="20"/>
        <v>10093.406937175147</v>
      </c>
      <c r="R70">
        <f t="shared" si="16"/>
        <v>1879.9797914213957</v>
      </c>
    </row>
    <row r="71" spans="1:18" x14ac:dyDescent="0.25">
      <c r="A71">
        <f>Input!G72</f>
        <v>213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3561.4897457142856</v>
      </c>
      <c r="F71">
        <f t="shared" si="14"/>
        <v>3093.2016922857142</v>
      </c>
      <c r="G71">
        <f t="shared" si="21"/>
        <v>56.070544748267977</v>
      </c>
      <c r="H71">
        <f t="shared" si="17"/>
        <v>9224165.6073421258</v>
      </c>
      <c r="I71">
        <f t="shared" si="15"/>
        <v>1575854.7482389542</v>
      </c>
      <c r="N71" s="4">
        <f>Input!J72</f>
        <v>105.01372928571436</v>
      </c>
      <c r="O71">
        <f t="shared" si="18"/>
        <v>103.57680857142861</v>
      </c>
      <c r="P71">
        <f t="shared" si="19"/>
        <v>0</v>
      </c>
      <c r="Q71">
        <f t="shared" si="20"/>
        <v>10728.155273842369</v>
      </c>
      <c r="R71">
        <f t="shared" si="16"/>
        <v>2159.4230891294933</v>
      </c>
    </row>
    <row r="72" spans="1:18" x14ac:dyDescent="0.25">
      <c r="A72">
        <f>Input!G73</f>
        <v>214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3670.4735242857141</v>
      </c>
      <c r="F72">
        <f t="shared" si="14"/>
        <v>3202.1854708571427</v>
      </c>
      <c r="G72">
        <f t="shared" si="21"/>
        <v>56.070544748267977</v>
      </c>
      <c r="H72">
        <f t="shared" si="17"/>
        <v>9898039.1282850523</v>
      </c>
      <c r="I72">
        <f t="shared" si="15"/>
        <v>1575854.7482389542</v>
      </c>
      <c r="N72" s="4">
        <f>Input!J73</f>
        <v>108.9837785714285</v>
      </c>
      <c r="O72">
        <f t="shared" si="18"/>
        <v>107.54685785714275</v>
      </c>
      <c r="P72">
        <f t="shared" si="19"/>
        <v>0</v>
      </c>
      <c r="Q72">
        <f t="shared" si="20"/>
        <v>11566.326634944468</v>
      </c>
      <c r="R72">
        <f t="shared" si="16"/>
        <v>2544.1575307826074</v>
      </c>
    </row>
    <row r="73" spans="1:18" x14ac:dyDescent="0.25">
      <c r="A73">
        <f>Input!G74</f>
        <v>215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3782.5237215714287</v>
      </c>
      <c r="F73">
        <f t="shared" si="14"/>
        <v>3314.2356681428573</v>
      </c>
      <c r="G73">
        <f t="shared" si="21"/>
        <v>56.070544748267977</v>
      </c>
      <c r="H73">
        <f t="shared" si="17"/>
        <v>10615639.97130488</v>
      </c>
      <c r="I73">
        <f t="shared" si="15"/>
        <v>1575854.7482389542</v>
      </c>
      <c r="N73" s="4">
        <f>Input!J74</f>
        <v>112.0501972857146</v>
      </c>
      <c r="O73">
        <f t="shared" si="18"/>
        <v>110.61327657142886</v>
      </c>
      <c r="P73">
        <f t="shared" si="19"/>
        <v>0</v>
      </c>
      <c r="Q73">
        <f t="shared" si="20"/>
        <v>12235.296953867412</v>
      </c>
      <c r="R73">
        <f t="shared" si="16"/>
        <v>2862.8985816332538</v>
      </c>
    </row>
    <row r="74" spans="1:18" x14ac:dyDescent="0.25">
      <c r="A74">
        <f>Input!G75</f>
        <v>216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3896.1145350000006</v>
      </c>
      <c r="F74">
        <f t="shared" si="14"/>
        <v>3427.8264815714292</v>
      </c>
      <c r="G74">
        <f t="shared" si="21"/>
        <v>56.070544748267977</v>
      </c>
      <c r="H74">
        <f t="shared" si="17"/>
        <v>11368738.097502235</v>
      </c>
      <c r="I74">
        <f t="shared" si="15"/>
        <v>1575854.7482389542</v>
      </c>
      <c r="N74" s="4">
        <f>Input!J75</f>
        <v>113.59081342857189</v>
      </c>
      <c r="O74">
        <f t="shared" si="18"/>
        <v>112.15389271428614</v>
      </c>
      <c r="P74">
        <f t="shared" si="19"/>
        <v>0</v>
      </c>
      <c r="Q74">
        <f t="shared" si="20"/>
        <v>12578.495650967607</v>
      </c>
      <c r="R74">
        <f t="shared" si="16"/>
        <v>3030.1366828828291</v>
      </c>
    </row>
    <row r="75" spans="1:18" x14ac:dyDescent="0.25">
      <c r="A75">
        <f>Input!G76</f>
        <v>217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4009.9719934285717</v>
      </c>
      <c r="F75">
        <f t="shared" si="14"/>
        <v>3541.6839400000003</v>
      </c>
      <c r="G75">
        <f t="shared" si="21"/>
        <v>56.070544748267977</v>
      </c>
      <c r="H75">
        <f t="shared" si="17"/>
        <v>12149500.74115831</v>
      </c>
      <c r="I75">
        <f t="shared" si="15"/>
        <v>1575854.7482389542</v>
      </c>
      <c r="N75" s="4">
        <f>Input!J76</f>
        <v>113.85745842857114</v>
      </c>
      <c r="O75">
        <f t="shared" si="18"/>
        <v>112.42053771428539</v>
      </c>
      <c r="P75">
        <f t="shared" si="19"/>
        <v>0</v>
      </c>
      <c r="Q75">
        <f t="shared" si="20"/>
        <v>12638.377299969063</v>
      </c>
      <c r="R75">
        <f t="shared" si="16"/>
        <v>3059.5636249814761</v>
      </c>
    </row>
    <row r="76" spans="1:18" x14ac:dyDescent="0.25">
      <c r="A76">
        <f>Input!G77</f>
        <v>218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4125.562645142857</v>
      </c>
      <c r="F76">
        <f t="shared" si="14"/>
        <v>3657.2745917142856</v>
      </c>
      <c r="G76">
        <f t="shared" si="21"/>
        <v>56.070544748267977</v>
      </c>
      <c r="H76">
        <f t="shared" si="17"/>
        <v>12968670.587884424</v>
      </c>
      <c r="I76">
        <f t="shared" si="15"/>
        <v>1575854.7482389542</v>
      </c>
      <c r="N76" s="4">
        <f>Input!J77</f>
        <v>115.59065171428529</v>
      </c>
      <c r="O76">
        <f t="shared" si="18"/>
        <v>114.15373099999954</v>
      </c>
      <c r="P76">
        <f t="shared" si="19"/>
        <v>0</v>
      </c>
      <c r="Q76">
        <f t="shared" si="20"/>
        <v>13031.074301220257</v>
      </c>
      <c r="R76">
        <f t="shared" si="16"/>
        <v>3254.3049416239519</v>
      </c>
    </row>
    <row r="77" spans="1:18" x14ac:dyDescent="0.25">
      <c r="A77">
        <f>Input!G78</f>
        <v>219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4247.3305750000009</v>
      </c>
      <c r="F77">
        <f t="shared" si="14"/>
        <v>3779.0425215714295</v>
      </c>
      <c r="G77">
        <f t="shared" si="21"/>
        <v>56.070544748267977</v>
      </c>
      <c r="H77">
        <f t="shared" si="17"/>
        <v>13860520.340210561</v>
      </c>
      <c r="I77">
        <f t="shared" si="15"/>
        <v>1575854.7482389542</v>
      </c>
      <c r="N77" s="4">
        <f>Input!J78</f>
        <v>121.76792985714383</v>
      </c>
      <c r="O77">
        <f t="shared" si="18"/>
        <v>120.33100914285808</v>
      </c>
      <c r="P77">
        <f t="shared" si="19"/>
        <v>0</v>
      </c>
      <c r="Q77">
        <f t="shared" si="20"/>
        <v>14479.551761338595</v>
      </c>
      <c r="R77">
        <f t="shared" si="16"/>
        <v>3997.2480947107651</v>
      </c>
    </row>
    <row r="78" spans="1:18" x14ac:dyDescent="0.25">
      <c r="A78">
        <f>Input!G79</f>
        <v>220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4375.1128332857143</v>
      </c>
      <c r="F78">
        <f t="shared" si="14"/>
        <v>3906.8247798571429</v>
      </c>
      <c r="G78">
        <f t="shared" si="21"/>
        <v>56.070544748267977</v>
      </c>
      <c r="H78">
        <f t="shared" si="17"/>
        <v>14828308.179208938</v>
      </c>
      <c r="I78">
        <f t="shared" si="15"/>
        <v>1575854.7482389542</v>
      </c>
      <c r="N78" s="4">
        <f>Input!J79</f>
        <v>127.7822582857134</v>
      </c>
      <c r="O78">
        <f t="shared" si="18"/>
        <v>126.34533757142765</v>
      </c>
      <c r="P78">
        <f t="shared" si="19"/>
        <v>0</v>
      </c>
      <c r="Q78">
        <f t="shared" si="20"/>
        <v>15963.144326038007</v>
      </c>
      <c r="R78">
        <f t="shared" si="16"/>
        <v>4793.9175612465515</v>
      </c>
    </row>
    <row r="79" spans="1:18" x14ac:dyDescent="0.25">
      <c r="A79">
        <f>Input!G80</f>
        <v>221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4507.4132448571427</v>
      </c>
      <c r="F79">
        <f t="shared" si="14"/>
        <v>4039.1251914285713</v>
      </c>
      <c r="G79">
        <f t="shared" si="21"/>
        <v>56.070544748267977</v>
      </c>
      <c r="H79">
        <f t="shared" si="17"/>
        <v>15864724.318441557</v>
      </c>
      <c r="I79">
        <f t="shared" si="15"/>
        <v>1575854.7482389542</v>
      </c>
      <c r="N79" s="4">
        <f>Input!J80</f>
        <v>132.30041157142841</v>
      </c>
      <c r="O79">
        <f t="shared" si="18"/>
        <v>130.86349085714266</v>
      </c>
      <c r="P79">
        <f t="shared" si="19"/>
        <v>0</v>
      </c>
      <c r="Q79">
        <f t="shared" si="20"/>
        <v>17125.253239317462</v>
      </c>
      <c r="R79">
        <f t="shared" si="16"/>
        <v>5439.988168693134</v>
      </c>
    </row>
    <row r="80" spans="1:18" x14ac:dyDescent="0.25">
      <c r="A80">
        <f>Input!G81</f>
        <v>222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4639.1803659999996</v>
      </c>
      <c r="F80">
        <f t="shared" si="14"/>
        <v>4170.8923125714282</v>
      </c>
      <c r="G80">
        <f t="shared" si="21"/>
        <v>56.070544748267977</v>
      </c>
      <c r="H80">
        <f t="shared" si="17"/>
        <v>16931758.18095132</v>
      </c>
      <c r="I80">
        <f t="shared" si="15"/>
        <v>1575854.7482389542</v>
      </c>
      <c r="N80" s="4">
        <f>Input!J81</f>
        <v>131.76712114285692</v>
      </c>
      <c r="O80">
        <f t="shared" si="18"/>
        <v>130.33020042857117</v>
      </c>
      <c r="P80">
        <f t="shared" si="19"/>
        <v>0</v>
      </c>
      <c r="Q80">
        <f t="shared" si="20"/>
        <v>16985.961143751534</v>
      </c>
      <c r="R80">
        <f t="shared" si="16"/>
        <v>5361.6055358820458</v>
      </c>
    </row>
    <row r="81" spans="1:18" x14ac:dyDescent="0.25">
      <c r="A81">
        <f>Input!G82</f>
        <v>223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4778.3987364285713</v>
      </c>
      <c r="F81">
        <f t="shared" si="14"/>
        <v>4310.1106829999999</v>
      </c>
      <c r="G81">
        <f t="shared" si="21"/>
        <v>56.070544748267977</v>
      </c>
      <c r="H81">
        <f t="shared" si="17"/>
        <v>18096857.497856814</v>
      </c>
      <c r="I81">
        <f t="shared" si="15"/>
        <v>1575854.7482389542</v>
      </c>
      <c r="N81" s="4">
        <f>Input!J82</f>
        <v>139.21837042857169</v>
      </c>
      <c r="O81">
        <f t="shared" si="18"/>
        <v>137.78144971428594</v>
      </c>
      <c r="P81">
        <f t="shared" si="19"/>
        <v>0</v>
      </c>
      <c r="Q81">
        <f t="shared" si="20"/>
        <v>18983.727885370306</v>
      </c>
      <c r="R81">
        <f t="shared" si="16"/>
        <v>6508.3320815216894</v>
      </c>
    </row>
    <row r="82" spans="1:18" x14ac:dyDescent="0.25">
      <c r="A82">
        <f>Input!G83</f>
        <v>224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4933.6454402857144</v>
      </c>
      <c r="F82">
        <f t="shared" si="14"/>
        <v>4465.357386857143</v>
      </c>
      <c r="G82">
        <f t="shared" si="21"/>
        <v>56.070544748267977</v>
      </c>
      <c r="H82">
        <f t="shared" si="17"/>
        <v>19441810.455994457</v>
      </c>
      <c r="I82">
        <f t="shared" si="15"/>
        <v>1575854.7482389542</v>
      </c>
      <c r="N82" s="4">
        <f>Input!J83</f>
        <v>155.24670385714307</v>
      </c>
      <c r="O82">
        <f t="shared" si="18"/>
        <v>153.80978314285733</v>
      </c>
      <c r="P82">
        <f t="shared" si="19"/>
        <v>0</v>
      </c>
      <c r="Q82">
        <f t="shared" si="20"/>
        <v>23657.449390452799</v>
      </c>
      <c r="R82">
        <f t="shared" si="16"/>
        <v>9351.3866072532546</v>
      </c>
    </row>
    <row r="83" spans="1:18" x14ac:dyDescent="0.25">
      <c r="A83">
        <f>Input!G84</f>
        <v>225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5100.3430698571419</v>
      </c>
      <c r="F83">
        <f t="shared" si="14"/>
        <v>4632.0550164285705</v>
      </c>
      <c r="G83">
        <f t="shared" si="21"/>
        <v>56.070544748267977</v>
      </c>
      <c r="H83">
        <f t="shared" si="17"/>
        <v>20939633.88505926</v>
      </c>
      <c r="I83">
        <f t="shared" si="15"/>
        <v>1575854.7482389542</v>
      </c>
      <c r="N83" s="4">
        <f>Input!J84</f>
        <v>166.69762957142757</v>
      </c>
      <c r="O83">
        <f t="shared" si="18"/>
        <v>165.26070885714182</v>
      </c>
      <c r="P83">
        <f t="shared" si="19"/>
        <v>0</v>
      </c>
      <c r="Q83">
        <f t="shared" si="20"/>
        <v>27311.101891964994</v>
      </c>
      <c r="R83">
        <f t="shared" si="16"/>
        <v>11697.178146079608</v>
      </c>
    </row>
    <row r="84" spans="1:18" x14ac:dyDescent="0.25">
      <c r="A84">
        <f>Input!G85</f>
        <v>226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5267.4702944285718</v>
      </c>
      <c r="F84">
        <f t="shared" si="14"/>
        <v>4799.1822410000004</v>
      </c>
      <c r="G84">
        <f t="shared" si="21"/>
        <v>56.070544748267977</v>
      </c>
      <c r="H84">
        <f t="shared" si="17"/>
        <v>22497108.563119989</v>
      </c>
      <c r="I84">
        <f t="shared" si="15"/>
        <v>1575854.7482389542</v>
      </c>
      <c r="N84" s="4">
        <f>Input!J85</f>
        <v>167.12722457142991</v>
      </c>
      <c r="O84">
        <f t="shared" si="18"/>
        <v>165.69030385714416</v>
      </c>
      <c r="P84">
        <f t="shared" si="19"/>
        <v>0</v>
      </c>
      <c r="Q84">
        <f t="shared" si="20"/>
        <v>27453.276792272762</v>
      </c>
      <c r="R84">
        <f t="shared" si="16"/>
        <v>11790.28709798399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2021-06-30T14:44:33Z</dcterms:modified>
</cp:coreProperties>
</file>