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LogNormal!$U$5</definedName>
    <definedName name="solver_lhs1" localSheetId="5" hidden="1">Weibull!$L$5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</definedName>
    <definedName name="solver_rhs1" localSheetId="2" hidden="1">0.96</definedName>
    <definedName name="solver_rhs1" localSheetId="5" hidden="1">0.95</definedName>
    <definedName name="solver_rhs2" localSheetId="1" hidden="1">0.95</definedName>
    <definedName name="solver_rhs2" localSheetId="2" hidden="1">0.96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2" i="5" l="1"/>
  <c r="Z16" i="5" l="1"/>
  <c r="AA16" i="5" s="1"/>
  <c r="Z15" i="5"/>
  <c r="AA15" i="5" s="1"/>
  <c r="A85" i="5" l="1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A116" i="5"/>
  <c r="E116" i="5"/>
  <c r="N116" i="5"/>
  <c r="A117" i="5"/>
  <c r="E117" i="5"/>
  <c r="N117" i="5"/>
  <c r="A118" i="5"/>
  <c r="E118" i="5"/>
  <c r="N118" i="5"/>
  <c r="A119" i="5"/>
  <c r="E119" i="5"/>
  <c r="N119" i="5"/>
  <c r="A120" i="5"/>
  <c r="E120" i="5"/>
  <c r="N120" i="5"/>
  <c r="A121" i="5"/>
  <c r="E121" i="5"/>
  <c r="N121" i="5"/>
  <c r="A122" i="5"/>
  <c r="E122" i="5"/>
  <c r="N122" i="5"/>
  <c r="A123" i="5"/>
  <c r="E123" i="5"/>
  <c r="N123" i="5"/>
  <c r="A124" i="5"/>
  <c r="E124" i="5"/>
  <c r="N124" i="5"/>
  <c r="A125" i="5"/>
  <c r="E125" i="5"/>
  <c r="N125" i="5"/>
  <c r="A126" i="5"/>
  <c r="E126" i="5"/>
  <c r="N126" i="5"/>
  <c r="A127" i="5"/>
  <c r="E127" i="5"/>
  <c r="N127" i="5"/>
  <c r="A128" i="5"/>
  <c r="E128" i="5"/>
  <c r="N128" i="5"/>
  <c r="A129" i="5"/>
  <c r="E129" i="5"/>
  <c r="N129" i="5"/>
  <c r="A130" i="5"/>
  <c r="E130" i="5"/>
  <c r="N130" i="5"/>
  <c r="A131" i="5"/>
  <c r="E131" i="5"/>
  <c r="N131" i="5"/>
  <c r="A132" i="5"/>
  <c r="E132" i="5"/>
  <c r="N132" i="5"/>
  <c r="A133" i="5"/>
  <c r="E133" i="5"/>
  <c r="N133" i="5"/>
  <c r="A134" i="5"/>
  <c r="E134" i="5"/>
  <c r="N134" i="5"/>
  <c r="A135" i="5"/>
  <c r="E135" i="5"/>
  <c r="N135" i="5"/>
  <c r="A136" i="5"/>
  <c r="E136" i="5"/>
  <c r="N136" i="5"/>
  <c r="A137" i="5"/>
  <c r="E137" i="5"/>
  <c r="N137" i="5"/>
  <c r="A138" i="5"/>
  <c r="E138" i="5"/>
  <c r="N138" i="5"/>
  <c r="A139" i="5"/>
  <c r="E139" i="5"/>
  <c r="N139" i="5"/>
  <c r="A140" i="5"/>
  <c r="E140" i="5"/>
  <c r="N140" i="5"/>
  <c r="A141" i="5"/>
  <c r="E141" i="5"/>
  <c r="N141" i="5"/>
  <c r="A142" i="5"/>
  <c r="E142" i="5"/>
  <c r="N142" i="5"/>
  <c r="A143" i="5"/>
  <c r="E143" i="5"/>
  <c r="N143" i="5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A3" i="17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M9" i="12" s="1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M29" i="12" s="1"/>
  <c r="L30" i="12"/>
  <c r="L31" i="12"/>
  <c r="L32" i="12"/>
  <c r="L33" i="12"/>
  <c r="L34" i="12"/>
  <c r="L35" i="12"/>
  <c r="L36" i="12"/>
  <c r="L37" i="12"/>
  <c r="L38" i="12"/>
  <c r="L39" i="12"/>
  <c r="L40" i="12"/>
  <c r="L41" i="12"/>
  <c r="M41" i="12" s="1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M57" i="12" s="1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M73" i="12" s="1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N6" i="16" s="1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B59" i="5" s="1"/>
  <c r="A60" i="5"/>
  <c r="A61" i="5"/>
  <c r="A62" i="5"/>
  <c r="A63" i="5"/>
  <c r="B63" i="5" s="1"/>
  <c r="A64" i="5"/>
  <c r="B64" i="5" s="1"/>
  <c r="A65" i="5"/>
  <c r="A66" i="5"/>
  <c r="A67" i="5"/>
  <c r="B67" i="5" s="1"/>
  <c r="A68" i="5"/>
  <c r="B68" i="5" s="1"/>
  <c r="A69" i="5"/>
  <c r="A70" i="5"/>
  <c r="A71" i="5"/>
  <c r="B71" i="5" s="1"/>
  <c r="A72" i="5"/>
  <c r="B72" i="5" s="1"/>
  <c r="A73" i="5"/>
  <c r="A74" i="5"/>
  <c r="A75" i="5"/>
  <c r="B75" i="5" s="1"/>
  <c r="A76" i="5"/>
  <c r="B76" i="5" s="1"/>
  <c r="A77" i="5"/>
  <c r="A78" i="5"/>
  <c r="A79" i="5"/>
  <c r="B79" i="5" s="1"/>
  <c r="A80" i="5"/>
  <c r="B80" i="5" s="1"/>
  <c r="A81" i="5"/>
  <c r="A82" i="5"/>
  <c r="A83" i="5"/>
  <c r="B83" i="5" s="1"/>
  <c r="A84" i="5"/>
  <c r="B84" i="5" s="1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F79" i="13" l="1"/>
  <c r="F75" i="13"/>
  <c r="F63" i="13"/>
  <c r="B5" i="16"/>
  <c r="F82" i="13"/>
  <c r="F78" i="13"/>
  <c r="F74" i="13"/>
  <c r="F70" i="13"/>
  <c r="H70" i="13" s="1"/>
  <c r="B82" i="17"/>
  <c r="C82" i="17" s="1"/>
  <c r="D82" i="17" s="1"/>
  <c r="F83" i="13"/>
  <c r="F71" i="13"/>
  <c r="F67" i="13"/>
  <c r="H67" i="13" s="1"/>
  <c r="O36" i="17"/>
  <c r="B60" i="5"/>
  <c r="B56" i="5"/>
  <c r="B52" i="5"/>
  <c r="B48" i="5"/>
  <c r="B44" i="5"/>
  <c r="B40" i="5"/>
  <c r="B36" i="5"/>
  <c r="B32" i="5"/>
  <c r="B28" i="5"/>
  <c r="B24" i="5"/>
  <c r="B20" i="5"/>
  <c r="B16" i="5"/>
  <c r="B12" i="5"/>
  <c r="B8" i="5"/>
  <c r="B4" i="5"/>
  <c r="W3" i="5" s="1"/>
  <c r="N10" i="16"/>
  <c r="N14" i="16"/>
  <c r="N18" i="16"/>
  <c r="B20" i="16"/>
  <c r="C20" i="16" s="1"/>
  <c r="O20" i="16" s="1"/>
  <c r="B36" i="16"/>
  <c r="C36" i="16" s="1"/>
  <c r="O36" i="16" s="1"/>
  <c r="F81" i="13"/>
  <c r="F77" i="13"/>
  <c r="F73" i="13"/>
  <c r="H73" i="13" s="1"/>
  <c r="F69" i="13"/>
  <c r="F65" i="13"/>
  <c r="F83" i="17"/>
  <c r="O130" i="5"/>
  <c r="R130" i="5" s="1"/>
  <c r="O131" i="5"/>
  <c r="R131" i="5" s="1"/>
  <c r="O135" i="5"/>
  <c r="R135" i="5" s="1"/>
  <c r="O133" i="5"/>
  <c r="R133" i="5" s="1"/>
  <c r="O139" i="5"/>
  <c r="R139" i="5" s="1"/>
  <c r="O107" i="5"/>
  <c r="R107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2" i="5"/>
  <c r="R132" i="5" s="1"/>
  <c r="O143" i="5"/>
  <c r="R143" i="5" s="1"/>
  <c r="O141" i="5"/>
  <c r="R141" i="5" s="1"/>
  <c r="O89" i="5"/>
  <c r="R89" i="5" s="1"/>
  <c r="O101" i="5"/>
  <c r="R101" i="5" s="1"/>
  <c r="O99" i="5"/>
  <c r="R99" i="5" s="1"/>
  <c r="O109" i="5"/>
  <c r="R109" i="5" s="1"/>
  <c r="O104" i="5"/>
  <c r="R104" i="5" s="1"/>
  <c r="O96" i="5"/>
  <c r="R96" i="5" s="1"/>
  <c r="O88" i="5"/>
  <c r="R88" i="5" s="1"/>
  <c r="O85" i="5"/>
  <c r="O113" i="5"/>
  <c r="O111" i="5"/>
  <c r="R111" i="5" s="1"/>
  <c r="O95" i="5"/>
  <c r="R95" i="5" s="1"/>
  <c r="O102" i="5"/>
  <c r="R102" i="5" s="1"/>
  <c r="O94" i="5"/>
  <c r="R94" i="5" s="1"/>
  <c r="O86" i="5"/>
  <c r="R86" i="5" s="1"/>
  <c r="O134" i="5"/>
  <c r="R134" i="5" s="1"/>
  <c r="O108" i="5"/>
  <c r="R108" i="5" s="1"/>
  <c r="O97" i="5"/>
  <c r="R97" i="5" s="1"/>
  <c r="O137" i="5"/>
  <c r="R137" i="5" s="1"/>
  <c r="O91" i="5"/>
  <c r="R91" i="5" s="1"/>
  <c r="O138" i="5"/>
  <c r="R138" i="5" s="1"/>
  <c r="O114" i="5"/>
  <c r="R114" i="5" s="1"/>
  <c r="O106" i="5"/>
  <c r="R106" i="5" s="1"/>
  <c r="O100" i="5"/>
  <c r="R100" i="5" s="1"/>
  <c r="O92" i="5"/>
  <c r="R92" i="5" s="1"/>
  <c r="O93" i="5"/>
  <c r="R93" i="5" s="1"/>
  <c r="O103" i="5"/>
  <c r="R103" i="5" s="1"/>
  <c r="O87" i="5"/>
  <c r="R87" i="5" s="1"/>
  <c r="O112" i="5"/>
  <c r="O105" i="5"/>
  <c r="R105" i="5" s="1"/>
  <c r="O98" i="5"/>
  <c r="R98" i="5" s="1"/>
  <c r="O90" i="5"/>
  <c r="R90" i="5" s="1"/>
  <c r="O110" i="5"/>
  <c r="R110" i="5" s="1"/>
  <c r="O140" i="5"/>
  <c r="R140" i="5" s="1"/>
  <c r="O142" i="5"/>
  <c r="R142" i="5" s="1"/>
  <c r="O136" i="5"/>
  <c r="R136" i="5" s="1"/>
  <c r="D196" i="15"/>
  <c r="B3" i="5"/>
  <c r="B91" i="5"/>
  <c r="B95" i="5"/>
  <c r="B99" i="5"/>
  <c r="B103" i="5"/>
  <c r="B107" i="5"/>
  <c r="B113" i="5"/>
  <c r="C113" i="5" s="1"/>
  <c r="D113" i="5" s="1"/>
  <c r="P113" i="5" s="1"/>
  <c r="B114" i="5"/>
  <c r="B115" i="5"/>
  <c r="C115" i="5" s="1"/>
  <c r="D115" i="5" s="1"/>
  <c r="P115" i="5" s="1"/>
  <c r="Q115" i="5" s="1"/>
  <c r="B89" i="5"/>
  <c r="B93" i="5"/>
  <c r="B97" i="5"/>
  <c r="B101" i="5"/>
  <c r="B105" i="5"/>
  <c r="B85" i="5"/>
  <c r="B110" i="5"/>
  <c r="C110" i="5" s="1"/>
  <c r="D110" i="5" s="1"/>
  <c r="P110" i="5" s="1"/>
  <c r="Q110" i="5" s="1"/>
  <c r="B104" i="5"/>
  <c r="C104" i="5" s="1"/>
  <c r="D104" i="5" s="1"/>
  <c r="P104" i="5" s="1"/>
  <c r="Q104" i="5" s="1"/>
  <c r="B96" i="5"/>
  <c r="C96" i="5" s="1"/>
  <c r="D96" i="5" s="1"/>
  <c r="P96" i="5" s="1"/>
  <c r="Q96" i="5" s="1"/>
  <c r="B88" i="5"/>
  <c r="C88" i="5" s="1"/>
  <c r="D88" i="5" s="1"/>
  <c r="P88" i="5" s="1"/>
  <c r="Q88" i="5" s="1"/>
  <c r="B128" i="5"/>
  <c r="C128" i="5" s="1"/>
  <c r="D128" i="5" s="1"/>
  <c r="P128" i="5" s="1"/>
  <c r="Q128" i="5" s="1"/>
  <c r="B124" i="5"/>
  <c r="C124" i="5" s="1"/>
  <c r="D124" i="5" s="1"/>
  <c r="P124" i="5" s="1"/>
  <c r="Q124" i="5" s="1"/>
  <c r="B120" i="5"/>
  <c r="C120" i="5" s="1"/>
  <c r="D120" i="5" s="1"/>
  <c r="P120" i="5" s="1"/>
  <c r="B116" i="5"/>
  <c r="C116" i="5" s="1"/>
  <c r="D116" i="5" s="1"/>
  <c r="P116" i="5" s="1"/>
  <c r="B142" i="5"/>
  <c r="C142" i="5" s="1"/>
  <c r="D142" i="5" s="1"/>
  <c r="P142" i="5" s="1"/>
  <c r="Q142" i="5" s="1"/>
  <c r="B138" i="5"/>
  <c r="C138" i="5" s="1"/>
  <c r="D138" i="5" s="1"/>
  <c r="P138" i="5" s="1"/>
  <c r="Q138" i="5" s="1"/>
  <c r="B87" i="5"/>
  <c r="B133" i="5"/>
  <c r="C133" i="5" s="1"/>
  <c r="D133" i="5" s="1"/>
  <c r="P133" i="5" s="1"/>
  <c r="B127" i="5"/>
  <c r="C127" i="5" s="1"/>
  <c r="D127" i="5" s="1"/>
  <c r="P127" i="5" s="1"/>
  <c r="Q127" i="5" s="1"/>
  <c r="B123" i="5"/>
  <c r="C123" i="5" s="1"/>
  <c r="D123" i="5" s="1"/>
  <c r="P123" i="5" s="1"/>
  <c r="Q123" i="5" s="1"/>
  <c r="B119" i="5"/>
  <c r="C119" i="5" s="1"/>
  <c r="D119" i="5" s="1"/>
  <c r="P119" i="5" s="1"/>
  <c r="Q119" i="5" s="1"/>
  <c r="B108" i="5"/>
  <c r="B143" i="5"/>
  <c r="C143" i="5" s="1"/>
  <c r="D143" i="5" s="1"/>
  <c r="P143" i="5" s="1"/>
  <c r="Q143" i="5" s="1"/>
  <c r="B102" i="5"/>
  <c r="C102" i="5" s="1"/>
  <c r="D102" i="5" s="1"/>
  <c r="P102" i="5" s="1"/>
  <c r="Q102" i="5" s="1"/>
  <c r="B94" i="5"/>
  <c r="C94" i="5" s="1"/>
  <c r="D94" i="5" s="1"/>
  <c r="P94" i="5" s="1"/>
  <c r="B86" i="5"/>
  <c r="C86" i="5" s="1"/>
  <c r="D86" i="5" s="1"/>
  <c r="P86" i="5" s="1"/>
  <c r="Q86" i="5" s="1"/>
  <c r="B135" i="5"/>
  <c r="C135" i="5" s="1"/>
  <c r="D135" i="5" s="1"/>
  <c r="P135" i="5" s="1"/>
  <c r="Q135" i="5" s="1"/>
  <c r="B140" i="5"/>
  <c r="C140" i="5" s="1"/>
  <c r="D140" i="5" s="1"/>
  <c r="P140" i="5" s="1"/>
  <c r="Q140" i="5" s="1"/>
  <c r="B109" i="5"/>
  <c r="B100" i="5"/>
  <c r="C100" i="5" s="1"/>
  <c r="D100" i="5" s="1"/>
  <c r="P100" i="5" s="1"/>
  <c r="Q100" i="5" s="1"/>
  <c r="B92" i="5"/>
  <c r="C92" i="5" s="1"/>
  <c r="D92" i="5" s="1"/>
  <c r="P92" i="5" s="1"/>
  <c r="Q92" i="5" s="1"/>
  <c r="B141" i="5"/>
  <c r="C141" i="5" s="1"/>
  <c r="D141" i="5" s="1"/>
  <c r="P141" i="5" s="1"/>
  <c r="Q141" i="5" s="1"/>
  <c r="B130" i="5"/>
  <c r="C130" i="5" s="1"/>
  <c r="D130" i="5" s="1"/>
  <c r="P130" i="5" s="1"/>
  <c r="B126" i="5"/>
  <c r="C126" i="5" s="1"/>
  <c r="D126" i="5" s="1"/>
  <c r="P126" i="5" s="1"/>
  <c r="Q126" i="5" s="1"/>
  <c r="B122" i="5"/>
  <c r="C122" i="5" s="1"/>
  <c r="D122" i="5" s="1"/>
  <c r="P122" i="5" s="1"/>
  <c r="Q122" i="5" s="1"/>
  <c r="B118" i="5"/>
  <c r="C118" i="5" s="1"/>
  <c r="D118" i="5" s="1"/>
  <c r="P118" i="5" s="1"/>
  <c r="Q118" i="5" s="1"/>
  <c r="B136" i="5"/>
  <c r="C136" i="5" s="1"/>
  <c r="D136" i="5" s="1"/>
  <c r="P136" i="5" s="1"/>
  <c r="Q136" i="5" s="1"/>
  <c r="B112" i="5"/>
  <c r="C112" i="5" s="1"/>
  <c r="D112" i="5" s="1"/>
  <c r="P112" i="5" s="1"/>
  <c r="B131" i="5"/>
  <c r="B137" i="5"/>
  <c r="C137" i="5" s="1"/>
  <c r="D137" i="5" s="1"/>
  <c r="P137" i="5" s="1"/>
  <c r="Q137" i="5" s="1"/>
  <c r="B139" i="5"/>
  <c r="C139" i="5" s="1"/>
  <c r="D139" i="5" s="1"/>
  <c r="P139" i="5" s="1"/>
  <c r="B106" i="5"/>
  <c r="B111" i="5"/>
  <c r="C111" i="5" s="1"/>
  <c r="D111" i="5" s="1"/>
  <c r="P111" i="5" s="1"/>
  <c r="Q111" i="5" s="1"/>
  <c r="B134" i="5"/>
  <c r="C134" i="5" s="1"/>
  <c r="D134" i="5" s="1"/>
  <c r="P134" i="5" s="1"/>
  <c r="Q134" i="5" s="1"/>
  <c r="B129" i="5"/>
  <c r="C129" i="5" s="1"/>
  <c r="D129" i="5" s="1"/>
  <c r="P129" i="5" s="1"/>
  <c r="B125" i="5"/>
  <c r="C125" i="5" s="1"/>
  <c r="D125" i="5" s="1"/>
  <c r="P125" i="5" s="1"/>
  <c r="B121" i="5"/>
  <c r="C121" i="5" s="1"/>
  <c r="D121" i="5" s="1"/>
  <c r="P121" i="5" s="1"/>
  <c r="B117" i="5"/>
  <c r="C117" i="5" s="1"/>
  <c r="D117" i="5" s="1"/>
  <c r="P117" i="5" s="1"/>
  <c r="Q117" i="5" s="1"/>
  <c r="B132" i="5"/>
  <c r="B98" i="5"/>
  <c r="C98" i="5" s="1"/>
  <c r="D98" i="5" s="1"/>
  <c r="P98" i="5" s="1"/>
  <c r="Q98" i="5" s="1"/>
  <c r="B90" i="5"/>
  <c r="C90" i="5" s="1"/>
  <c r="D90" i="5" s="1"/>
  <c r="P90" i="5" s="1"/>
  <c r="Q90" i="5" s="1"/>
  <c r="F87" i="5"/>
  <c r="F109" i="5"/>
  <c r="F107" i="5"/>
  <c r="F111" i="5"/>
  <c r="F91" i="5"/>
  <c r="F101" i="5"/>
  <c r="F85" i="5"/>
  <c r="F132" i="5"/>
  <c r="F128" i="5"/>
  <c r="F124" i="5"/>
  <c r="F120" i="5"/>
  <c r="F116" i="5"/>
  <c r="F137" i="5"/>
  <c r="F98" i="5"/>
  <c r="F138" i="5"/>
  <c r="F140" i="5"/>
  <c r="F141" i="5"/>
  <c r="F134" i="5"/>
  <c r="F100" i="5"/>
  <c r="F103" i="5"/>
  <c r="F133" i="5"/>
  <c r="F97" i="5"/>
  <c r="F143" i="5"/>
  <c r="F131" i="5"/>
  <c r="F127" i="5"/>
  <c r="F123" i="5"/>
  <c r="F119" i="5"/>
  <c r="F115" i="5"/>
  <c r="F108" i="5"/>
  <c r="F114" i="5"/>
  <c r="F94" i="5"/>
  <c r="F139" i="5"/>
  <c r="F96" i="5"/>
  <c r="F99" i="5"/>
  <c r="F113" i="5"/>
  <c r="F93" i="5"/>
  <c r="F130" i="5"/>
  <c r="F126" i="5"/>
  <c r="F122" i="5"/>
  <c r="F118" i="5"/>
  <c r="F112" i="5"/>
  <c r="F106" i="5"/>
  <c r="F90" i="5"/>
  <c r="F136" i="5"/>
  <c r="F92" i="5"/>
  <c r="F95" i="5"/>
  <c r="F105" i="5"/>
  <c r="F89" i="5"/>
  <c r="F129" i="5"/>
  <c r="F125" i="5"/>
  <c r="F121" i="5"/>
  <c r="F117" i="5"/>
  <c r="F135" i="5"/>
  <c r="F102" i="5"/>
  <c r="F86" i="5"/>
  <c r="F110" i="5"/>
  <c r="F142" i="5"/>
  <c r="F104" i="5"/>
  <c r="F88" i="5"/>
  <c r="B82" i="12"/>
  <c r="N82" i="12" s="1"/>
  <c r="B58" i="12"/>
  <c r="N58" i="12" s="1"/>
  <c r="O58" i="12" s="1"/>
  <c r="B18" i="12"/>
  <c r="N18" i="12" s="1"/>
  <c r="B82" i="13"/>
  <c r="C82" i="13" s="1"/>
  <c r="D82" i="13" s="1"/>
  <c r="G82" i="13" s="1"/>
  <c r="B78" i="13"/>
  <c r="C78" i="13" s="1"/>
  <c r="D78" i="13" s="1"/>
  <c r="G78" i="13" s="1"/>
  <c r="B74" i="13"/>
  <c r="C74" i="13" s="1"/>
  <c r="D74" i="13" s="1"/>
  <c r="G74" i="13" s="1"/>
  <c r="H74" i="13" s="1"/>
  <c r="D149" i="15"/>
  <c r="D189" i="15"/>
  <c r="D350" i="15"/>
  <c r="D382" i="15"/>
  <c r="D398" i="15"/>
  <c r="D406" i="15"/>
  <c r="D414" i="15"/>
  <c r="D43" i="15"/>
  <c r="D150" i="15"/>
  <c r="D415" i="15"/>
  <c r="D344" i="15"/>
  <c r="D352" i="15"/>
  <c r="D156" i="15"/>
  <c r="D240" i="15"/>
  <c r="D341" i="15"/>
  <c r="D369" i="15"/>
  <c r="D381" i="15"/>
  <c r="D385" i="15"/>
  <c r="D183" i="15"/>
  <c r="D195" i="15"/>
  <c r="E196" i="15" s="1"/>
  <c r="D206" i="15"/>
  <c r="D351" i="15"/>
  <c r="D391" i="1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H71" i="13" s="1"/>
  <c r="B67" i="13"/>
  <c r="C67" i="13" s="1"/>
  <c r="D67" i="13" s="1"/>
  <c r="G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H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H42" i="13" s="1"/>
  <c r="F38" i="13"/>
  <c r="F34" i="13"/>
  <c r="F30" i="13"/>
  <c r="F26" i="13"/>
  <c r="H26" i="13" s="1"/>
  <c r="F22" i="13"/>
  <c r="F18" i="13"/>
  <c r="F14" i="13"/>
  <c r="F10" i="13"/>
  <c r="H10" i="13" s="1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B65" i="12"/>
  <c r="N65" i="12" s="1"/>
  <c r="B63" i="12"/>
  <c r="N63" i="12" s="1"/>
  <c r="O63" i="12" s="1"/>
  <c r="B40" i="12"/>
  <c r="N40" i="12" s="1"/>
  <c r="B34" i="12"/>
  <c r="N34" i="12" s="1"/>
  <c r="O34" i="12" s="1"/>
  <c r="B30" i="12"/>
  <c r="N30" i="12" s="1"/>
  <c r="B28" i="12"/>
  <c r="N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B66" i="13"/>
  <c r="C66" i="13" s="1"/>
  <c r="D66" i="13" s="1"/>
  <c r="G66" i="13" s="1"/>
  <c r="B62" i="13"/>
  <c r="C62" i="13" s="1"/>
  <c r="D62" i="13" s="1"/>
  <c r="G62" i="13" s="1"/>
  <c r="H62" i="13" s="1"/>
  <c r="B58" i="13"/>
  <c r="C58" i="13" s="1"/>
  <c r="D58" i="13" s="1"/>
  <c r="G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H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H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B53" i="12"/>
  <c r="N53" i="12" s="1"/>
  <c r="B20" i="12"/>
  <c r="N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H77" i="13" s="1"/>
  <c r="B73" i="13"/>
  <c r="C73" i="13" s="1"/>
  <c r="D73" i="13" s="1"/>
  <c r="G73" i="13" s="1"/>
  <c r="B69" i="13"/>
  <c r="C69" i="13" s="1"/>
  <c r="D69" i="13" s="1"/>
  <c r="G69" i="13" s="1"/>
  <c r="B65" i="13"/>
  <c r="C65" i="13" s="1"/>
  <c r="D65" i="13" s="1"/>
  <c r="G65" i="13" s="1"/>
  <c r="B61" i="13"/>
  <c r="C61" i="13" s="1"/>
  <c r="D61" i="13" s="1"/>
  <c r="G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O37" i="17"/>
  <c r="B5" i="5"/>
  <c r="N4" i="16"/>
  <c r="E7" i="16"/>
  <c r="E11" i="16"/>
  <c r="E15" i="16"/>
  <c r="E19" i="16"/>
  <c r="N20" i="16"/>
  <c r="B22" i="16"/>
  <c r="C22" i="16" s="1"/>
  <c r="O22" i="16" s="1"/>
  <c r="P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B72" i="12"/>
  <c r="N72" i="12" s="1"/>
  <c r="B60" i="12"/>
  <c r="N60" i="12" s="1"/>
  <c r="B47" i="12"/>
  <c r="N47" i="12" s="1"/>
  <c r="O47" i="12" s="1"/>
  <c r="B8" i="12"/>
  <c r="N8" i="12" s="1"/>
  <c r="O8" i="12" s="1"/>
  <c r="M77" i="12"/>
  <c r="O65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H51" i="13" s="1"/>
  <c r="F47" i="13"/>
  <c r="F43" i="13"/>
  <c r="F39" i="13"/>
  <c r="F35" i="13"/>
  <c r="H35" i="13" s="1"/>
  <c r="F31" i="13"/>
  <c r="F27" i="13"/>
  <c r="F23" i="13"/>
  <c r="H23" i="13" s="1"/>
  <c r="F19" i="13"/>
  <c r="H19" i="13" s="1"/>
  <c r="F15" i="13"/>
  <c r="F11" i="13"/>
  <c r="F7" i="13"/>
  <c r="H7" i="13" s="1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P36" i="16" s="1"/>
  <c r="O31" i="12"/>
  <c r="N22" i="16"/>
  <c r="N26" i="16"/>
  <c r="N30" i="16"/>
  <c r="N34" i="16"/>
  <c r="N47" i="16"/>
  <c r="N51" i="16"/>
  <c r="N55" i="16"/>
  <c r="N59" i="16"/>
  <c r="N48" i="16"/>
  <c r="N16" i="16"/>
  <c r="O77" i="12"/>
  <c r="N76" i="16"/>
  <c r="N60" i="16"/>
  <c r="N44" i="16"/>
  <c r="N12" i="16"/>
  <c r="N72" i="16"/>
  <c r="N56" i="16"/>
  <c r="N40" i="16"/>
  <c r="O53" i="12"/>
  <c r="D14" i="12"/>
  <c r="D49" i="12"/>
  <c r="D78" i="12"/>
  <c r="D75" i="12"/>
  <c r="D68" i="12"/>
  <c r="D65" i="12"/>
  <c r="D63" i="12"/>
  <c r="D58" i="12"/>
  <c r="D48" i="12"/>
  <c r="D41" i="12"/>
  <c r="D36" i="12"/>
  <c r="D33" i="12"/>
  <c r="O30" i="12"/>
  <c r="D26" i="12"/>
  <c r="D16" i="12"/>
  <c r="D9" i="12"/>
  <c r="D4" i="12"/>
  <c r="O55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O18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P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O80" i="12"/>
  <c r="O72" i="12"/>
  <c r="O60" i="12"/>
  <c r="O52" i="12"/>
  <c r="M52" i="12"/>
  <c r="M48" i="12"/>
  <c r="M44" i="12"/>
  <c r="O40" i="12"/>
  <c r="M40" i="12"/>
  <c r="M36" i="12"/>
  <c r="M32" i="12"/>
  <c r="O28" i="12"/>
  <c r="M28" i="12"/>
  <c r="M24" i="12"/>
  <c r="O20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H57" i="13" s="1"/>
  <c r="F53" i="13"/>
  <c r="H53" i="13" s="1"/>
  <c r="F49" i="13"/>
  <c r="H49" i="13" s="1"/>
  <c r="F45" i="13"/>
  <c r="F41" i="13"/>
  <c r="H41" i="13" s="1"/>
  <c r="F37" i="13"/>
  <c r="F33" i="13"/>
  <c r="F29" i="13"/>
  <c r="F25" i="13"/>
  <c r="F21" i="13"/>
  <c r="F17" i="13"/>
  <c r="F13" i="13"/>
  <c r="F9" i="13"/>
  <c r="F5" i="13"/>
  <c r="F80" i="13"/>
  <c r="F76" i="13"/>
  <c r="H76" i="13" s="1"/>
  <c r="F72" i="13"/>
  <c r="H72" i="13" s="1"/>
  <c r="F68" i="13"/>
  <c r="H68" i="13" s="1"/>
  <c r="F64" i="13"/>
  <c r="F60" i="13"/>
  <c r="F56" i="13"/>
  <c r="H56" i="13" s="1"/>
  <c r="F52" i="13"/>
  <c r="F48" i="13"/>
  <c r="F44" i="13"/>
  <c r="F40" i="13"/>
  <c r="F36" i="13"/>
  <c r="F32" i="13"/>
  <c r="H32" i="13" s="1"/>
  <c r="F28" i="13"/>
  <c r="H28" i="13" s="1"/>
  <c r="F24" i="13"/>
  <c r="H24" i="13" s="1"/>
  <c r="F20" i="13"/>
  <c r="F16" i="13"/>
  <c r="F12" i="13"/>
  <c r="H12" i="13" s="1"/>
  <c r="F8" i="13"/>
  <c r="H8" i="13" s="1"/>
  <c r="F4" i="13"/>
  <c r="H4" i="13" s="1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O78" i="17"/>
  <c r="P18" i="17"/>
  <c r="P82" i="17"/>
  <c r="P27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81" i="13"/>
  <c r="H65" i="13"/>
  <c r="H63" i="13"/>
  <c r="H15" i="13"/>
  <c r="H64" i="13"/>
  <c r="H40" i="13"/>
  <c r="H31" i="13"/>
  <c r="H78" i="13"/>
  <c r="H54" i="13"/>
  <c r="H38" i="13"/>
  <c r="H22" i="13"/>
  <c r="H6" i="13"/>
  <c r="H39" i="13"/>
  <c r="H69" i="13"/>
  <c r="H61" i="13"/>
  <c r="H79" i="13"/>
  <c r="H47" i="13"/>
  <c r="H60" i="13"/>
  <c r="H36" i="13"/>
  <c r="H83" i="13"/>
  <c r="H75" i="13"/>
  <c r="H59" i="13"/>
  <c r="H43" i="13"/>
  <c r="H27" i="13"/>
  <c r="H11" i="13"/>
  <c r="H82" i="13"/>
  <c r="H66" i="13"/>
  <c r="H58" i="13"/>
  <c r="H50" i="13"/>
  <c r="H34" i="13"/>
  <c r="H18" i="13"/>
  <c r="C5" i="16"/>
  <c r="O5" i="16" s="1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P26" i="16"/>
  <c r="P13" i="16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E386" i="15" s="1"/>
  <c r="D399" i="15"/>
  <c r="E399" i="15" s="1"/>
  <c r="D407" i="15"/>
  <c r="E150" i="15"/>
  <c r="D157" i="15"/>
  <c r="E157" i="15" s="1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E416" i="15" s="1"/>
  <c r="D53" i="15"/>
  <c r="D52" i="15"/>
  <c r="D59" i="15"/>
  <c r="D66" i="15"/>
  <c r="D264" i="15"/>
  <c r="D330" i="15"/>
  <c r="E330" i="15" s="1"/>
  <c r="D343" i="15"/>
  <c r="E344" i="15" s="1"/>
  <c r="D358" i="15"/>
  <c r="D364" i="15"/>
  <c r="D372" i="15"/>
  <c r="D380" i="15"/>
  <c r="E380" i="15" s="1"/>
  <c r="D409" i="15"/>
  <c r="E409" i="15" s="1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E374" i="15" s="1"/>
  <c r="D395" i="15"/>
  <c r="D419" i="15"/>
  <c r="E419" i="15" s="1"/>
  <c r="D349" i="15"/>
  <c r="E350" i="15" s="1"/>
  <c r="D205" i="15"/>
  <c r="E206" i="15" s="1"/>
  <c r="D301" i="15"/>
  <c r="D317" i="15"/>
  <c r="D345" i="15"/>
  <c r="E345" i="15" s="1"/>
  <c r="D348" i="15"/>
  <c r="D353" i="15"/>
  <c r="D367" i="15"/>
  <c r="D383" i="15"/>
  <c r="D389" i="15"/>
  <c r="D396" i="15"/>
  <c r="E396" i="15" s="1"/>
  <c r="D412" i="15"/>
  <c r="D420" i="15"/>
  <c r="D90" i="15"/>
  <c r="D154" i="15"/>
  <c r="D334" i="15"/>
  <c r="D376" i="15"/>
  <c r="D384" i="15"/>
  <c r="E384" i="15" s="1"/>
  <c r="D388" i="15"/>
  <c r="D397" i="15"/>
  <c r="E398" i="15" s="1"/>
  <c r="D405" i="15"/>
  <c r="D413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E323" i="15" s="1"/>
  <c r="D312" i="15"/>
  <c r="D338" i="15"/>
  <c r="D371" i="15"/>
  <c r="E371" i="15" s="1"/>
  <c r="D378" i="15"/>
  <c r="D404" i="15"/>
  <c r="D411" i="15"/>
  <c r="D54" i="15"/>
  <c r="E54" i="15" s="1"/>
  <c r="D105" i="15"/>
  <c r="D204" i="15"/>
  <c r="D254" i="15"/>
  <c r="E254" i="15" s="1"/>
  <c r="D255" i="15"/>
  <c r="D324" i="15"/>
  <c r="D331" i="15"/>
  <c r="D335" i="15"/>
  <c r="D357" i="15"/>
  <c r="D360" i="15"/>
  <c r="D368" i="15"/>
  <c r="D375" i="15"/>
  <c r="D393" i="15"/>
  <c r="E393" i="15" s="1"/>
  <c r="D401" i="15"/>
  <c r="D44" i="15"/>
  <c r="D48" i="15"/>
  <c r="D58" i="15"/>
  <c r="D57" i="15"/>
  <c r="D96" i="15"/>
  <c r="D327" i="15"/>
  <c r="D37" i="15"/>
  <c r="D46" i="15"/>
  <c r="D55" i="15"/>
  <c r="D80" i="15"/>
  <c r="D108" i="15"/>
  <c r="E109" i="15" s="1"/>
  <c r="D110" i="15"/>
  <c r="D120" i="15"/>
  <c r="D225" i="15"/>
  <c r="D256" i="15"/>
  <c r="D313" i="15"/>
  <c r="D346" i="15"/>
  <c r="D390" i="15"/>
  <c r="E391" i="15" s="1"/>
  <c r="D62" i="15"/>
  <c r="D325" i="15"/>
  <c r="D328" i="15"/>
  <c r="D336" i="15"/>
  <c r="D361" i="15"/>
  <c r="D394" i="15"/>
  <c r="D42" i="15"/>
  <c r="D50" i="15"/>
  <c r="D49" i="15"/>
  <c r="E49" i="15" s="1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E108" i="15" s="1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3" i="15"/>
  <c r="E256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7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2" i="15"/>
  <c r="H44" i="13" l="1"/>
  <c r="Q121" i="5"/>
  <c r="E51" i="15"/>
  <c r="E403" i="15"/>
  <c r="Q74" i="17"/>
  <c r="H16" i="13"/>
  <c r="H48" i="13"/>
  <c r="H80" i="13"/>
  <c r="E415" i="15"/>
  <c r="Q125" i="5"/>
  <c r="Q133" i="5"/>
  <c r="Q116" i="5"/>
  <c r="E387" i="15"/>
  <c r="E381" i="15"/>
  <c r="E252" i="15"/>
  <c r="H20" i="13"/>
  <c r="H52" i="13"/>
  <c r="Q129" i="5"/>
  <c r="Q139" i="5"/>
  <c r="Q130" i="5"/>
  <c r="Q94" i="5"/>
  <c r="Q120" i="5"/>
  <c r="C131" i="5"/>
  <c r="D131" i="5" s="1"/>
  <c r="P131" i="5"/>
  <c r="Q131" i="5" s="1"/>
  <c r="C97" i="5"/>
  <c r="D97" i="5" s="1"/>
  <c r="P97" i="5" s="1"/>
  <c r="Q97" i="5" s="1"/>
  <c r="C114" i="5"/>
  <c r="D114" i="5" s="1"/>
  <c r="P114" i="5"/>
  <c r="Q114" i="5" s="1"/>
  <c r="C99" i="5"/>
  <c r="D99" i="5" s="1"/>
  <c r="P99" i="5" s="1"/>
  <c r="Q99" i="5" s="1"/>
  <c r="R112" i="5"/>
  <c r="Q112" i="5"/>
  <c r="R85" i="5"/>
  <c r="C106" i="5"/>
  <c r="D106" i="5" s="1"/>
  <c r="P106" i="5" s="1"/>
  <c r="Q106" i="5" s="1"/>
  <c r="C108" i="5"/>
  <c r="D108" i="5" s="1"/>
  <c r="P108" i="5" s="1"/>
  <c r="Q108" i="5" s="1"/>
  <c r="C85" i="5"/>
  <c r="D85" i="5" s="1"/>
  <c r="P85" i="5"/>
  <c r="Q85" i="5" s="1"/>
  <c r="C93" i="5"/>
  <c r="D93" i="5" s="1"/>
  <c r="P93" i="5" s="1"/>
  <c r="Q93" i="5" s="1"/>
  <c r="C95" i="5"/>
  <c r="D95" i="5" s="1"/>
  <c r="P95" i="5"/>
  <c r="Q95" i="5" s="1"/>
  <c r="E286" i="15"/>
  <c r="Q27" i="17"/>
  <c r="C132" i="5"/>
  <c r="D132" i="5" s="1"/>
  <c r="P132" i="5"/>
  <c r="Q132" i="5" s="1"/>
  <c r="C109" i="5"/>
  <c r="D109" i="5" s="1"/>
  <c r="P109" i="5" s="1"/>
  <c r="Q109" i="5" s="1"/>
  <c r="C87" i="5"/>
  <c r="D87" i="5" s="1"/>
  <c r="P87" i="5" s="1"/>
  <c r="Q87" i="5" s="1"/>
  <c r="C105" i="5"/>
  <c r="D105" i="5" s="1"/>
  <c r="P105" i="5" s="1"/>
  <c r="Q105" i="5" s="1"/>
  <c r="C89" i="5"/>
  <c r="D89" i="5" s="1"/>
  <c r="P89" i="5" s="1"/>
  <c r="Q89" i="5" s="1"/>
  <c r="C107" i="5"/>
  <c r="D107" i="5" s="1"/>
  <c r="P107" i="5" s="1"/>
  <c r="Q107" i="5" s="1"/>
  <c r="C91" i="5"/>
  <c r="D91" i="5" s="1"/>
  <c r="P91" i="5"/>
  <c r="Q91" i="5" s="1"/>
  <c r="E265" i="15"/>
  <c r="E55" i="15"/>
  <c r="C101" i="5"/>
  <c r="D101" i="5" s="1"/>
  <c r="P101" i="5"/>
  <c r="Q101" i="5" s="1"/>
  <c r="C103" i="5"/>
  <c r="D103" i="5" s="1"/>
  <c r="P103" i="5" s="1"/>
  <c r="Q103" i="5" s="1"/>
  <c r="R113" i="5"/>
  <c r="Q113" i="5"/>
  <c r="E271" i="15"/>
  <c r="E313" i="15"/>
  <c r="E402" i="15"/>
  <c r="E48" i="15"/>
  <c r="E377" i="15"/>
  <c r="E322" i="15"/>
  <c r="E362" i="15"/>
  <c r="E62" i="15"/>
  <c r="E189" i="15"/>
  <c r="E56" i="15"/>
  <c r="E337" i="15"/>
  <c r="E358" i="15"/>
  <c r="E275" i="15"/>
  <c r="E190" i="15"/>
  <c r="E335" i="15"/>
  <c r="E412" i="15"/>
  <c r="E410" i="15"/>
  <c r="E359" i="15"/>
  <c r="E385" i="15"/>
  <c r="E348" i="15"/>
  <c r="E332" i="15"/>
  <c r="E372" i="15"/>
  <c r="E407" i="15"/>
  <c r="E44" i="15"/>
  <c r="E383" i="15"/>
  <c r="E397" i="15"/>
  <c r="E317" i="15"/>
  <c r="E66" i="15"/>
  <c r="E368" i="15"/>
  <c r="E406" i="15"/>
  <c r="E417" i="15"/>
  <c r="E40" i="15"/>
  <c r="E388" i="15"/>
  <c r="E357" i="15"/>
  <c r="E38" i="15"/>
  <c r="E327" i="15"/>
  <c r="E270" i="15"/>
  <c r="E363" i="15"/>
  <c r="E382" i="15"/>
  <c r="E106" i="15"/>
  <c r="E413" i="15"/>
  <c r="E52" i="15"/>
  <c r="E400" i="15"/>
  <c r="E370" i="15"/>
  <c r="E352" i="15"/>
  <c r="E418" i="15"/>
  <c r="E333" i="15"/>
  <c r="E341" i="15"/>
  <c r="E414" i="15"/>
  <c r="E351" i="15"/>
  <c r="E360" i="15"/>
  <c r="E343" i="15"/>
  <c r="E50" i="15"/>
  <c r="E349" i="15"/>
  <c r="E364" i="15"/>
  <c r="E123" i="15"/>
  <c r="E356" i="15"/>
  <c r="E390" i="15"/>
  <c r="E264" i="15"/>
  <c r="E43" i="15"/>
  <c r="E331" i="15"/>
  <c r="E205" i="15"/>
  <c r="E334" i="15"/>
  <c r="E375" i="15"/>
  <c r="E421" i="15"/>
  <c r="E336" i="15"/>
  <c r="E90" i="15"/>
  <c r="E404" i="15"/>
  <c r="E112" i="15"/>
  <c r="E120" i="15"/>
  <c r="E394" i="15"/>
  <c r="E110" i="15"/>
  <c r="E47" i="15"/>
  <c r="E401" i="15"/>
  <c r="E324" i="15"/>
  <c r="E191" i="15"/>
  <c r="E353" i="15"/>
  <c r="E408" i="15"/>
  <c r="E57" i="15"/>
  <c r="E365" i="15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R17" i="17"/>
  <c r="R52" i="17"/>
  <c r="O4" i="16"/>
  <c r="F4" i="16" s="1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23" i="17" l="1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F9" i="16"/>
  <c r="H9" i="16" s="1"/>
  <c r="G8" i="16"/>
  <c r="B51" i="15"/>
  <c r="I7" i="17" l="1"/>
  <c r="H7" i="17"/>
  <c r="G8" i="17"/>
  <c r="F10" i="16"/>
  <c r="H10" i="16" s="1"/>
  <c r="G9" i="16"/>
  <c r="B52" i="15"/>
  <c r="I8" i="17" l="1"/>
  <c r="G9" i="17"/>
  <c r="H8" i="17"/>
  <c r="F11" i="16"/>
  <c r="H11" i="16" s="1"/>
  <c r="G10" i="16"/>
  <c r="B53" i="15"/>
  <c r="G10" i="17" l="1"/>
  <c r="I9" i="17"/>
  <c r="H9" i="17"/>
  <c r="F12" i="16"/>
  <c r="H12" i="16" s="1"/>
  <c r="G11" i="16"/>
  <c r="B54" i="15"/>
  <c r="I10" i="17" l="1"/>
  <c r="H10" i="17"/>
  <c r="G11" i="17"/>
  <c r="F13" i="16"/>
  <c r="H13" i="16" s="1"/>
  <c r="G12" i="16"/>
  <c r="B55" i="15"/>
  <c r="G12" i="17" l="1"/>
  <c r="I11" i="17"/>
  <c r="H11" i="17"/>
  <c r="G13" i="16"/>
  <c r="F14" i="16"/>
  <c r="H14" i="16" s="1"/>
  <c r="B56" i="15"/>
  <c r="G13" i="17" l="1"/>
  <c r="I12" i="17"/>
  <c r="H12" i="17"/>
  <c r="F15" i="16"/>
  <c r="H15" i="16" s="1"/>
  <c r="G14" i="16"/>
  <c r="B57" i="15"/>
  <c r="I13" i="17" l="1"/>
  <c r="G14" i="17"/>
  <c r="H13" i="17"/>
  <c r="F16" i="16"/>
  <c r="H16" i="16" s="1"/>
  <c r="G15" i="16"/>
  <c r="B58" i="15"/>
  <c r="G15" i="17" l="1"/>
  <c r="I14" i="17"/>
  <c r="H14" i="17"/>
  <c r="F17" i="16"/>
  <c r="H17" i="16" s="1"/>
  <c r="G16" i="16"/>
  <c r="B59" i="15"/>
  <c r="G16" i="17" l="1"/>
  <c r="I15" i="17"/>
  <c r="H15" i="17"/>
  <c r="F18" i="16"/>
  <c r="H18" i="16" s="1"/>
  <c r="G17" i="16"/>
  <c r="B60" i="15"/>
  <c r="I16" i="17" l="1"/>
  <c r="G17" i="17"/>
  <c r="H16" i="17"/>
  <c r="F19" i="16"/>
  <c r="H19" i="16" s="1"/>
  <c r="G18" i="16"/>
  <c r="B61" i="15"/>
  <c r="G18" i="17" l="1"/>
  <c r="I17" i="17"/>
  <c r="H17" i="17"/>
  <c r="F20" i="16"/>
  <c r="H20" i="16" s="1"/>
  <c r="G19" i="16"/>
  <c r="B62" i="15"/>
  <c r="I18" i="17" l="1"/>
  <c r="G19" i="17"/>
  <c r="H18" i="17"/>
  <c r="F21" i="16"/>
  <c r="H21" i="16" s="1"/>
  <c r="G20" i="16"/>
  <c r="B63" i="15"/>
  <c r="G20" i="17" l="1"/>
  <c r="I19" i="17"/>
  <c r="H19" i="17"/>
  <c r="F22" i="16"/>
  <c r="H22" i="16" s="1"/>
  <c r="G21" i="16"/>
  <c r="B64" i="15"/>
  <c r="G21" i="17" l="1"/>
  <c r="I20" i="17"/>
  <c r="H20" i="17"/>
  <c r="F23" i="16"/>
  <c r="H23" i="16" s="1"/>
  <c r="G22" i="16"/>
  <c r="B65" i="15"/>
  <c r="G22" i="17" l="1"/>
  <c r="I21" i="17"/>
  <c r="H21" i="17"/>
  <c r="F24" i="16"/>
  <c r="H24" i="16" s="1"/>
  <c r="G23" i="16"/>
  <c r="B66" i="15"/>
  <c r="G23" i="17" l="1"/>
  <c r="I22" i="17"/>
  <c r="H22" i="17"/>
  <c r="F25" i="16"/>
  <c r="H25" i="16" s="1"/>
  <c r="G24" i="16"/>
  <c r="B67" i="15"/>
  <c r="I23" i="17" l="1"/>
  <c r="G24" i="17"/>
  <c r="H23" i="17"/>
  <c r="F26" i="16"/>
  <c r="H26" i="16" s="1"/>
  <c r="G25" i="16"/>
  <c r="B68" i="15"/>
  <c r="G25" i="17" l="1"/>
  <c r="I24" i="17"/>
  <c r="H24" i="17"/>
  <c r="F27" i="16"/>
  <c r="H27" i="16" s="1"/>
  <c r="G26" i="16"/>
  <c r="B69" i="15"/>
  <c r="I25" i="17" l="1"/>
  <c r="G26" i="17"/>
  <c r="H25" i="17"/>
  <c r="F28" i="16"/>
  <c r="H28" i="16" s="1"/>
  <c r="G27" i="16"/>
  <c r="B70" i="15"/>
  <c r="I26" i="17" l="1"/>
  <c r="G27" i="17"/>
  <c r="H26" i="17"/>
  <c r="F29" i="16"/>
  <c r="H29" i="16" s="1"/>
  <c r="G28" i="16"/>
  <c r="B71" i="15"/>
  <c r="G28" i="17" l="1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62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45" i="5" l="1"/>
  <c r="P146" i="5" s="1"/>
  <c r="H4" i="2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G3" i="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F12" i="12" l="1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I3" i="12"/>
  <c r="I5" i="12"/>
  <c r="G87" i="5" l="1"/>
  <c r="H86" i="5"/>
  <c r="I86" i="5"/>
  <c r="J3" i="12"/>
  <c r="J5" i="12" s="1"/>
  <c r="W6" i="12" s="1"/>
  <c r="H87" i="5" l="1"/>
  <c r="G88" i="5"/>
  <c r="I87" i="5"/>
  <c r="H88" i="5" l="1"/>
  <c r="G89" i="5"/>
  <c r="I88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G90" i="5" l="1"/>
  <c r="H89" i="5"/>
  <c r="I89" i="5"/>
  <c r="R5" i="2"/>
  <c r="S3" i="2" s="1"/>
  <c r="S5" i="2" s="1"/>
  <c r="W6" i="2" s="1"/>
  <c r="H90" i="5" l="1"/>
  <c r="G91" i="5"/>
  <c r="I90" i="5"/>
  <c r="G92" i="5" l="1"/>
  <c r="H91" i="5"/>
  <c r="I91" i="5"/>
  <c r="G93" i="5" l="1"/>
  <c r="H92" i="5"/>
  <c r="I92" i="5"/>
  <c r="G94" i="5" l="1"/>
  <c r="H93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H101" i="5" l="1"/>
  <c r="G102" i="5"/>
  <c r="I101" i="5"/>
  <c r="G103" i="5" l="1"/>
  <c r="H102" i="5"/>
  <c r="I102" i="5"/>
  <c r="G104" i="5" l="1"/>
  <c r="H103" i="5"/>
  <c r="I103" i="5"/>
  <c r="G105" i="5" l="1"/>
  <c r="H104" i="5"/>
  <c r="I104" i="5"/>
  <c r="G106" i="5" l="1"/>
  <c r="H105" i="5"/>
  <c r="I105" i="5"/>
  <c r="G107" i="5" l="1"/>
  <c r="H106" i="5"/>
  <c r="I106" i="5"/>
  <c r="G108" i="5" l="1"/>
  <c r="H107" i="5"/>
  <c r="I107" i="5"/>
  <c r="G109" i="5" l="1"/>
  <c r="H108" i="5"/>
  <c r="I108" i="5"/>
  <c r="G110" i="5" l="1"/>
  <c r="H109" i="5"/>
  <c r="I109" i="5"/>
  <c r="H110" i="5" l="1"/>
  <c r="G111" i="5"/>
  <c r="I110" i="5"/>
  <c r="G112" i="5" l="1"/>
  <c r="H111" i="5"/>
  <c r="I111" i="5"/>
  <c r="G113" i="5" l="1"/>
  <c r="H112" i="5"/>
  <c r="I112" i="5"/>
  <c r="G114" i="5" l="1"/>
  <c r="H113" i="5"/>
  <c r="I113" i="5"/>
  <c r="G115" i="5" l="1"/>
  <c r="H114" i="5"/>
  <c r="I114" i="5"/>
  <c r="G116" i="5" l="1"/>
  <c r="H115" i="5"/>
  <c r="I115" i="5"/>
  <c r="G117" i="5" l="1"/>
  <c r="H116" i="5"/>
  <c r="I116" i="5"/>
  <c r="G118" i="5" l="1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G124" i="5" l="1"/>
  <c r="H123" i="5"/>
  <c r="I123" i="5"/>
  <c r="G125" i="5" l="1"/>
  <c r="H124" i="5"/>
  <c r="I124" i="5"/>
  <c r="G126" i="5" l="1"/>
  <c r="H125" i="5"/>
  <c r="I125" i="5"/>
  <c r="G127" i="5" l="1"/>
  <c r="H126" i="5"/>
  <c r="I126" i="5"/>
  <c r="H127" i="5" l="1"/>
  <c r="G128" i="5"/>
  <c r="I127" i="5"/>
  <c r="G129" i="5" l="1"/>
  <c r="H128" i="5"/>
  <c r="I128" i="5"/>
  <c r="G130" i="5" l="1"/>
  <c r="H129" i="5"/>
  <c r="I129" i="5"/>
  <c r="G131" i="5" l="1"/>
  <c r="H130" i="5"/>
  <c r="I130" i="5"/>
  <c r="G132" i="5" l="1"/>
  <c r="H131" i="5"/>
  <c r="I131" i="5"/>
  <c r="G133" i="5" l="1"/>
  <c r="H132" i="5"/>
  <c r="I132" i="5"/>
  <c r="G134" i="5" l="1"/>
  <c r="H133" i="5"/>
  <c r="I133" i="5"/>
  <c r="G135" i="5" l="1"/>
  <c r="H134" i="5"/>
  <c r="I134" i="5"/>
  <c r="G136" i="5" l="1"/>
  <c r="H135" i="5"/>
  <c r="I135" i="5"/>
  <c r="G137" i="5" l="1"/>
  <c r="H136" i="5"/>
  <c r="I136" i="5"/>
  <c r="G138" i="5" l="1"/>
  <c r="H137" i="5"/>
  <c r="I137" i="5"/>
  <c r="G139" i="5" l="1"/>
  <c r="H138" i="5"/>
  <c r="I138" i="5"/>
  <c r="G140" i="5" l="1"/>
  <c r="H139" i="5"/>
  <c r="I139" i="5"/>
  <c r="G141" i="5" l="1"/>
  <c r="H140" i="5"/>
  <c r="I140" i="5"/>
  <c r="G142" i="5" l="1"/>
  <c r="H141" i="5"/>
  <c r="I141" i="5"/>
  <c r="G143" i="5" l="1"/>
  <c r="H142" i="5"/>
  <c r="I142" i="5"/>
  <c r="H143" i="5" l="1"/>
  <c r="I143" i="5"/>
  <c r="K3" i="5" l="1"/>
  <c r="K5" i="5"/>
  <c r="L3" i="5" l="1"/>
  <c r="L5" i="5" s="1"/>
  <c r="U8" i="5" s="1"/>
</calcChain>
</file>

<file path=xl/sharedStrings.xml><?xml version="1.0" encoding="utf-8"?>
<sst xmlns="http://schemas.openxmlformats.org/spreadsheetml/2006/main" count="752" uniqueCount="467">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</sst>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0.51685614285714299</c:v>
                </c:pt>
                <c:pt idx="3">
                  <c:v>1.0049980000000001</c:v>
                </c:pt>
                <c:pt idx="4">
                  <c:v>1.5218541428571428</c:v>
                </c:pt>
                <c:pt idx="5">
                  <c:v>2.096138714285714</c:v>
                </c:pt>
                <c:pt idx="6">
                  <c:v>3.0149941428571423</c:v>
                </c:pt>
                <c:pt idx="7">
                  <c:v>4.0774205714285712</c:v>
                </c:pt>
                <c:pt idx="8">
                  <c:v>5.1398470000000005</c:v>
                </c:pt>
                <c:pt idx="9">
                  <c:v>7.2072715714285716</c:v>
                </c:pt>
                <c:pt idx="10">
                  <c:v>10.394551142857143</c:v>
                </c:pt>
                <c:pt idx="11">
                  <c:v>13.553116428571428</c:v>
                </c:pt>
                <c:pt idx="12">
                  <c:v>17.802822428571428</c:v>
                </c:pt>
                <c:pt idx="13">
                  <c:v>23.229811857142856</c:v>
                </c:pt>
                <c:pt idx="14">
                  <c:v>30.379655142857139</c:v>
                </c:pt>
                <c:pt idx="15">
                  <c:v>45.138769428571429</c:v>
                </c:pt>
                <c:pt idx="16">
                  <c:v>62.166307857142854</c:v>
                </c:pt>
                <c:pt idx="17">
                  <c:v>81.002842857142866</c:v>
                </c:pt>
                <c:pt idx="18">
                  <c:v>103.31379971428572</c:v>
                </c:pt>
                <c:pt idx="19">
                  <c:v>130.76460385714284</c:v>
                </c:pt>
                <c:pt idx="20">
                  <c:v>162.5225424285714</c:v>
                </c:pt>
                <c:pt idx="21">
                  <c:v>199.04704328571427</c:v>
                </c:pt>
                <c:pt idx="22">
                  <c:v>235.28440185714283</c:v>
                </c:pt>
                <c:pt idx="23">
                  <c:v>276.57546485714283</c:v>
                </c:pt>
                <c:pt idx="24">
                  <c:v>323.37966</c:v>
                </c:pt>
                <c:pt idx="25">
                  <c:v>372.45227928571427</c:v>
                </c:pt>
                <c:pt idx="26">
                  <c:v>423.70718014285706</c:v>
                </c:pt>
                <c:pt idx="27">
                  <c:v>478.43650285714284</c:v>
                </c:pt>
                <c:pt idx="28">
                  <c:v>532.50539828571425</c:v>
                </c:pt>
                <c:pt idx="29">
                  <c:v>590.79528557142862</c:v>
                </c:pt>
                <c:pt idx="30">
                  <c:v>652.58830899999998</c:v>
                </c:pt>
                <c:pt idx="31">
                  <c:v>715.44375885714294</c:v>
                </c:pt>
                <c:pt idx="32">
                  <c:v>783.75491257142869</c:v>
                </c:pt>
                <c:pt idx="33">
                  <c:v>854.21963342857157</c:v>
                </c:pt>
                <c:pt idx="34">
                  <c:v>925.25863900000002</c:v>
                </c:pt>
                <c:pt idx="35">
                  <c:v>1000.6909217142858</c:v>
                </c:pt>
                <c:pt idx="36">
                  <c:v>1078.9371988571427</c:v>
                </c:pt>
                <c:pt idx="37">
                  <c:v>1188.5107012857143</c:v>
                </c:pt>
                <c:pt idx="38">
                  <c:v>1312.6710325714287</c:v>
                </c:pt>
                <c:pt idx="39">
                  <c:v>1446.5080594285714</c:v>
                </c:pt>
                <c:pt idx="40">
                  <c:v>1598.2053374285713</c:v>
                </c:pt>
                <c:pt idx="41">
                  <c:v>1763.8864455714286</c:v>
                </c:pt>
                <c:pt idx="42">
                  <c:v>1949.7536575714282</c:v>
                </c:pt>
                <c:pt idx="43">
                  <c:v>2142.0528571428572</c:v>
                </c:pt>
                <c:pt idx="44">
                  <c:v>2311.2083871428572</c:v>
                </c:pt>
                <c:pt idx="45">
                  <c:v>2478.6123491428571</c:v>
                </c:pt>
                <c:pt idx="46">
                  <c:v>2639.2971811428565</c:v>
                </c:pt>
                <c:pt idx="47">
                  <c:v>2783.0119032857147</c:v>
                </c:pt>
                <c:pt idx="48">
                  <c:v>2913.9775071428571</c:v>
                </c:pt>
                <c:pt idx="49">
                  <c:v>3032.3949922857141</c:v>
                </c:pt>
                <c:pt idx="50">
                  <c:v>3156.8998944285713</c:v>
                </c:pt>
                <c:pt idx="51">
                  <c:v>3277.6145180000003</c:v>
                </c:pt>
                <c:pt idx="52">
                  <c:v>3386.814735428572</c:v>
                </c:pt>
                <c:pt idx="53">
                  <c:v>3501.9875127142859</c:v>
                </c:pt>
                <c:pt idx="54">
                  <c:v>3616.7295764285718</c:v>
                </c:pt>
                <c:pt idx="55">
                  <c:v>3726.9060775714293</c:v>
                </c:pt>
                <c:pt idx="56">
                  <c:v>3829.7604501428577</c:v>
                </c:pt>
                <c:pt idx="57">
                  <c:v>3916.0467117142857</c:v>
                </c:pt>
                <c:pt idx="58">
                  <c:v>3992.1107075714285</c:v>
                </c:pt>
                <c:pt idx="59">
                  <c:v>4067.198419428571</c:v>
                </c:pt>
                <c:pt idx="60">
                  <c:v>4131.6331520000003</c:v>
                </c:pt>
                <c:pt idx="61">
                  <c:v>4192.6221768571431</c:v>
                </c:pt>
                <c:pt idx="62">
                  <c:v>4253.0943455714287</c:v>
                </c:pt>
                <c:pt idx="63">
                  <c:v>4310.3792347142853</c:v>
                </c:pt>
                <c:pt idx="64">
                  <c:v>4361.289564857143</c:v>
                </c:pt>
                <c:pt idx="65">
                  <c:v>4410.3334699999996</c:v>
                </c:pt>
                <c:pt idx="66">
                  <c:v>4455.8168105714285</c:v>
                </c:pt>
                <c:pt idx="67">
                  <c:v>4498.6010135714287</c:v>
                </c:pt>
                <c:pt idx="68">
                  <c:v>4537.738509428571</c:v>
                </c:pt>
                <c:pt idx="69">
                  <c:v>4573.8897252857141</c:v>
                </c:pt>
                <c:pt idx="70">
                  <c:v>4606.9972327142859</c:v>
                </c:pt>
                <c:pt idx="71">
                  <c:v>4648.4031527142852</c:v>
                </c:pt>
                <c:pt idx="72">
                  <c:v>4689.0337884285709</c:v>
                </c:pt>
                <c:pt idx="73">
                  <c:v>4726.0177170000006</c:v>
                </c:pt>
                <c:pt idx="74">
                  <c:v>4758.0627978571429</c:v>
                </c:pt>
                <c:pt idx="75">
                  <c:v>4788.6434529999997</c:v>
                </c:pt>
                <c:pt idx="76">
                  <c:v>4817.6161112857153</c:v>
                </c:pt>
                <c:pt idx="77">
                  <c:v>4843.8609177142862</c:v>
                </c:pt>
                <c:pt idx="78">
                  <c:v>4860.055743428572</c:v>
                </c:pt>
                <c:pt idx="79">
                  <c:v>4875.8485700000001</c:v>
                </c:pt>
                <c:pt idx="80">
                  <c:v>4891.1819688571431</c:v>
                </c:pt>
                <c:pt idx="81">
                  <c:v>4906.3143681428564</c:v>
                </c:pt>
                <c:pt idx="82">
                  <c:v>4920.6140547142859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14.953191740694839</c:v>
                </c:pt>
                <c:pt idx="2">
                  <c:v>17.030621763349707</c:v>
                </c:pt>
                <c:pt idx="3">
                  <c:v>19.395517743983106</c:v>
                </c:pt>
                <c:pt idx="4">
                  <c:v>22.087316996308004</c:v>
                </c:pt>
                <c:pt idx="5">
                  <c:v>25.15076613638935</c:v>
                </c:pt>
                <c:pt idx="6">
                  <c:v>28.636605880740703</c:v>
                </c:pt>
                <c:pt idx="7">
                  <c:v>32.602335231144558</c:v>
                </c:pt>
                <c:pt idx="8">
                  <c:v>37.113061522818818</c:v>
                </c:pt>
                <c:pt idx="9">
                  <c:v>42.242442442333626</c:v>
                </c:pt>
                <c:pt idx="10">
                  <c:v>48.073725364421229</c:v>
                </c:pt>
                <c:pt idx="11">
                  <c:v>54.700888078551863</c:v>
                </c:pt>
                <c:pt idx="12">
                  <c:v>62.22988300918626</c:v>
                </c:pt>
                <c:pt idx="13">
                  <c:v>70.779984171085133</c:v>
                </c:pt>
                <c:pt idx="14">
                  <c:v>80.485232091895384</c:v>
                </c:pt>
                <c:pt idx="15">
                  <c:v>91.495966479578044</c:v>
                </c:pt>
                <c:pt idx="16">
                  <c:v>103.9804291646898</c:v>
                </c:pt>
                <c:pt idx="17">
                  <c:v>118.12641041533392</c:v>
                </c:pt>
                <c:pt idx="18">
                  <c:v>134.14289968192355</c:v>
                </c:pt>
                <c:pt idx="19">
                  <c:v>152.26168674817214</c:v>
                </c:pt>
                <c:pt idx="20">
                  <c:v>172.73884074649987</c:v>
                </c:pt>
                <c:pt idx="21">
                  <c:v>195.85597224294432</c:v>
                </c:pt>
                <c:pt idx="22">
                  <c:v>221.92115750898628</c:v>
                </c:pt>
                <c:pt idx="23">
                  <c:v>251.26937441022352</c:v>
                </c:pt>
                <c:pt idx="24">
                  <c:v>284.2622668059218</c:v>
                </c:pt>
                <c:pt idx="25">
                  <c:v>321.28702046600466</c:v>
                </c:pt>
                <c:pt idx="26">
                  <c:v>362.75410078353269</c:v>
                </c:pt>
                <c:pt idx="27">
                  <c:v>409.09357479998567</c:v>
                </c:pt>
                <c:pt idx="28">
                  <c:v>460.74972262963047</c:v>
                </c:pt>
                <c:pt idx="29">
                  <c:v>518.17364333039495</c:v>
                </c:pt>
                <c:pt idx="30">
                  <c:v>581.81358630932027</c:v>
                </c:pt>
                <c:pt idx="31">
                  <c:v>652.10280133236654</c:v>
                </c:pt>
                <c:pt idx="32">
                  <c:v>729.44480816720068</c:v>
                </c:pt>
                <c:pt idx="33">
                  <c:v>814.19614932835009</c:v>
                </c:pt>
                <c:pt idx="34">
                  <c:v>906.64691080427326</c:v>
                </c:pt>
                <c:pt idx="35">
                  <c:v>1006.9995733374394</c:v>
                </c:pt>
                <c:pt idx="36">
                  <c:v>1115.3470775084013</c:v>
                </c:pt>
                <c:pt idx="37">
                  <c:v>1231.6513227265625</c:v>
                </c:pt>
                <c:pt idx="38">
                  <c:v>1355.7236316695239</c:v>
                </c:pt>
                <c:pt idx="39">
                  <c:v>1487.2089431911663</c:v>
                </c:pt>
                <c:pt idx="40">
                  <c:v>1625.5755867678979</c:v>
                </c:pt>
                <c:pt idx="41">
                  <c:v>1770.1123824797216</c:v>
                </c:pt>
                <c:pt idx="42">
                  <c:v>1919.9344627387582</c:v>
                </c:pt>
                <c:pt idx="43">
                  <c:v>2073.9986191239991</c:v>
                </c:pt>
                <c:pt idx="44">
                  <c:v>2231.1281781385223</c:v>
                </c:pt>
                <c:pt idx="45">
                  <c:v>2390.0464895891319</c:v>
                </c:pt>
                <c:pt idx="46">
                  <c:v>2549.4171953829</c:v>
                </c:pt>
                <c:pt idx="47">
                  <c:v>2707.8886769106639</c:v>
                </c:pt>
                <c:pt idx="48">
                  <c:v>2864.1395855845581</c:v>
                </c:pt>
                <c:pt idx="49">
                  <c:v>3016.9222308729964</c:v>
                </c:pt>
                <c:pt idx="50">
                  <c:v>3165.1008568683787</c:v>
                </c:pt>
                <c:pt idx="51">
                  <c:v>3307.6824358272465</c:v>
                </c:pt>
                <c:pt idx="52">
                  <c:v>3443.8384408595566</c:v>
                </c:pt>
                <c:pt idx="53">
                  <c:v>3572.9169926908762</c:v>
                </c:pt>
                <c:pt idx="54">
                  <c:v>3694.4456678292649</c:v>
                </c:pt>
                <c:pt idx="55">
                  <c:v>3808.1259937646178</c:v>
                </c:pt>
                <c:pt idx="56">
                  <c:v>3913.8211703500219</c:v>
                </c:pt>
                <c:pt idx="57">
                  <c:v>4011.5388225537636</c:v>
                </c:pt>
                <c:pt idx="58">
                  <c:v>4101.4106272545341</c:v>
                </c:pt>
                <c:pt idx="59">
                  <c:v>4183.6705129853608</c:v>
                </c:pt>
                <c:pt idx="60">
                  <c:v>4258.6328669069026</c:v>
                </c:pt>
                <c:pt idx="61">
                  <c:v>4326.671857943822</c:v>
                </c:pt>
                <c:pt idx="62">
                  <c:v>4388.202649642938</c:v>
                </c:pt>
                <c:pt idx="63">
                  <c:v>4443.6649676204879</c:v>
                </c:pt>
                <c:pt idx="64">
                  <c:v>4493.5092265449184</c:v>
                </c:pt>
                <c:pt idx="65">
                  <c:v>4538.1852198606111</c:v>
                </c:pt>
                <c:pt idx="66">
                  <c:v>4578.1332318277946</c:v>
                </c:pt>
                <c:pt idx="67">
                  <c:v>4613.7773397940391</c:v>
                </c:pt>
                <c:pt idx="68">
                  <c:v>4645.520625673742</c:v>
                </c:pt>
                <c:pt idx="69">
                  <c:v>4673.7419992640534</c:v>
                </c:pt>
                <c:pt idx="70">
                  <c:v>4698.7943427162381</c:v>
                </c:pt>
                <c:pt idx="71">
                  <c:v>4721.0037070337266</c:v>
                </c:pt>
                <c:pt idx="72">
                  <c:v>4740.6693213884655</c:v>
                </c:pt>
                <c:pt idx="73">
                  <c:v>4758.0642095122066</c:v>
                </c:pt>
                <c:pt idx="74">
                  <c:v>4773.4362410813437</c:v>
                </c:pt>
                <c:pt idx="75">
                  <c:v>4787.0094777298145</c:v>
                </c:pt>
                <c:pt idx="76">
                  <c:v>4798.9857018725479</c:v>
                </c:pt>
                <c:pt idx="77">
                  <c:v>4809.5460413450701</c:v>
                </c:pt>
                <c:pt idx="78">
                  <c:v>4818.8526238569593</c:v>
                </c:pt>
                <c:pt idx="79">
                  <c:v>4827.0502125962839</c:v>
                </c:pt>
                <c:pt idx="80">
                  <c:v>4834.2677883485267</c:v>
                </c:pt>
                <c:pt idx="81">
                  <c:v>4840.620054621575</c:v>
                </c:pt>
                <c:pt idx="82">
                  <c:v>4846.2088509307305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1424"/>
        <c:axId val="492499856"/>
      </c:scatterChart>
      <c:valAx>
        <c:axId val="492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9856"/>
        <c:crosses val="autoZero"/>
        <c:crossBetween val="midCat"/>
      </c:valAx>
      <c:valAx>
        <c:axId val="4924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0.3445707142857144</c:v>
                </c:pt>
                <c:pt idx="3">
                  <c:v>0.31585642857142848</c:v>
                </c:pt>
                <c:pt idx="4">
                  <c:v>0.34457071428571417</c:v>
                </c:pt>
                <c:pt idx="5">
                  <c:v>0.40199914285714256</c:v>
                </c:pt>
                <c:pt idx="6">
                  <c:v>0.74656999999999973</c:v>
                </c:pt>
                <c:pt idx="7">
                  <c:v>0.89014100000000029</c:v>
                </c:pt>
                <c:pt idx="8">
                  <c:v>0.89014100000000074</c:v>
                </c:pt>
                <c:pt idx="9">
                  <c:v>1.8951391428571425</c:v>
                </c:pt>
                <c:pt idx="10">
                  <c:v>3.0149941428571427</c:v>
                </c:pt>
                <c:pt idx="11">
                  <c:v>2.9862798571428568</c:v>
                </c:pt>
                <c:pt idx="12">
                  <c:v>4.0774205714285712</c:v>
                </c:pt>
                <c:pt idx="13">
                  <c:v>5.2547039999999994</c:v>
                </c:pt>
                <c:pt idx="14">
                  <c:v>6.9775578571428545</c:v>
                </c:pt>
                <c:pt idx="15">
                  <c:v>14.586828857142862</c:v>
                </c:pt>
                <c:pt idx="16">
                  <c:v>16.855252999999998</c:v>
                </c:pt>
                <c:pt idx="17">
                  <c:v>18.664249571428584</c:v>
                </c:pt>
                <c:pt idx="18">
                  <c:v>22.138671428571428</c:v>
                </c:pt>
                <c:pt idx="19">
                  <c:v>27.27851871428571</c:v>
                </c:pt>
                <c:pt idx="20">
                  <c:v>31.585653142857126</c:v>
                </c:pt>
                <c:pt idx="21">
                  <c:v>36.352215428571441</c:v>
                </c:pt>
                <c:pt idx="22">
                  <c:v>36.065073142857131</c:v>
                </c:pt>
                <c:pt idx="23">
                  <c:v>41.118777571428581</c:v>
                </c:pt>
                <c:pt idx="24">
                  <c:v>46.63190971428574</c:v>
                </c:pt>
                <c:pt idx="25">
                  <c:v>48.90033385714284</c:v>
                </c:pt>
                <c:pt idx="26">
                  <c:v>51.082615428571359</c:v>
                </c:pt>
                <c:pt idx="27">
                  <c:v>54.557037285714358</c:v>
                </c:pt>
                <c:pt idx="28">
                  <c:v>53.896609999999924</c:v>
                </c:pt>
                <c:pt idx="29">
                  <c:v>58.117601857142944</c:v>
                </c:pt>
                <c:pt idx="30">
                  <c:v>61.620737999999932</c:v>
                </c:pt>
                <c:pt idx="31">
                  <c:v>62.68316442857153</c:v>
                </c:pt>
                <c:pt idx="32">
                  <c:v>68.138868285714324</c:v>
                </c:pt>
                <c:pt idx="33">
                  <c:v>70.292435428571451</c:v>
                </c:pt>
                <c:pt idx="34">
                  <c:v>70.866720142857019</c:v>
                </c:pt>
                <c:pt idx="35">
                  <c:v>75.25999728571432</c:v>
                </c:pt>
                <c:pt idx="36">
                  <c:v>78.073991714285597</c:v>
                </c:pt>
                <c:pt idx="37">
                  <c:v>109.40121700000017</c:v>
                </c:pt>
                <c:pt idx="38">
                  <c:v>123.98804585714296</c:v>
                </c:pt>
                <c:pt idx="39">
                  <c:v>133.66474142857132</c:v>
                </c:pt>
                <c:pt idx="40">
                  <c:v>151.52499257142844</c:v>
                </c:pt>
                <c:pt idx="41">
                  <c:v>165.50882271428586</c:v>
                </c:pt>
                <c:pt idx="42">
                  <c:v>185.69492657142823</c:v>
                </c:pt>
                <c:pt idx="43">
                  <c:v>192.12691414285754</c:v>
                </c:pt>
                <c:pt idx="44">
                  <c:v>168.98324457142857</c:v>
                </c:pt>
                <c:pt idx="45">
                  <c:v>167.23167657142844</c:v>
                </c:pt>
                <c:pt idx="46">
                  <c:v>160.51254657142803</c:v>
                </c:pt>
                <c:pt idx="47">
                  <c:v>143.54243671428671</c:v>
                </c:pt>
                <c:pt idx="48">
                  <c:v>130.79331842857104</c:v>
                </c:pt>
                <c:pt idx="49">
                  <c:v>118.24519971428558</c:v>
                </c:pt>
                <c:pt idx="50">
                  <c:v>124.33261671428576</c:v>
                </c:pt>
                <c:pt idx="51">
                  <c:v>120.54233814285757</c:v>
                </c:pt>
                <c:pt idx="52">
                  <c:v>109.02793200000028</c:v>
                </c:pt>
                <c:pt idx="53">
                  <c:v>115.00049185714246</c:v>
                </c:pt>
                <c:pt idx="54">
                  <c:v>114.56977828571448</c:v>
                </c:pt>
                <c:pt idx="55">
                  <c:v>110.004215714286</c:v>
                </c:pt>
                <c:pt idx="56">
                  <c:v>102.68208714285706</c:v>
                </c:pt>
                <c:pt idx="57">
                  <c:v>86.113976142856558</c:v>
                </c:pt>
                <c:pt idx="58">
                  <c:v>75.891710428571372</c:v>
                </c:pt>
                <c:pt idx="59">
                  <c:v>74.915426428571067</c:v>
                </c:pt>
                <c:pt idx="60">
                  <c:v>64.262447142857894</c:v>
                </c:pt>
                <c:pt idx="61">
                  <c:v>60.816739428571367</c:v>
                </c:pt>
                <c:pt idx="62">
                  <c:v>60.299883285714117</c:v>
                </c:pt>
                <c:pt idx="63">
                  <c:v>57.1126037142852</c:v>
                </c:pt>
                <c:pt idx="64">
                  <c:v>50.738044714286247</c:v>
                </c:pt>
                <c:pt idx="65">
                  <c:v>48.871619714285174</c:v>
                </c:pt>
                <c:pt idx="66">
                  <c:v>45.311055142857498</c:v>
                </c:pt>
                <c:pt idx="67">
                  <c:v>42.611917571428734</c:v>
                </c:pt>
                <c:pt idx="68">
                  <c:v>38.965210428570884</c:v>
                </c:pt>
                <c:pt idx="69">
                  <c:v>35.978930428571715</c:v>
                </c:pt>
                <c:pt idx="70">
                  <c:v>32.93522200000038</c:v>
                </c:pt>
                <c:pt idx="71">
                  <c:v>41.233634571427814</c:v>
                </c:pt>
                <c:pt idx="72">
                  <c:v>40.458350285714317</c:v>
                </c:pt>
                <c:pt idx="73">
                  <c:v>36.811643142858287</c:v>
                </c:pt>
                <c:pt idx="74">
                  <c:v>31.872795428570811</c:v>
                </c:pt>
                <c:pt idx="75">
                  <c:v>30.408369714285385</c:v>
                </c:pt>
                <c:pt idx="76">
                  <c:v>28.800372857144197</c:v>
                </c:pt>
                <c:pt idx="77">
                  <c:v>26.072520999999455</c:v>
                </c:pt>
                <c:pt idx="78">
                  <c:v>16.022540285714371</c:v>
                </c:pt>
                <c:pt idx="79">
                  <c:v>15.620541142856695</c:v>
                </c:pt>
                <c:pt idx="80">
                  <c:v>15.16111342857161</c:v>
                </c:pt>
                <c:pt idx="81">
                  <c:v>14.960113857141863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2.0265284856963849E-2</c:v>
                </c:pt>
                <c:pt idx="3">
                  <c:v>8.4968456712865431E-2</c:v>
                </c:pt>
                <c:pt idx="4">
                  <c:v>0.19581157292053775</c:v>
                </c:pt>
                <c:pt idx="5">
                  <c:v>0.35268152834999084</c:v>
                </c:pt>
                <c:pt idx="6">
                  <c:v>0.5543600951097859</c:v>
                </c:pt>
                <c:pt idx="7">
                  <c:v>0.79872098627984489</c:v>
                </c:pt>
                <c:pt idx="8">
                  <c:v>1.0828407924849861</c:v>
                </c:pt>
                <c:pt idx="9">
                  <c:v>1.4030889189350872</c:v>
                </c:pt>
                <c:pt idx="10">
                  <c:v>1.7552150517979901</c:v>
                </c:pt>
                <c:pt idx="11">
                  <c:v>2.1344402870025032</c:v>
                </c:pt>
                <c:pt idx="12">
                  <c:v>2.5355535861925036</c:v>
                </c:pt>
                <c:pt idx="13">
                  <c:v>2.9530132674726786</c:v>
                </c:pt>
                <c:pt idx="14">
                  <c:v>3.3810522629884576</c:v>
                </c:pt>
                <c:pt idx="15">
                  <c:v>3.8137853571427622</c:v>
                </c:pt>
                <c:pt idx="16">
                  <c:v>4.2453163524374284</c:v>
                </c:pt>
                <c:pt idx="17">
                  <c:v>4.6698430039310814</c:v>
                </c:pt>
                <c:pt idx="18">
                  <c:v>5.0817575733488072</c:v>
                </c:pt>
                <c:pt idx="19">
                  <c:v>5.4757409544189057</c:v>
                </c:pt>
                <c:pt idx="20">
                  <c:v>5.8468484947096293</c:v>
                </c:pt>
                <c:pt idx="21">
                  <c:v>6.1905858721473708</c:v>
                </c:pt>
                <c:pt idx="22">
                  <c:v>6.5029736638430036</c:v>
                </c:pt>
                <c:pt idx="23">
                  <c:v>6.780599558564842</c:v>
                </c:pt>
                <c:pt idx="24">
                  <c:v>7.0206575000525522</c:v>
                </c:pt>
                <c:pt idx="25">
                  <c:v>7.2209733944439458</c:v>
                </c:pt>
                <c:pt idx="26">
                  <c:v>7.3800173598695471</c:v>
                </c:pt>
                <c:pt idx="27">
                  <c:v>7.4969028289194739</c:v>
                </c:pt>
                <c:pt idx="28">
                  <c:v>7.5713731253293455</c:v>
                </c:pt>
                <c:pt idx="29">
                  <c:v>7.6037764162239219</c:v>
                </c:pt>
                <c:pt idx="30">
                  <c:v>7.5950301834146288</c:v>
                </c:pt>
                <c:pt idx="31">
                  <c:v>7.54657655601412</c:v>
                </c:pt>
                <c:pt idx="32">
                  <c:v>7.4603299981878495</c:v>
                </c:pt>
                <c:pt idx="33">
                  <c:v>7.3386189481637141</c:v>
                </c:pt>
                <c:pt idx="34">
                  <c:v>7.1841230573673203</c:v>
                </c:pt>
                <c:pt idx="35">
                  <c:v>6.9998076830970479</c:v>
                </c:pt>
                <c:pt idx="36">
                  <c:v>6.7888572473602586</c:v>
                </c:pt>
                <c:pt idx="37">
                  <c:v>6.5546089925273474</c:v>
                </c:pt>
                <c:pt idx="38">
                  <c:v>6.3004885465667888</c:v>
                </c:pt>
                <c:pt idx="39">
                  <c:v>6.0299485628586131</c:v>
                </c:pt>
                <c:pt idx="40">
                  <c:v>5.7464115285460444</c:v>
                </c:pt>
                <c:pt idx="41">
                  <c:v>5.4532176479438199</c:v>
                </c:pt>
                <c:pt idx="42">
                  <c:v>5.1535785105518483</c:v>
                </c:pt>
                <c:pt idx="43">
                  <c:v>4.850537053360771</c:v>
                </c:pt>
                <c:pt idx="44">
                  <c:v>4.546934130566151</c:v>
                </c:pt>
                <c:pt idx="45">
                  <c:v>4.245381816081566</c:v>
                </c:pt>
                <c:pt idx="46">
                  <c:v>3.9482433901356897</c:v>
                </c:pt>
                <c:pt idx="47">
                  <c:v>3.6576198046597015</c:v>
                </c:pt>
                <c:pt idx="48">
                  <c:v>3.3753422860937325</c:v>
                </c:pt>
                <c:pt idx="49">
                  <c:v>3.1029706206934011</c:v>
                </c:pt>
                <c:pt idx="50">
                  <c:v>2.8417965775015261</c:v>
                </c:pt>
                <c:pt idx="51">
                  <c:v>2.5928518580960822</c:v>
                </c:pt>
                <c:pt idx="52">
                  <c:v>2.3569199194712875</c:v>
                </c:pt>
                <c:pt idx="53">
                  <c:v>2.1345509957040067</c:v>
                </c:pt>
                <c:pt idx="54">
                  <c:v>1.9260796435801424</c:v>
                </c:pt>
                <c:pt idx="55">
                  <c:v>1.7316441548381665</c:v>
                </c:pt>
                <c:pt idx="56">
                  <c:v>1.5512072105460879</c:v>
                </c:pt>
                <c:pt idx="57">
                  <c:v>1.3845771985900424</c:v>
                </c:pt>
                <c:pt idx="58">
                  <c:v>1.2314296704725605</c:v>
                </c:pt>
                <c:pt idx="59">
                  <c:v>1.091328475786542</c:v>
                </c:pt>
                <c:pt idx="60">
                  <c:v>0.96374617916605443</c:v>
                </c:pt>
                <c:pt idx="61">
                  <c:v>0.84808343274076692</c:v>
                </c:pt>
                <c:pt idx="62">
                  <c:v>0.74368704492494619</c:v>
                </c:pt>
                <c:pt idx="63">
                  <c:v>0.64986655184768849</c:v>
                </c:pt>
                <c:pt idx="64">
                  <c:v>0.5659091593023986</c:v>
                </c:pt>
                <c:pt idx="65">
                  <c:v>0.49109297952412728</c:v>
                </c:pt>
                <c:pt idx="66">
                  <c:v>0.42469853749203162</c:v>
                </c:pt>
                <c:pt idx="67">
                  <c:v>0.36601856521840587</c:v>
                </c:pt>
                <c:pt idx="68">
                  <c:v>0.31436613933610574</c:v>
                </c:pt>
                <c:pt idx="69">
                  <c:v>0.26908124720313531</c:v>
                </c:pt>
                <c:pt idx="70">
                  <c:v>0.22953588989962456</c:v>
                </c:pt>
                <c:pt idx="71">
                  <c:v>0.19513784727350064</c:v>
                </c:pt>
                <c:pt idx="72">
                  <c:v>0.16533324111325381</c:v>
                </c:pt>
                <c:pt idx="73">
                  <c:v>0.13960803820761347</c:v>
                </c:pt>
                <c:pt idx="74">
                  <c:v>0.1174886361754952</c:v>
                </c:pt>
                <c:pt idx="75">
                  <c:v>9.8541672229170693E-2</c:v>
                </c:pt>
                <c:pt idx="76">
                  <c:v>8.2373189184885759E-2</c:v>
                </c:pt>
                <c:pt idx="77">
                  <c:v>6.8627284751167583E-2</c:v>
                </c:pt>
                <c:pt idx="78">
                  <c:v>5.6984360056477709E-2</c:v>
                </c:pt>
                <c:pt idx="79">
                  <c:v>4.715907211847236E-2</c:v>
                </c:pt>
                <c:pt idx="80">
                  <c:v>3.8898083033656917E-2</c:v>
                </c:pt>
                <c:pt idx="81">
                  <c:v>3.1977686532384704E-2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5832"/>
        <c:axId val="487558056"/>
      </c:scatterChart>
      <c:valAx>
        <c:axId val="4898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8056"/>
        <c:crosses val="autoZero"/>
        <c:crossBetween val="midCat"/>
      </c:valAx>
      <c:valAx>
        <c:axId val="4875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0.51685614285714299</c:v>
                </c:pt>
                <c:pt idx="3">
                  <c:v>1.0049980000000001</c:v>
                </c:pt>
                <c:pt idx="4">
                  <c:v>1.5218541428571428</c:v>
                </c:pt>
                <c:pt idx="5">
                  <c:v>2.096138714285714</c:v>
                </c:pt>
                <c:pt idx="6">
                  <c:v>3.0149941428571423</c:v>
                </c:pt>
                <c:pt idx="7">
                  <c:v>4.0774205714285712</c:v>
                </c:pt>
                <c:pt idx="8">
                  <c:v>5.1398470000000005</c:v>
                </c:pt>
                <c:pt idx="9">
                  <c:v>7.2072715714285716</c:v>
                </c:pt>
                <c:pt idx="10">
                  <c:v>10.394551142857143</c:v>
                </c:pt>
                <c:pt idx="11">
                  <c:v>13.553116428571428</c:v>
                </c:pt>
                <c:pt idx="12">
                  <c:v>17.802822428571428</c:v>
                </c:pt>
                <c:pt idx="13">
                  <c:v>23.229811857142856</c:v>
                </c:pt>
                <c:pt idx="14">
                  <c:v>30.379655142857139</c:v>
                </c:pt>
                <c:pt idx="15">
                  <c:v>45.138769428571429</c:v>
                </c:pt>
                <c:pt idx="16">
                  <c:v>62.166307857142854</c:v>
                </c:pt>
                <c:pt idx="17">
                  <c:v>81.002842857142866</c:v>
                </c:pt>
                <c:pt idx="18">
                  <c:v>103.31379971428572</c:v>
                </c:pt>
                <c:pt idx="19">
                  <c:v>130.76460385714284</c:v>
                </c:pt>
                <c:pt idx="20">
                  <c:v>162.5225424285714</c:v>
                </c:pt>
                <c:pt idx="21">
                  <c:v>199.04704328571427</c:v>
                </c:pt>
                <c:pt idx="22">
                  <c:v>235.28440185714283</c:v>
                </c:pt>
                <c:pt idx="23">
                  <c:v>276.57546485714283</c:v>
                </c:pt>
                <c:pt idx="24">
                  <c:v>323.37966</c:v>
                </c:pt>
                <c:pt idx="25">
                  <c:v>372.45227928571427</c:v>
                </c:pt>
                <c:pt idx="26">
                  <c:v>423.70718014285706</c:v>
                </c:pt>
                <c:pt idx="27">
                  <c:v>478.43650285714284</c:v>
                </c:pt>
                <c:pt idx="28">
                  <c:v>532.50539828571425</c:v>
                </c:pt>
                <c:pt idx="29">
                  <c:v>590.79528557142862</c:v>
                </c:pt>
                <c:pt idx="30">
                  <c:v>652.58830899999998</c:v>
                </c:pt>
                <c:pt idx="31">
                  <c:v>715.44375885714294</c:v>
                </c:pt>
                <c:pt idx="32">
                  <c:v>783.75491257142869</c:v>
                </c:pt>
                <c:pt idx="33">
                  <c:v>854.21963342857157</c:v>
                </c:pt>
                <c:pt idx="34">
                  <c:v>925.25863900000002</c:v>
                </c:pt>
                <c:pt idx="35">
                  <c:v>1000.6909217142858</c:v>
                </c:pt>
                <c:pt idx="36">
                  <c:v>1078.9371988571427</c:v>
                </c:pt>
                <c:pt idx="37">
                  <c:v>1188.5107012857143</c:v>
                </c:pt>
                <c:pt idx="38">
                  <c:v>1312.6710325714287</c:v>
                </c:pt>
                <c:pt idx="39">
                  <c:v>1446.5080594285714</c:v>
                </c:pt>
                <c:pt idx="40">
                  <c:v>1598.2053374285713</c:v>
                </c:pt>
                <c:pt idx="41">
                  <c:v>1763.8864455714286</c:v>
                </c:pt>
                <c:pt idx="42">
                  <c:v>1949.7536575714282</c:v>
                </c:pt>
                <c:pt idx="43">
                  <c:v>2142.0528571428572</c:v>
                </c:pt>
                <c:pt idx="44">
                  <c:v>2311.2083871428572</c:v>
                </c:pt>
                <c:pt idx="45">
                  <c:v>2478.6123491428571</c:v>
                </c:pt>
                <c:pt idx="46">
                  <c:v>2639.2971811428565</c:v>
                </c:pt>
                <c:pt idx="47">
                  <c:v>2783.0119032857147</c:v>
                </c:pt>
                <c:pt idx="48">
                  <c:v>2913.9775071428571</c:v>
                </c:pt>
                <c:pt idx="49">
                  <c:v>3032.3949922857141</c:v>
                </c:pt>
                <c:pt idx="50">
                  <c:v>3156.8998944285713</c:v>
                </c:pt>
                <c:pt idx="51">
                  <c:v>3277.6145180000003</c:v>
                </c:pt>
                <c:pt idx="52">
                  <c:v>3386.814735428572</c:v>
                </c:pt>
                <c:pt idx="53">
                  <c:v>3501.9875127142859</c:v>
                </c:pt>
                <c:pt idx="54">
                  <c:v>3616.7295764285718</c:v>
                </c:pt>
                <c:pt idx="55">
                  <c:v>3726.9060775714293</c:v>
                </c:pt>
                <c:pt idx="56">
                  <c:v>3829.7604501428577</c:v>
                </c:pt>
                <c:pt idx="57">
                  <c:v>3916.0467117142857</c:v>
                </c:pt>
                <c:pt idx="58">
                  <c:v>3992.1107075714285</c:v>
                </c:pt>
                <c:pt idx="59">
                  <c:v>4067.198419428571</c:v>
                </c:pt>
                <c:pt idx="60">
                  <c:v>4131.6331520000003</c:v>
                </c:pt>
                <c:pt idx="61">
                  <c:v>4192.6221768571431</c:v>
                </c:pt>
                <c:pt idx="62">
                  <c:v>4253.0943455714287</c:v>
                </c:pt>
                <c:pt idx="63">
                  <c:v>4310.3792347142853</c:v>
                </c:pt>
                <c:pt idx="64">
                  <c:v>4361.289564857143</c:v>
                </c:pt>
                <c:pt idx="65">
                  <c:v>4410.3334699999996</c:v>
                </c:pt>
                <c:pt idx="66">
                  <c:v>4455.8168105714285</c:v>
                </c:pt>
                <c:pt idx="67">
                  <c:v>4498.6010135714287</c:v>
                </c:pt>
                <c:pt idx="68">
                  <c:v>4537.738509428571</c:v>
                </c:pt>
                <c:pt idx="69">
                  <c:v>4573.8897252857141</c:v>
                </c:pt>
                <c:pt idx="70">
                  <c:v>4606.9972327142859</c:v>
                </c:pt>
                <c:pt idx="71">
                  <c:v>4648.4031527142852</c:v>
                </c:pt>
                <c:pt idx="72">
                  <c:v>4689.0337884285709</c:v>
                </c:pt>
                <c:pt idx="73">
                  <c:v>4726.0177170000006</c:v>
                </c:pt>
                <c:pt idx="74">
                  <c:v>4758.0627978571429</c:v>
                </c:pt>
                <c:pt idx="75">
                  <c:v>4788.6434529999997</c:v>
                </c:pt>
                <c:pt idx="76">
                  <c:v>4817.6161112857153</c:v>
                </c:pt>
                <c:pt idx="77">
                  <c:v>4843.8609177142862</c:v>
                </c:pt>
                <c:pt idx="78">
                  <c:v>4860.055743428572</c:v>
                </c:pt>
                <c:pt idx="79">
                  <c:v>4875.8485700000001</c:v>
                </c:pt>
                <c:pt idx="80">
                  <c:v>4891.1819688571431</c:v>
                </c:pt>
                <c:pt idx="81">
                  <c:v>4906.3143681428564</c:v>
                </c:pt>
                <c:pt idx="82">
                  <c:v>4920.6140547142859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58840"/>
        <c:axId val="487559232"/>
      </c:scatterChart>
      <c:valAx>
        <c:axId val="48755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9232"/>
        <c:crosses val="autoZero"/>
        <c:crossBetween val="midCat"/>
      </c:valAx>
      <c:valAx>
        <c:axId val="4875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0.3445707142857144</c:v>
                </c:pt>
                <c:pt idx="3">
                  <c:v>0.31585642857142848</c:v>
                </c:pt>
                <c:pt idx="4">
                  <c:v>0.34457071428571417</c:v>
                </c:pt>
                <c:pt idx="5">
                  <c:v>0.40199914285714256</c:v>
                </c:pt>
                <c:pt idx="6">
                  <c:v>0.74656999999999973</c:v>
                </c:pt>
                <c:pt idx="7">
                  <c:v>0.89014100000000029</c:v>
                </c:pt>
                <c:pt idx="8">
                  <c:v>0.89014100000000074</c:v>
                </c:pt>
                <c:pt idx="9">
                  <c:v>1.8951391428571425</c:v>
                </c:pt>
                <c:pt idx="10">
                  <c:v>3.0149941428571427</c:v>
                </c:pt>
                <c:pt idx="11">
                  <c:v>2.9862798571428568</c:v>
                </c:pt>
                <c:pt idx="12">
                  <c:v>4.0774205714285712</c:v>
                </c:pt>
                <c:pt idx="13">
                  <c:v>5.2547039999999994</c:v>
                </c:pt>
                <c:pt idx="14">
                  <c:v>6.9775578571428545</c:v>
                </c:pt>
                <c:pt idx="15">
                  <c:v>14.586828857142862</c:v>
                </c:pt>
                <c:pt idx="16">
                  <c:v>16.855252999999998</c:v>
                </c:pt>
                <c:pt idx="17">
                  <c:v>18.664249571428584</c:v>
                </c:pt>
                <c:pt idx="18">
                  <c:v>22.138671428571428</c:v>
                </c:pt>
                <c:pt idx="19">
                  <c:v>27.27851871428571</c:v>
                </c:pt>
                <c:pt idx="20">
                  <c:v>31.585653142857126</c:v>
                </c:pt>
                <c:pt idx="21">
                  <c:v>36.352215428571441</c:v>
                </c:pt>
                <c:pt idx="22">
                  <c:v>36.065073142857131</c:v>
                </c:pt>
                <c:pt idx="23">
                  <c:v>41.118777571428581</c:v>
                </c:pt>
                <c:pt idx="24">
                  <c:v>46.63190971428574</c:v>
                </c:pt>
                <c:pt idx="25">
                  <c:v>48.90033385714284</c:v>
                </c:pt>
                <c:pt idx="26">
                  <c:v>51.082615428571359</c:v>
                </c:pt>
                <c:pt idx="27">
                  <c:v>54.557037285714358</c:v>
                </c:pt>
                <c:pt idx="28">
                  <c:v>53.896609999999924</c:v>
                </c:pt>
                <c:pt idx="29">
                  <c:v>58.117601857142944</c:v>
                </c:pt>
                <c:pt idx="30">
                  <c:v>61.620737999999932</c:v>
                </c:pt>
                <c:pt idx="31">
                  <c:v>62.68316442857153</c:v>
                </c:pt>
                <c:pt idx="32">
                  <c:v>68.138868285714324</c:v>
                </c:pt>
                <c:pt idx="33">
                  <c:v>70.292435428571451</c:v>
                </c:pt>
                <c:pt idx="34">
                  <c:v>70.866720142857019</c:v>
                </c:pt>
                <c:pt idx="35">
                  <c:v>75.25999728571432</c:v>
                </c:pt>
                <c:pt idx="36">
                  <c:v>78.073991714285597</c:v>
                </c:pt>
                <c:pt idx="37">
                  <c:v>109.40121700000017</c:v>
                </c:pt>
                <c:pt idx="38">
                  <c:v>123.98804585714296</c:v>
                </c:pt>
                <c:pt idx="39">
                  <c:v>133.66474142857132</c:v>
                </c:pt>
                <c:pt idx="40">
                  <c:v>151.52499257142844</c:v>
                </c:pt>
                <c:pt idx="41">
                  <c:v>165.50882271428586</c:v>
                </c:pt>
                <c:pt idx="42">
                  <c:v>185.69492657142823</c:v>
                </c:pt>
                <c:pt idx="43">
                  <c:v>192.12691414285754</c:v>
                </c:pt>
                <c:pt idx="44">
                  <c:v>168.98324457142857</c:v>
                </c:pt>
                <c:pt idx="45">
                  <c:v>167.23167657142844</c:v>
                </c:pt>
                <c:pt idx="46">
                  <c:v>160.51254657142803</c:v>
                </c:pt>
                <c:pt idx="47">
                  <c:v>143.54243671428671</c:v>
                </c:pt>
                <c:pt idx="48">
                  <c:v>130.79331842857104</c:v>
                </c:pt>
                <c:pt idx="49">
                  <c:v>118.24519971428558</c:v>
                </c:pt>
                <c:pt idx="50">
                  <c:v>124.33261671428576</c:v>
                </c:pt>
                <c:pt idx="51">
                  <c:v>120.54233814285757</c:v>
                </c:pt>
                <c:pt idx="52">
                  <c:v>109.02793200000028</c:v>
                </c:pt>
                <c:pt idx="53">
                  <c:v>115.00049185714246</c:v>
                </c:pt>
                <c:pt idx="54">
                  <c:v>114.56977828571448</c:v>
                </c:pt>
                <c:pt idx="55">
                  <c:v>110.004215714286</c:v>
                </c:pt>
                <c:pt idx="56">
                  <c:v>102.68208714285706</c:v>
                </c:pt>
                <c:pt idx="57">
                  <c:v>86.113976142856558</c:v>
                </c:pt>
                <c:pt idx="58">
                  <c:v>75.891710428571372</c:v>
                </c:pt>
                <c:pt idx="59">
                  <c:v>74.915426428571067</c:v>
                </c:pt>
                <c:pt idx="60">
                  <c:v>64.262447142857894</c:v>
                </c:pt>
                <c:pt idx="61">
                  <c:v>60.816739428571367</c:v>
                </c:pt>
                <c:pt idx="62">
                  <c:v>60.299883285714117</c:v>
                </c:pt>
                <c:pt idx="63">
                  <c:v>57.1126037142852</c:v>
                </c:pt>
                <c:pt idx="64">
                  <c:v>50.738044714286247</c:v>
                </c:pt>
                <c:pt idx="65">
                  <c:v>48.871619714285174</c:v>
                </c:pt>
                <c:pt idx="66">
                  <c:v>45.311055142857498</c:v>
                </c:pt>
                <c:pt idx="67">
                  <c:v>42.611917571428734</c:v>
                </c:pt>
                <c:pt idx="68">
                  <c:v>38.965210428570884</c:v>
                </c:pt>
                <c:pt idx="69">
                  <c:v>35.978930428571715</c:v>
                </c:pt>
                <c:pt idx="70">
                  <c:v>32.93522200000038</c:v>
                </c:pt>
                <c:pt idx="71">
                  <c:v>41.233634571427814</c:v>
                </c:pt>
                <c:pt idx="72">
                  <c:v>40.458350285714317</c:v>
                </c:pt>
                <c:pt idx="73">
                  <c:v>36.811643142858287</c:v>
                </c:pt>
                <c:pt idx="74">
                  <c:v>31.872795428570811</c:v>
                </c:pt>
                <c:pt idx="75">
                  <c:v>30.408369714285385</c:v>
                </c:pt>
                <c:pt idx="76">
                  <c:v>28.800372857144197</c:v>
                </c:pt>
                <c:pt idx="77">
                  <c:v>26.072520999999455</c:v>
                </c:pt>
                <c:pt idx="78">
                  <c:v>16.022540285714371</c:v>
                </c:pt>
                <c:pt idx="79">
                  <c:v>15.620541142856695</c:v>
                </c:pt>
                <c:pt idx="80">
                  <c:v>15.16111342857161</c:v>
                </c:pt>
                <c:pt idx="81">
                  <c:v>14.960113857141863</c:v>
                </c:pt>
                <c:pt idx="82">
                  <c:v>14.12740114285802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61952"/>
        <c:axId val="628061168"/>
      </c:scatterChart>
      <c:valAx>
        <c:axId val="6280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1168"/>
        <c:crosses val="autoZero"/>
        <c:crossBetween val="midCat"/>
      </c:valAx>
      <c:valAx>
        <c:axId val="6280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0.3445707142857144</c:v>
                </c:pt>
                <c:pt idx="3">
                  <c:v>0.31585642857142848</c:v>
                </c:pt>
                <c:pt idx="4">
                  <c:v>0.34457071428571417</c:v>
                </c:pt>
                <c:pt idx="5">
                  <c:v>0.40199914285714256</c:v>
                </c:pt>
                <c:pt idx="6">
                  <c:v>0.74656999999999973</c:v>
                </c:pt>
                <c:pt idx="7">
                  <c:v>0.89014100000000029</c:v>
                </c:pt>
                <c:pt idx="8">
                  <c:v>0.89014100000000074</c:v>
                </c:pt>
                <c:pt idx="9">
                  <c:v>1.8951391428571425</c:v>
                </c:pt>
                <c:pt idx="10">
                  <c:v>3.0149941428571427</c:v>
                </c:pt>
                <c:pt idx="11">
                  <c:v>2.9862798571428568</c:v>
                </c:pt>
                <c:pt idx="12">
                  <c:v>4.0774205714285712</c:v>
                </c:pt>
                <c:pt idx="13">
                  <c:v>5.2547039999999994</c:v>
                </c:pt>
                <c:pt idx="14">
                  <c:v>6.9775578571428545</c:v>
                </c:pt>
                <c:pt idx="15">
                  <c:v>14.586828857142862</c:v>
                </c:pt>
                <c:pt idx="16">
                  <c:v>16.855252999999998</c:v>
                </c:pt>
                <c:pt idx="17">
                  <c:v>18.664249571428584</c:v>
                </c:pt>
                <c:pt idx="18">
                  <c:v>22.138671428571428</c:v>
                </c:pt>
                <c:pt idx="19">
                  <c:v>27.27851871428571</c:v>
                </c:pt>
                <c:pt idx="20">
                  <c:v>31.585653142857126</c:v>
                </c:pt>
                <c:pt idx="21">
                  <c:v>36.352215428571441</c:v>
                </c:pt>
                <c:pt idx="22">
                  <c:v>36.065073142857131</c:v>
                </c:pt>
                <c:pt idx="23">
                  <c:v>41.118777571428581</c:v>
                </c:pt>
                <c:pt idx="24">
                  <c:v>46.63190971428574</c:v>
                </c:pt>
                <c:pt idx="25">
                  <c:v>48.90033385714284</c:v>
                </c:pt>
                <c:pt idx="26">
                  <c:v>51.082615428571359</c:v>
                </c:pt>
                <c:pt idx="27">
                  <c:v>54.557037285714358</c:v>
                </c:pt>
                <c:pt idx="28">
                  <c:v>53.896609999999924</c:v>
                </c:pt>
                <c:pt idx="29">
                  <c:v>58.117601857142944</c:v>
                </c:pt>
                <c:pt idx="30">
                  <c:v>61.620737999999932</c:v>
                </c:pt>
                <c:pt idx="31">
                  <c:v>62.68316442857153</c:v>
                </c:pt>
                <c:pt idx="32">
                  <c:v>68.138868285714324</c:v>
                </c:pt>
                <c:pt idx="33">
                  <c:v>70.292435428571451</c:v>
                </c:pt>
                <c:pt idx="34">
                  <c:v>70.866720142857019</c:v>
                </c:pt>
                <c:pt idx="35">
                  <c:v>75.25999728571432</c:v>
                </c:pt>
                <c:pt idx="36">
                  <c:v>78.073991714285597</c:v>
                </c:pt>
                <c:pt idx="37">
                  <c:v>109.40121700000017</c:v>
                </c:pt>
                <c:pt idx="38">
                  <c:v>123.98804585714296</c:v>
                </c:pt>
                <c:pt idx="39">
                  <c:v>133.66474142857132</c:v>
                </c:pt>
                <c:pt idx="40">
                  <c:v>151.52499257142844</c:v>
                </c:pt>
                <c:pt idx="41">
                  <c:v>165.50882271428586</c:v>
                </c:pt>
                <c:pt idx="42">
                  <c:v>185.69492657142823</c:v>
                </c:pt>
                <c:pt idx="43">
                  <c:v>192.12691414285754</c:v>
                </c:pt>
                <c:pt idx="44">
                  <c:v>168.98324457142857</c:v>
                </c:pt>
                <c:pt idx="45">
                  <c:v>167.23167657142844</c:v>
                </c:pt>
                <c:pt idx="46">
                  <c:v>160.51254657142803</c:v>
                </c:pt>
                <c:pt idx="47">
                  <c:v>143.54243671428671</c:v>
                </c:pt>
                <c:pt idx="48">
                  <c:v>130.79331842857104</c:v>
                </c:pt>
                <c:pt idx="49">
                  <c:v>118.24519971428558</c:v>
                </c:pt>
                <c:pt idx="50">
                  <c:v>124.33261671428576</c:v>
                </c:pt>
                <c:pt idx="51">
                  <c:v>120.54233814285757</c:v>
                </c:pt>
                <c:pt idx="52">
                  <c:v>109.02793200000028</c:v>
                </c:pt>
                <c:pt idx="53">
                  <c:v>115.00049185714246</c:v>
                </c:pt>
                <c:pt idx="54">
                  <c:v>114.56977828571448</c:v>
                </c:pt>
                <c:pt idx="55">
                  <c:v>110.004215714286</c:v>
                </c:pt>
                <c:pt idx="56">
                  <c:v>102.68208714285706</c:v>
                </c:pt>
                <c:pt idx="57">
                  <c:v>86.113976142856558</c:v>
                </c:pt>
                <c:pt idx="58">
                  <c:v>75.891710428571372</c:v>
                </c:pt>
                <c:pt idx="59">
                  <c:v>74.915426428571067</c:v>
                </c:pt>
                <c:pt idx="60">
                  <c:v>64.262447142857894</c:v>
                </c:pt>
                <c:pt idx="61">
                  <c:v>60.816739428571367</c:v>
                </c:pt>
                <c:pt idx="62">
                  <c:v>60.299883285714117</c:v>
                </c:pt>
                <c:pt idx="63">
                  <c:v>57.1126037142852</c:v>
                </c:pt>
                <c:pt idx="64">
                  <c:v>50.738044714286247</c:v>
                </c:pt>
                <c:pt idx="65">
                  <c:v>48.871619714285174</c:v>
                </c:pt>
                <c:pt idx="66">
                  <c:v>45.311055142857498</c:v>
                </c:pt>
                <c:pt idx="67">
                  <c:v>42.611917571428734</c:v>
                </c:pt>
                <c:pt idx="68">
                  <c:v>38.965210428570884</c:v>
                </c:pt>
                <c:pt idx="69">
                  <c:v>35.978930428571715</c:v>
                </c:pt>
                <c:pt idx="70">
                  <c:v>32.93522200000038</c:v>
                </c:pt>
                <c:pt idx="71">
                  <c:v>41.233634571427814</c:v>
                </c:pt>
                <c:pt idx="72">
                  <c:v>40.458350285714317</c:v>
                </c:pt>
                <c:pt idx="73">
                  <c:v>36.811643142858287</c:v>
                </c:pt>
                <c:pt idx="74">
                  <c:v>31.872795428570811</c:v>
                </c:pt>
                <c:pt idx="75">
                  <c:v>30.408369714285385</c:v>
                </c:pt>
                <c:pt idx="76">
                  <c:v>28.800372857144197</c:v>
                </c:pt>
                <c:pt idx="77">
                  <c:v>26.072520999999455</c:v>
                </c:pt>
                <c:pt idx="78">
                  <c:v>16.022540285714371</c:v>
                </c:pt>
                <c:pt idx="79">
                  <c:v>15.620541142856695</c:v>
                </c:pt>
                <c:pt idx="80">
                  <c:v>15.16111342857161</c:v>
                </c:pt>
                <c:pt idx="81">
                  <c:v>14.960113857141863</c:v>
                </c:pt>
                <c:pt idx="82">
                  <c:v>14.12740114285802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2.1179255856706574</c:v>
                </c:pt>
                <c:pt idx="2">
                  <c:v>2.3872862361148863</c:v>
                </c:pt>
                <c:pt idx="3">
                  <c:v>2.6936392837224212</c:v>
                </c:pt>
                <c:pt idx="4">
                  <c:v>3.041976449822402</c:v>
                </c:pt>
                <c:pt idx="5">
                  <c:v>3.4379367526855997</c:v>
                </c:pt>
                <c:pt idx="6">
                  <c:v>3.8878826073448813</c:v>
                </c:pt>
                <c:pt idx="7">
                  <c:v>4.3989824857837609</c:v>
                </c:pt>
                <c:pt idx="8">
                  <c:v>4.9792999234854971</c:v>
                </c:pt>
                <c:pt idx="9">
                  <c:v>5.6378883283942551</c:v>
                </c:pt>
                <c:pt idx="10">
                  <c:v>6.3848905994765985</c:v>
                </c:pt>
                <c:pt idx="11">
                  <c:v>7.2316419633006639</c:v>
                </c:pt>
                <c:pt idx="12">
                  <c:v>8.1907736518969614</c:v>
                </c:pt>
                <c:pt idx="13">
                  <c:v>9.276314031796872</c:v>
                </c:pt>
                <c:pt idx="14">
                  <c:v>10.503782506236835</c:v>
                </c:pt>
                <c:pt idx="15">
                  <c:v>11.890269901269061</c:v>
                </c:pt>
                <c:pt idx="16">
                  <c:v>13.454497064445047</c:v>
                </c:pt>
                <c:pt idx="17">
                  <c:v>15.216841011982279</c:v>
                </c:pt>
                <c:pt idx="18">
                  <c:v>17.199315134544964</c:v>
                </c:pt>
                <c:pt idx="19">
                  <c:v>19.425486722732686</c:v>
                </c:pt>
                <c:pt idx="20">
                  <c:v>21.92031146355815</c:v>
                </c:pt>
                <c:pt idx="21">
                  <c:v>24.709860731551771</c:v>
                </c:pt>
                <c:pt idx="22">
                  <c:v>27.820913711598511</c:v>
                </c:pt>
                <c:pt idx="23">
                  <c:v>31.280383062845853</c:v>
                </c:pt>
                <c:pt idx="24">
                  <c:v>35.114540587493011</c:v>
                </c:pt>
                <c:pt idx="25">
                  <c:v>39.34800907928291</c:v>
                </c:pt>
                <c:pt idx="26">
                  <c:v>44.002489350231862</c:v>
                </c:pt>
                <c:pt idx="27">
                  <c:v>49.095198806507284</c:v>
                </c:pt>
                <c:pt idx="28">
                  <c:v>54.637011518453903</c:v>
                </c:pt>
                <c:pt idx="29">
                  <c:v>60.630311217015745</c:v>
                </c:pt>
                <c:pt idx="30">
                  <c:v>67.066599525462038</c:v>
                </c:pt>
                <c:pt idx="31">
                  <c:v>73.923942781811647</c:v>
                </c:pt>
                <c:pt idx="32">
                  <c:v>81.164391473367289</c:v>
                </c:pt>
                <c:pt idx="33">
                  <c:v>88.731563944935829</c:v>
                </c:pt>
                <c:pt idx="34">
                  <c:v>96.548645150491723</c:v>
                </c:pt>
                <c:pt idx="35">
                  <c:v>104.51710289758708</c:v>
                </c:pt>
                <c:pt idx="36">
                  <c:v>112.51645604973015</c:v>
                </c:pt>
                <c:pt idx="37">
                  <c:v>120.40542696724425</c:v>
                </c:pt>
                <c:pt idx="38">
                  <c:v>128.02475959357636</c:v>
                </c:pt>
                <c:pt idx="39">
                  <c:v>135.20187431148358</c:v>
                </c:pt>
                <c:pt idx="40">
                  <c:v>141.75735868204683</c:v>
                </c:pt>
                <c:pt idx="41">
                  <c:v>147.51306994675846</c:v>
                </c:pt>
                <c:pt idx="42">
                  <c:v>152.30137658037046</c:v>
                </c:pt>
                <c:pt idx="43">
                  <c:v>155.97483223678501</c:v>
                </c:pt>
                <c:pt idx="44">
                  <c:v>158.4154041630469</c:v>
                </c:pt>
                <c:pt idx="45">
                  <c:v>159.54231493765707</c:v>
                </c:pt>
                <c:pt idx="46">
                  <c:v>159.31763105757204</c:v>
                </c:pt>
                <c:pt idx="47">
                  <c:v>157.74894774797099</c:v>
                </c:pt>
                <c:pt idx="48">
                  <c:v>154.88884834942081</c:v>
                </c:pt>
                <c:pt idx="49">
                  <c:v>150.83120350679562</c:v>
                </c:pt>
                <c:pt idx="50">
                  <c:v>145.70475041639534</c:v>
                </c:pt>
                <c:pt idx="51">
                  <c:v>139.66468884601684</c:v>
                </c:pt>
                <c:pt idx="52">
                  <c:v>132.88320126201606</c:v>
                </c:pt>
                <c:pt idx="53">
                  <c:v>125.53983152173879</c:v>
                </c:pt>
                <c:pt idx="54">
                  <c:v>117.81255322831134</c:v>
                </c:pt>
                <c:pt idx="55">
                  <c:v>109.87016138933717</c:v>
                </c:pt>
                <c:pt idx="56">
                  <c:v>101.86637711296605</c:v>
                </c:pt>
                <c:pt idx="57">
                  <c:v>93.935811074010331</c:v>
                </c:pt>
                <c:pt idx="58">
                  <c:v>86.191723133857295</c:v>
                </c:pt>
                <c:pt idx="59">
                  <c:v>78.725363489568636</c:v>
                </c:pt>
                <c:pt idx="60">
                  <c:v>71.606590903674245</c:v>
                </c:pt>
                <c:pt idx="61">
                  <c:v>64.885430291851435</c:v>
                </c:pt>
                <c:pt idx="62">
                  <c:v>58.594242767325326</c:v>
                </c:pt>
                <c:pt idx="63">
                  <c:v>52.750221305747864</c:v>
                </c:pt>
                <c:pt idx="64">
                  <c:v>47.357980537400003</c:v>
                </c:pt>
                <c:pt idx="65">
                  <c:v>42.412068607989561</c:v>
                </c:pt>
                <c:pt idx="66">
                  <c:v>37.899284833059397</c:v>
                </c:pt>
                <c:pt idx="67">
                  <c:v>33.800734522502893</c:v>
                </c:pt>
                <c:pt idx="68">
                  <c:v>30.093590008401559</c:v>
                </c:pt>
                <c:pt idx="69">
                  <c:v>26.752554542098228</c:v>
                </c:pt>
                <c:pt idx="70">
                  <c:v>23.751044408190943</c:v>
                </c:pt>
                <c:pt idx="71">
                  <c:v>21.062115930519099</c:v>
                </c:pt>
                <c:pt idx="72">
                  <c:v>18.659169735413947</c:v>
                </c:pt>
                <c:pt idx="73">
                  <c:v>16.516466283672372</c:v>
                </c:pt>
                <c:pt idx="74">
                  <c:v>14.609485631421382</c:v>
                </c:pt>
                <c:pt idx="75">
                  <c:v>12.915161692136621</c:v>
                </c:pt>
                <c:pt idx="76">
                  <c:v>11.412017734291936</c:v>
                </c:pt>
                <c:pt idx="77">
                  <c:v>10.080226011433819</c:v>
                </c:pt>
                <c:pt idx="78">
                  <c:v>8.9016106438542337</c:v>
                </c:pt>
                <c:pt idx="79">
                  <c:v>7.859609369565125</c:v>
                </c:pt>
                <c:pt idx="80">
                  <c:v>6.9392066696848422</c:v>
                </c:pt>
                <c:pt idx="81">
                  <c:v>6.1268480919377115</c:v>
                </c:pt>
                <c:pt idx="82">
                  <c:v>5.4103433429070487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0040"/>
        <c:axId val="251648864"/>
      </c:scatterChart>
      <c:valAx>
        <c:axId val="25165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valAx>
        <c:axId val="2516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LogNormal!$B$2:$B$152</c:f>
              <c:strCache>
                <c:ptCount val="14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</c:strCache>
            </c:strRef>
          </c:xVal>
          <c:yVal>
            <c:numRef>
              <c:f>LogNormal!$F$2:$F$152</c:f>
              <c:numCache>
                <c:formatCode>General</c:formatCode>
                <c:ptCount val="151"/>
                <c:pt idx="0">
                  <c:v>0</c:v>
                </c:pt>
                <c:pt idx="2">
                  <c:v>0</c:v>
                </c:pt>
                <c:pt idx="3">
                  <c:v>0.48814185714285707</c:v>
                </c:pt>
                <c:pt idx="4">
                  <c:v>1.0049979999999998</c:v>
                </c:pt>
                <c:pt idx="5">
                  <c:v>1.579282571428571</c:v>
                </c:pt>
                <c:pt idx="6">
                  <c:v>2.4981379999999991</c:v>
                </c:pt>
                <c:pt idx="7">
                  <c:v>3.5605644285714284</c:v>
                </c:pt>
                <c:pt idx="8">
                  <c:v>4.6229908571428577</c:v>
                </c:pt>
                <c:pt idx="9">
                  <c:v>6.6904154285714288</c:v>
                </c:pt>
                <c:pt idx="10">
                  <c:v>9.8776949999999992</c:v>
                </c:pt>
                <c:pt idx="11">
                  <c:v>13.036260285714285</c:v>
                </c:pt>
                <c:pt idx="12">
                  <c:v>17.285966285714284</c:v>
                </c:pt>
                <c:pt idx="13">
                  <c:v>22.712955714285712</c:v>
                </c:pt>
                <c:pt idx="14">
                  <c:v>29.862798999999995</c:v>
                </c:pt>
                <c:pt idx="15">
                  <c:v>44.621913285714285</c:v>
                </c:pt>
                <c:pt idx="16">
                  <c:v>61.649451714285711</c:v>
                </c:pt>
                <c:pt idx="17">
                  <c:v>80.48598671428573</c:v>
                </c:pt>
                <c:pt idx="18">
                  <c:v>102.79694357142859</c:v>
                </c:pt>
                <c:pt idx="19">
                  <c:v>130.24774771428571</c:v>
                </c:pt>
                <c:pt idx="20">
                  <c:v>162.00568628571426</c:v>
                </c:pt>
                <c:pt idx="21">
                  <c:v>198.53018714285713</c:v>
                </c:pt>
                <c:pt idx="22">
                  <c:v>234.76754571428569</c:v>
                </c:pt>
                <c:pt idx="23">
                  <c:v>276.0586087142857</c:v>
                </c:pt>
                <c:pt idx="24">
                  <c:v>322.86280385714286</c:v>
                </c:pt>
                <c:pt idx="25">
                  <c:v>371.93542314285713</c:v>
                </c:pt>
                <c:pt idx="26">
                  <c:v>423.19032399999992</c:v>
                </c:pt>
                <c:pt idx="27">
                  <c:v>477.9196467142857</c:v>
                </c:pt>
                <c:pt idx="28">
                  <c:v>531.98854214285711</c:v>
                </c:pt>
                <c:pt idx="29">
                  <c:v>590.27842942857149</c:v>
                </c:pt>
                <c:pt idx="30">
                  <c:v>652.07145285714284</c:v>
                </c:pt>
                <c:pt idx="31">
                  <c:v>714.9269027142858</c:v>
                </c:pt>
                <c:pt idx="32">
                  <c:v>783.23805642857155</c:v>
                </c:pt>
                <c:pt idx="33">
                  <c:v>853.70277728571443</c:v>
                </c:pt>
                <c:pt idx="34">
                  <c:v>924.74178285714288</c:v>
                </c:pt>
                <c:pt idx="35">
                  <c:v>1000.1740655714286</c:v>
                </c:pt>
                <c:pt idx="36">
                  <c:v>1078.4203427142857</c:v>
                </c:pt>
                <c:pt idx="37">
                  <c:v>1187.9938451428573</c:v>
                </c:pt>
                <c:pt idx="38">
                  <c:v>1312.1541764285716</c:v>
                </c:pt>
                <c:pt idx="39">
                  <c:v>1445.9912032857144</c:v>
                </c:pt>
                <c:pt idx="40">
                  <c:v>1597.6884812857143</c:v>
                </c:pt>
                <c:pt idx="41">
                  <c:v>1763.3695894285715</c:v>
                </c:pt>
                <c:pt idx="42">
                  <c:v>1949.2368014285712</c:v>
                </c:pt>
                <c:pt idx="43">
                  <c:v>2141.5360009999999</c:v>
                </c:pt>
                <c:pt idx="44">
                  <c:v>2310.6915309999999</c:v>
                </c:pt>
                <c:pt idx="45">
                  <c:v>2478.0954929999998</c:v>
                </c:pt>
                <c:pt idx="46">
                  <c:v>2638.7803249999993</c:v>
                </c:pt>
                <c:pt idx="47">
                  <c:v>2782.4950471428574</c:v>
                </c:pt>
                <c:pt idx="48">
                  <c:v>2913.4606509999999</c:v>
                </c:pt>
                <c:pt idx="49">
                  <c:v>3031.8781361428569</c:v>
                </c:pt>
                <c:pt idx="50">
                  <c:v>3156.3830382857141</c:v>
                </c:pt>
                <c:pt idx="51">
                  <c:v>3277.0976618571431</c:v>
                </c:pt>
                <c:pt idx="52">
                  <c:v>3386.2978792857148</c:v>
                </c:pt>
                <c:pt idx="53">
                  <c:v>3501.4706565714287</c:v>
                </c:pt>
                <c:pt idx="54">
                  <c:v>3616.2127202857146</c:v>
                </c:pt>
                <c:pt idx="55">
                  <c:v>3726.389221428572</c:v>
                </c:pt>
                <c:pt idx="56">
                  <c:v>3829.2435940000005</c:v>
                </c:pt>
                <c:pt idx="57">
                  <c:v>3915.5298555714285</c:v>
                </c:pt>
                <c:pt idx="58">
                  <c:v>3991.5938514285713</c:v>
                </c:pt>
                <c:pt idx="59">
                  <c:v>4066.6815632857138</c:v>
                </c:pt>
                <c:pt idx="60">
                  <c:v>4131.1162958571431</c:v>
                </c:pt>
                <c:pt idx="61">
                  <c:v>4192.1053207142859</c:v>
                </c:pt>
                <c:pt idx="62">
                  <c:v>4252.5774894285714</c:v>
                </c:pt>
                <c:pt idx="63">
                  <c:v>4309.8623785714281</c:v>
                </c:pt>
                <c:pt idx="64">
                  <c:v>4360.7727087142857</c:v>
                </c:pt>
                <c:pt idx="65">
                  <c:v>4409.8166138571423</c:v>
                </c:pt>
                <c:pt idx="66">
                  <c:v>4455.2999544285713</c:v>
                </c:pt>
                <c:pt idx="67">
                  <c:v>4498.0841574285714</c:v>
                </c:pt>
                <c:pt idx="68">
                  <c:v>4537.2216532857137</c:v>
                </c:pt>
                <c:pt idx="69">
                  <c:v>4573.3728691428569</c:v>
                </c:pt>
                <c:pt idx="70">
                  <c:v>4606.4803765714287</c:v>
                </c:pt>
                <c:pt idx="71">
                  <c:v>4647.8862965714279</c:v>
                </c:pt>
                <c:pt idx="72">
                  <c:v>4688.5169322857137</c:v>
                </c:pt>
                <c:pt idx="73">
                  <c:v>4725.5008608571434</c:v>
                </c:pt>
                <c:pt idx="74">
                  <c:v>4757.5459417142856</c:v>
                </c:pt>
                <c:pt idx="75">
                  <c:v>4788.1265968571424</c:v>
                </c:pt>
                <c:pt idx="76">
                  <c:v>4817.0992551428581</c:v>
                </c:pt>
                <c:pt idx="77">
                  <c:v>4843.3440615714289</c:v>
                </c:pt>
                <c:pt idx="78">
                  <c:v>4859.5388872857147</c:v>
                </c:pt>
                <c:pt idx="79">
                  <c:v>4875.3317138571429</c:v>
                </c:pt>
                <c:pt idx="80">
                  <c:v>4890.6651127142859</c:v>
                </c:pt>
                <c:pt idx="81">
                  <c:v>4905.7975119999992</c:v>
                </c:pt>
                <c:pt idx="82">
                  <c:v>4920.0971985714286</c:v>
                </c:pt>
                <c:pt idx="83">
                  <c:v>4933.9948860000004</c:v>
                </c:pt>
                <c:pt idx="84">
                  <c:v>4948.0074302857138</c:v>
                </c:pt>
                <c:pt idx="85">
                  <c:v>4960.9288338571432</c:v>
                </c:pt>
                <c:pt idx="86">
                  <c:v>4971.5530989999997</c:v>
                </c:pt>
                <c:pt idx="87">
                  <c:v>4981.5169368571433</c:v>
                </c:pt>
                <c:pt idx="88">
                  <c:v>4991.5956317142854</c:v>
                </c:pt>
                <c:pt idx="89">
                  <c:v>5002.0476115714273</c:v>
                </c:pt>
                <c:pt idx="90">
                  <c:v>5011.5520217142848</c:v>
                </c:pt>
                <c:pt idx="91">
                  <c:v>5020.3960047142855</c:v>
                </c:pt>
                <c:pt idx="92">
                  <c:v>5029.0389880000002</c:v>
                </c:pt>
                <c:pt idx="93">
                  <c:v>5037.2799719999994</c:v>
                </c:pt>
                <c:pt idx="94">
                  <c:v>5044.5733865714283</c:v>
                </c:pt>
                <c:pt idx="95">
                  <c:v>5050.6320891428568</c:v>
                </c:pt>
                <c:pt idx="96">
                  <c:v>5054.795652428571</c:v>
                </c:pt>
                <c:pt idx="97">
                  <c:v>5059.0740727142856</c:v>
                </c:pt>
                <c:pt idx="98">
                  <c:v>5062.5197802857147</c:v>
                </c:pt>
                <c:pt idx="99">
                  <c:v>5065.2763464285708</c:v>
                </c:pt>
                <c:pt idx="100">
                  <c:v>5067.7744844285717</c:v>
                </c:pt>
                <c:pt idx="101">
                  <c:v>5070.9904781428577</c:v>
                </c:pt>
                <c:pt idx="102">
                  <c:v>5073.9193295714294</c:v>
                </c:pt>
                <c:pt idx="103">
                  <c:v>5077.1927518571429</c:v>
                </c:pt>
                <c:pt idx="104">
                  <c:v>5080.6097452857148</c:v>
                </c:pt>
                <c:pt idx="105">
                  <c:v>5083.7683105714286</c:v>
                </c:pt>
                <c:pt idx="106">
                  <c:v>5087.1278755714293</c:v>
                </c:pt>
                <c:pt idx="107">
                  <c:v>5090.5161548571432</c:v>
                </c:pt>
                <c:pt idx="108">
                  <c:v>5092.7845790000001</c:v>
                </c:pt>
                <c:pt idx="109">
                  <c:v>5094.9668604285707</c:v>
                </c:pt>
                <c:pt idx="110">
                  <c:v>5096.7471427142855</c:v>
                </c:pt>
                <c:pt idx="111">
                  <c:v>5098.3838538571435</c:v>
                </c:pt>
                <c:pt idx="112">
                  <c:v>5099.9631365714276</c:v>
                </c:pt>
                <c:pt idx="113">
                  <c:v>5101.3988479999998</c:v>
                </c:pt>
                <c:pt idx="114">
                  <c:v>5102.7197025714277</c:v>
                </c:pt>
                <c:pt idx="115">
                  <c:v>5104.5286991428557</c:v>
                </c:pt>
                <c:pt idx="116">
                  <c:v>5106.2515529999991</c:v>
                </c:pt>
                <c:pt idx="117">
                  <c:v>5108.5199771428561</c:v>
                </c:pt>
                <c:pt idx="118">
                  <c:v>5110.8745440000002</c:v>
                </c:pt>
                <c:pt idx="119">
                  <c:v>5113.2003965714284</c:v>
                </c:pt>
                <c:pt idx="120">
                  <c:v>5115.6123919999991</c:v>
                </c:pt>
                <c:pt idx="121">
                  <c:v>5118.0243872857136</c:v>
                </c:pt>
                <c:pt idx="122">
                  <c:v>5120.0918118571426</c:v>
                </c:pt>
                <c:pt idx="123">
                  <c:v>5122.6186641428567</c:v>
                </c:pt>
                <c:pt idx="124">
                  <c:v>5124.5999459999994</c:v>
                </c:pt>
                <c:pt idx="125">
                  <c:v>5126.4663709999995</c:v>
                </c:pt>
                <c:pt idx="126">
                  <c:v>5128.3327959999997</c:v>
                </c:pt>
                <c:pt idx="127">
                  <c:v>5130.5150774285721</c:v>
                </c:pt>
                <c:pt idx="128">
                  <c:v>5133.1280724285707</c:v>
                </c:pt>
                <c:pt idx="129">
                  <c:v>5136.0569238571425</c:v>
                </c:pt>
                <c:pt idx="130">
                  <c:v>5138.9570611428571</c:v>
                </c:pt>
                <c:pt idx="131">
                  <c:v>5142.0294838571426</c:v>
                </c:pt>
                <c:pt idx="132">
                  <c:v>5145.8197621428571</c:v>
                </c:pt>
                <c:pt idx="133">
                  <c:v>5149.8684685714279</c:v>
                </c:pt>
                <c:pt idx="134">
                  <c:v>5153.6874611428566</c:v>
                </c:pt>
                <c:pt idx="135">
                  <c:v>5157.7361675714283</c:v>
                </c:pt>
                <c:pt idx="136">
                  <c:v>5161.7274455714287</c:v>
                </c:pt>
                <c:pt idx="137">
                  <c:v>5165.5177238571432</c:v>
                </c:pt>
                <c:pt idx="138">
                  <c:v>5169.1931452857134</c:v>
                </c:pt>
                <c:pt idx="139">
                  <c:v>5172.983423714285</c:v>
                </c:pt>
                <c:pt idx="140">
                  <c:v>5176.888559</c:v>
                </c:pt>
                <c:pt idx="141">
                  <c:v>5180.5639805714272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4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4.1780985483332775E-25</c:v>
                </c:pt>
                <c:pt idx="3">
                  <c:v>4.3273537287447109E-16</c:v>
                </c:pt>
                <c:pt idx="4">
                  <c:v>1.1103774909691263E-11</c:v>
                </c:pt>
                <c:pt idx="5">
                  <c:v>6.1335662318700551E-9</c:v>
                </c:pt>
                <c:pt idx="6">
                  <c:v>4.9839560105493252E-7</c:v>
                </c:pt>
                <c:pt idx="7">
                  <c:v>1.3247259558023001E-5</c:v>
                </c:pt>
                <c:pt idx="8">
                  <c:v>1.7163995802351332E-4</c:v>
                </c:pt>
                <c:pt idx="9">
                  <c:v>1.3549263821696282E-3</c:v>
                </c:pt>
                <c:pt idx="10">
                  <c:v>7.4644373628652092E-3</c:v>
                </c:pt>
                <c:pt idx="11">
                  <c:v>3.1348724805434783E-2</c:v>
                </c:pt>
                <c:pt idx="12">
                  <c:v>0.10661929431494131</c:v>
                </c:pt>
                <c:pt idx="13">
                  <c:v>0.30658212076944069</c:v>
                </c:pt>
                <c:pt idx="14">
                  <c:v>0.7693291221712959</c:v>
                </c:pt>
                <c:pt idx="15">
                  <c:v>1.7255393315189465</c:v>
                </c:pt>
                <c:pt idx="16">
                  <c:v>3.5237858051954878</c:v>
                </c:pt>
                <c:pt idx="17">
                  <c:v>6.6478046866987324</c:v>
                </c:pt>
                <c:pt idx="18">
                  <c:v>11.721308290598138</c:v>
                </c:pt>
                <c:pt idx="19">
                  <c:v>19.4980604526151</c:v>
                </c:pt>
                <c:pt idx="20">
                  <c:v>30.837409443674847</c:v>
                </c:pt>
                <c:pt idx="21">
                  <c:v>46.667676914118829</c:v>
                </c:pt>
                <c:pt idx="22">
                  <c:v>67.941330059042556</c:v>
                </c:pt>
                <c:pt idx="23">
                  <c:v>95.586568990350571</c:v>
                </c:pt>
                <c:pt idx="24">
                  <c:v>130.45989870420982</c:v>
                </c:pt>
                <c:pt idx="25">
                  <c:v>173.30360800319028</c:v>
                </c:pt>
                <c:pt idx="26">
                  <c:v>224.71107713211345</c:v>
                </c:pt>
                <c:pt idx="27">
                  <c:v>285.10170171459907</c:v>
                </c:pt>
                <c:pt idx="28">
                  <c:v>354.70612784876948</c:v>
                </c:pt>
                <c:pt idx="29">
                  <c:v>433.56155922342805</c:v>
                </c:pt>
                <c:pt idx="30">
                  <c:v>521.51618351779598</c:v>
                </c:pt>
                <c:pt idx="31">
                  <c:v>618.24128851561898</c:v>
                </c:pt>
                <c:pt idx="32">
                  <c:v>723.24938266842014</c:v>
                </c:pt>
                <c:pt idx="33">
                  <c:v>835.91656552471545</c:v>
                </c:pt>
                <c:pt idx="34">
                  <c:v>955.50746723676548</c:v>
                </c:pt>
                <c:pt idx="35">
                  <c:v>1081.2012492298807</c:v>
                </c:pt>
                <c:pt idx="36">
                  <c:v>1212.1173902206624</c:v>
                </c:pt>
                <c:pt idx="37">
                  <c:v>1347.34024006715</c:v>
                </c:pt>
                <c:pt idx="38">
                  <c:v>1485.9415831237416</c:v>
                </c:pt>
                <c:pt idx="39">
                  <c:v>1627.0006950499089</c:v>
                </c:pt>
                <c:pt idx="40">
                  <c:v>1769.6215911656059</c:v>
                </c:pt>
                <c:pt idx="41">
                  <c:v>1912.9473446117634</c:v>
                </c:pt>
                <c:pt idx="42">
                  <c:v>2056.1714970086018</c:v>
                </c:pt>
                <c:pt idx="43">
                  <c:v>2198.5466941589239</c:v>
                </c:pt>
                <c:pt idx="44">
                  <c:v>2339.390757654257</c:v>
                </c:pt>
                <c:pt idx="45">
                  <c:v>2478.0904541112895</c:v>
                </c:pt>
                <c:pt idx="46">
                  <c:v>2614.1032517436402</c:v>
                </c:pt>
                <c:pt idx="47">
                  <c:v>2746.9573636139094</c:v>
                </c:pt>
                <c:pt idx="48">
                  <c:v>2876.2503724806643</c:v>
                </c:pt>
                <c:pt idx="49">
                  <c:v>3001.6467174616569</c:v>
                </c:pt>
                <c:pt idx="50">
                  <c:v>3122.8743010408111</c:v>
                </c:pt>
                <c:pt idx="51">
                  <c:v>3239.7204489496685</c:v>
                </c:pt>
                <c:pt idx="52">
                  <c:v>3352.0274273081441</c:v>
                </c:pt>
                <c:pt idx="53">
                  <c:v>3459.6876927734093</c:v>
                </c:pt>
                <c:pt idx="54">
                  <c:v>3562.6390235450517</c:v>
                </c:pt>
                <c:pt idx="55">
                  <c:v>3660.8596527685145</c:v>
                </c:pt>
                <c:pt idx="56">
                  <c:v>3754.3635017260749</c:v>
                </c:pt>
                <c:pt idx="57">
                  <c:v>3843.1955885252746</c:v>
                </c:pt>
                <c:pt idx="58">
                  <c:v>3927.4276689245739</c:v>
                </c:pt>
                <c:pt idx="59">
                  <c:v>4007.1541494737235</c:v>
                </c:pt>
                <c:pt idx="60">
                  <c:v>4082.4882991928525</c:v>
                </c:pt>
                <c:pt idx="61">
                  <c:v>4153.5587744046161</c:v>
                </c:pt>
                <c:pt idx="62">
                  <c:v>4220.5064618625483</c:v>
                </c:pt>
                <c:pt idx="63">
                  <c:v>4283.4816377597454</c:v>
                </c:pt>
                <c:pt idx="64">
                  <c:v>4342.6414343225324</c:v>
                </c:pt>
                <c:pt idx="65">
                  <c:v>4398.1476012655176</c:v>
                </c:pt>
                <c:pt idx="66">
                  <c:v>4450.1645461905118</c:v>
                </c:pt>
                <c:pt idx="67">
                  <c:v>4498.857635851582</c:v>
                </c:pt>
                <c:pt idx="68">
                  <c:v>4544.3917389000626</c:v>
                </c:pt>
                <c:pt idx="69">
                  <c:v>4586.9299901048898</c:v>
                </c:pt>
                <c:pt idx="70">
                  <c:v>4626.6327559732599</c:v>
                </c:pt>
                <c:pt idx="71">
                  <c:v>4663.6567820519431</c:v>
                </c:pt>
                <c:pt idx="72">
                  <c:v>4698.1545028662786</c:v>
                </c:pt>
                <c:pt idx="73">
                  <c:v>4730.2734963642661</c:v>
                </c:pt>
                <c:pt idx="74">
                  <c:v>4760.1560658046437</c:v>
                </c:pt>
                <c:pt idx="75">
                  <c:v>4787.9389332009405</c:v>
                </c:pt>
                <c:pt idx="76">
                  <c:v>4813.7530296604436</c:v>
                </c:pt>
                <c:pt idx="77">
                  <c:v>4837.7233692000455</c:v>
                </c:pt>
                <c:pt idx="78">
                  <c:v>4859.9689938506863</c:v>
                </c:pt>
                <c:pt idx="79">
                  <c:v>4880.6029790565353</c:v>
                </c:pt>
                <c:pt idx="80">
                  <c:v>4899.7324895179499</c:v>
                </c:pt>
                <c:pt idx="81">
                  <c:v>4917.4588767074083</c:v>
                </c:pt>
                <c:pt idx="82">
                  <c:v>4933.8778102977494</c:v>
                </c:pt>
                <c:pt idx="83">
                  <c:v>4949.0794366781056</c:v>
                </c:pt>
                <c:pt idx="84">
                  <c:v>4963.1485585932978</c:v>
                </c:pt>
                <c:pt idx="85">
                  <c:v>4976.1648307275618</c:v>
                </c:pt>
                <c:pt idx="86">
                  <c:v>4988.2029667651232</c:v>
                </c:pt>
                <c:pt idx="87">
                  <c:v>4999.3329541012445</c:v>
                </c:pt>
                <c:pt idx="88">
                  <c:v>5009.6202729515562</c:v>
                </c:pt>
                <c:pt idx="89">
                  <c:v>5019.1261171189444</c:v>
                </c:pt>
                <c:pt idx="90">
                  <c:v>5027.9076141304013</c:v>
                </c:pt>
                <c:pt idx="91">
                  <c:v>5036.0180428555859</c:v>
                </c:pt>
                <c:pt idx="92">
                  <c:v>5043.5070470690152</c:v>
                </c:pt>
                <c:pt idx="93">
                  <c:v>5050.42084372314</c:v>
                </c:pt>
                <c:pt idx="94">
                  <c:v>5056.8024249644923</c:v>
                </c:pt>
                <c:pt idx="95">
                  <c:v>5062.691753153581</c:v>
                </c:pt>
                <c:pt idx="96">
                  <c:v>5068.1259483451504</c:v>
                </c:pt>
                <c:pt idx="97">
                  <c:v>5073.1394678523793</c:v>
                </c:pt>
                <c:pt idx="98">
                  <c:v>5077.7642776598441</c:v>
                </c:pt>
                <c:pt idx="99">
                  <c:v>5082.0300155686782</c:v>
                </c:pt>
                <c:pt idx="100">
                  <c:v>5085.9641460560424</c:v>
                </c:pt>
                <c:pt idx="101">
                  <c:v>5089.5921069123051</c:v>
                </c:pt>
                <c:pt idx="102">
                  <c:v>5092.9374477854908</c:v>
                </c:pt>
                <c:pt idx="103">
                  <c:v>5096.0219608155476</c:v>
                </c:pt>
                <c:pt idx="104">
                  <c:v>5098.8658035827129</c:v>
                </c:pt>
                <c:pt idx="105">
                  <c:v>5101.4876146262395</c:v>
                </c:pt>
                <c:pt idx="106">
                  <c:v>5103.9046218134654</c:v>
                </c:pt>
                <c:pt idx="107">
                  <c:v>5106.1327438559156</c:v>
                </c:pt>
                <c:pt idx="108">
                  <c:v>5108.1866852798921</c:v>
                </c:pt>
                <c:pt idx="109">
                  <c:v>5110.0800251648398</c:v>
                </c:pt>
                <c:pt idx="110">
                  <c:v>5111.8252999645074</c:v>
                </c:pt>
                <c:pt idx="111">
                  <c:v>5113.4340807242643</c:v>
                </c:pt>
                <c:pt idx="112">
                  <c:v>5114.9170450035554</c:v>
                </c:pt>
                <c:pt idx="113">
                  <c:v>5116.2840438058993</c:v>
                </c:pt>
                <c:pt idx="114">
                  <c:v>5117.5441638105312</c:v>
                </c:pt>
                <c:pt idx="115">
                  <c:v>5118.7057851901836</c:v>
                </c:pt>
                <c:pt idx="116">
                  <c:v>5119.7766352888848</c:v>
                </c:pt>
                <c:pt idx="117">
                  <c:v>5120.7638384223719</c:v>
                </c:pt>
                <c:pt idx="118">
                  <c:v>5121.6739620519556</c:v>
                </c:pt>
                <c:pt idx="119">
                  <c:v>5122.5130595706878</c:v>
                </c:pt>
                <c:pt idx="120">
                  <c:v>5123.2867099285832</c:v>
                </c:pt>
                <c:pt idx="121">
                  <c:v>5124.0000543116203</c:v>
                </c:pt>
                <c:pt idx="122">
                  <c:v>5124.657830077369</c:v>
                </c:pt>
                <c:pt idx="123">
                  <c:v>5125.2644021384604</c:v>
                </c:pt>
                <c:pt idx="124">
                  <c:v>5125.8237919738103</c:v>
                </c:pt>
                <c:pt idx="125">
                  <c:v>5126.3397044365602</c:v>
                </c:pt>
                <c:pt idx="126">
                  <c:v>5126.815552517166</c:v>
                </c:pt>
                <c:pt idx="127">
                  <c:v>5127.2544802099801</c:v>
                </c:pt>
                <c:pt idx="128">
                  <c:v>5127.6593836220072</c:v>
                </c:pt>
                <c:pt idx="129">
                  <c:v>5128.0329304533589</c:v>
                </c:pt>
                <c:pt idx="130">
                  <c:v>5128.3775779702019</c:v>
                </c:pt>
                <c:pt idx="131">
                  <c:v>5128.6955895827623</c:v>
                </c:pt>
                <c:pt idx="132">
                  <c:v>5128.9890501331492</c:v>
                </c:pt>
                <c:pt idx="133">
                  <c:v>5129.259879990429</c:v>
                </c:pt>
                <c:pt idx="134">
                  <c:v>5129.5098480434863</c:v>
                </c:pt>
                <c:pt idx="135">
                  <c:v>5129.7405836757162</c:v>
                </c:pt>
                <c:pt idx="136">
                  <c:v>5129.9535877995258</c:v>
                </c:pt>
                <c:pt idx="137">
                  <c:v>5130.1502430229475</c:v>
                </c:pt>
                <c:pt idx="138">
                  <c:v>5130.3318230153427</c:v>
                </c:pt>
                <c:pt idx="139">
                  <c:v>5130.4995011342253</c:v>
                </c:pt>
                <c:pt idx="140">
                  <c:v>5130.6543583706098</c:v>
                </c:pt>
                <c:pt idx="141">
                  <c:v>5130.7973906659845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472"/>
        <c:axId val="251649648"/>
      </c:scatterChart>
      <c:valAx>
        <c:axId val="25164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48"/>
        <c:crosses val="autoZero"/>
        <c:crossBetween val="midCat"/>
      </c:valAx>
      <c:valAx>
        <c:axId val="251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0.172285429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42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-2.8714285714285914E-2</c:v>
                </c:pt>
                <c:pt idx="4">
                  <c:v>0</c:v>
                </c:pt>
                <c:pt idx="5">
                  <c:v>5.7428428571428158E-2</c:v>
                </c:pt>
                <c:pt idx="6">
                  <c:v>0.40199928571428534</c:v>
                </c:pt>
                <c:pt idx="7">
                  <c:v>0.5455702857142859</c:v>
                </c:pt>
                <c:pt idx="8">
                  <c:v>0.54557028571428634</c:v>
                </c:pt>
                <c:pt idx="9">
                  <c:v>1.5505684285714281</c:v>
                </c:pt>
                <c:pt idx="10">
                  <c:v>2.6704234285714286</c:v>
                </c:pt>
                <c:pt idx="11">
                  <c:v>2.6417091428571426</c:v>
                </c:pt>
                <c:pt idx="12">
                  <c:v>3.732849857142857</c:v>
                </c:pt>
                <c:pt idx="13">
                  <c:v>4.9101332857142852</c:v>
                </c:pt>
                <c:pt idx="14">
                  <c:v>6.6329871428571403</c:v>
                </c:pt>
                <c:pt idx="15">
                  <c:v>14.242258142857146</c:v>
                </c:pt>
                <c:pt idx="16">
                  <c:v>16.510682285714282</c:v>
                </c:pt>
                <c:pt idx="17">
                  <c:v>18.319678857142868</c:v>
                </c:pt>
                <c:pt idx="18">
                  <c:v>21.794100714285712</c:v>
                </c:pt>
                <c:pt idx="19">
                  <c:v>26.933947999999994</c:v>
                </c:pt>
                <c:pt idx="20">
                  <c:v>31.24108242857141</c:v>
                </c:pt>
                <c:pt idx="21">
                  <c:v>36.007644714285725</c:v>
                </c:pt>
                <c:pt idx="22">
                  <c:v>35.720502428571415</c:v>
                </c:pt>
                <c:pt idx="23">
                  <c:v>40.774206857142865</c:v>
                </c:pt>
                <c:pt idx="24">
                  <c:v>46.287339000000024</c:v>
                </c:pt>
                <c:pt idx="25">
                  <c:v>48.555763142857124</c:v>
                </c:pt>
                <c:pt idx="26">
                  <c:v>50.738044714285643</c:v>
                </c:pt>
                <c:pt idx="27">
                  <c:v>54.212466571428642</c:v>
                </c:pt>
                <c:pt idx="28">
                  <c:v>53.552039285714208</c:v>
                </c:pt>
                <c:pt idx="29">
                  <c:v>57.773031142857228</c:v>
                </c:pt>
                <c:pt idx="30">
                  <c:v>61.276167285714216</c:v>
                </c:pt>
                <c:pt idx="31">
                  <c:v>62.338593714285814</c:v>
                </c:pt>
                <c:pt idx="32">
                  <c:v>67.794297571428615</c:v>
                </c:pt>
                <c:pt idx="33">
                  <c:v>69.947864714285743</c:v>
                </c:pt>
                <c:pt idx="34">
                  <c:v>70.522149428571311</c:v>
                </c:pt>
                <c:pt idx="35">
                  <c:v>74.915426571428611</c:v>
                </c:pt>
                <c:pt idx="36">
                  <c:v>77.729420999999888</c:v>
                </c:pt>
                <c:pt idx="37">
                  <c:v>109.05664628571446</c:v>
                </c:pt>
                <c:pt idx="38">
                  <c:v>123.64347514285726</c:v>
                </c:pt>
                <c:pt idx="39">
                  <c:v>133.32017071428561</c:v>
                </c:pt>
                <c:pt idx="40">
                  <c:v>151.18042185714273</c:v>
                </c:pt>
                <c:pt idx="41">
                  <c:v>165.16425200000015</c:v>
                </c:pt>
                <c:pt idx="42">
                  <c:v>185.35035585714252</c:v>
                </c:pt>
                <c:pt idx="43">
                  <c:v>191.78234342857183</c:v>
                </c:pt>
                <c:pt idx="44">
                  <c:v>168.63867385714286</c:v>
                </c:pt>
                <c:pt idx="45">
                  <c:v>166.88710585714273</c:v>
                </c:pt>
                <c:pt idx="46">
                  <c:v>160.16797585714232</c:v>
                </c:pt>
                <c:pt idx="47">
                  <c:v>143.197866000001</c:v>
                </c:pt>
                <c:pt idx="48">
                  <c:v>130.44874771428533</c:v>
                </c:pt>
                <c:pt idx="49">
                  <c:v>117.90062899999987</c:v>
                </c:pt>
                <c:pt idx="50">
                  <c:v>123.98804600000005</c:v>
                </c:pt>
                <c:pt idx="51">
                  <c:v>120.19776742857186</c:v>
                </c:pt>
                <c:pt idx="52">
                  <c:v>108.68336128571457</c:v>
                </c:pt>
                <c:pt idx="53">
                  <c:v>114.65592114285676</c:v>
                </c:pt>
                <c:pt idx="54">
                  <c:v>114.22520757142877</c:v>
                </c:pt>
                <c:pt idx="55">
                  <c:v>109.6596450000003</c:v>
                </c:pt>
                <c:pt idx="56">
                  <c:v>102.33751642857135</c:v>
                </c:pt>
                <c:pt idx="57">
                  <c:v>85.769405428570849</c:v>
                </c:pt>
                <c:pt idx="58">
                  <c:v>75.547139714285663</c:v>
                </c:pt>
                <c:pt idx="59">
                  <c:v>74.570855714285358</c:v>
                </c:pt>
                <c:pt idx="60">
                  <c:v>63.917876428572178</c:v>
                </c:pt>
                <c:pt idx="61">
                  <c:v>60.472168714285651</c:v>
                </c:pt>
                <c:pt idx="62">
                  <c:v>59.955312571428401</c:v>
                </c:pt>
                <c:pt idx="63">
                  <c:v>56.768032999999484</c:v>
                </c:pt>
                <c:pt idx="64">
                  <c:v>50.393474000000531</c:v>
                </c:pt>
                <c:pt idx="65">
                  <c:v>48.527048999999458</c:v>
                </c:pt>
                <c:pt idx="66">
                  <c:v>44.966484428571782</c:v>
                </c:pt>
                <c:pt idx="67">
                  <c:v>42.267346857143018</c:v>
                </c:pt>
                <c:pt idx="68">
                  <c:v>38.620639714285169</c:v>
                </c:pt>
                <c:pt idx="69">
                  <c:v>35.634359714285999</c:v>
                </c:pt>
                <c:pt idx="70">
                  <c:v>32.590651285714664</c:v>
                </c:pt>
                <c:pt idx="71">
                  <c:v>40.889063857142098</c:v>
                </c:pt>
                <c:pt idx="72">
                  <c:v>40.113779571428601</c:v>
                </c:pt>
                <c:pt idx="73">
                  <c:v>36.467072428572571</c:v>
                </c:pt>
                <c:pt idx="74">
                  <c:v>31.528224714285095</c:v>
                </c:pt>
                <c:pt idx="75">
                  <c:v>30.063798999999669</c:v>
                </c:pt>
                <c:pt idx="76">
                  <c:v>28.455802142858481</c:v>
                </c:pt>
                <c:pt idx="77">
                  <c:v>25.727950285713739</c:v>
                </c:pt>
                <c:pt idx="78">
                  <c:v>15.677969571428655</c:v>
                </c:pt>
                <c:pt idx="79">
                  <c:v>15.275970428570979</c:v>
                </c:pt>
                <c:pt idx="80">
                  <c:v>14.816542714285895</c:v>
                </c:pt>
                <c:pt idx="81">
                  <c:v>14.615543142856147</c:v>
                </c:pt>
                <c:pt idx="82">
                  <c:v>13.782830428572304</c:v>
                </c:pt>
                <c:pt idx="83">
                  <c:v>13.380831285714628</c:v>
                </c:pt>
                <c:pt idx="84">
                  <c:v>13.495688142856231</c:v>
                </c:pt>
                <c:pt idx="85">
                  <c:v>12.404547428572293</c:v>
                </c:pt>
                <c:pt idx="86">
                  <c:v>10.107408999999386</c:v>
                </c:pt>
                <c:pt idx="87">
                  <c:v>9.4469817142863732</c:v>
                </c:pt>
                <c:pt idx="88">
                  <c:v>9.5618387142850381</c:v>
                </c:pt>
                <c:pt idx="89">
                  <c:v>9.9351237142847069</c:v>
                </c:pt>
                <c:pt idx="90">
                  <c:v>8.9875540000003795</c:v>
                </c:pt>
                <c:pt idx="91">
                  <c:v>8.3271268571435186</c:v>
                </c:pt>
                <c:pt idx="92">
                  <c:v>8.1261271428576194</c:v>
                </c:pt>
                <c:pt idx="93">
                  <c:v>7.7241278571419736</c:v>
                </c:pt>
                <c:pt idx="94">
                  <c:v>6.7765584285717688</c:v>
                </c:pt>
                <c:pt idx="95">
                  <c:v>5.5418464285713691</c:v>
                </c:pt>
                <c:pt idx="96">
                  <c:v>3.6467071428570472</c:v>
                </c:pt>
                <c:pt idx="97">
                  <c:v>3.761564142857531</c:v>
                </c:pt>
                <c:pt idx="98">
                  <c:v>2.9288514285718685</c:v>
                </c:pt>
                <c:pt idx="99">
                  <c:v>2.2397099999990298</c:v>
                </c:pt>
                <c:pt idx="100">
                  <c:v>1.9812818571436928</c:v>
                </c:pt>
                <c:pt idx="101">
                  <c:v>2.6991375714288717</c:v>
                </c:pt>
                <c:pt idx="102">
                  <c:v>2.4119952857146183</c:v>
                </c:pt>
                <c:pt idx="103">
                  <c:v>2.75656614285628</c:v>
                </c:pt>
                <c:pt idx="104">
                  <c:v>2.9001372857147709</c:v>
                </c:pt>
                <c:pt idx="105">
                  <c:v>2.6417091428567057</c:v>
                </c:pt>
                <c:pt idx="106">
                  <c:v>2.8427088571435144</c:v>
                </c:pt>
                <c:pt idx="107">
                  <c:v>2.8714231428567638</c:v>
                </c:pt>
                <c:pt idx="108">
                  <c:v>1.7515679999997864</c:v>
                </c:pt>
                <c:pt idx="109">
                  <c:v>1.6654252857134615</c:v>
                </c:pt>
                <c:pt idx="110">
                  <c:v>1.2634261428576046</c:v>
                </c:pt>
                <c:pt idx="111">
                  <c:v>1.1198550000009326</c:v>
                </c:pt>
                <c:pt idx="112">
                  <c:v>1.0624265714269476</c:v>
                </c:pt>
                <c:pt idx="113">
                  <c:v>0.91885528571503339</c:v>
                </c:pt>
                <c:pt idx="114">
                  <c:v>0.80399842857070136</c:v>
                </c:pt>
                <c:pt idx="115">
                  <c:v>1.292140428570854</c:v>
                </c:pt>
                <c:pt idx="116">
                  <c:v>1.2059977142863481</c:v>
                </c:pt>
                <c:pt idx="117">
                  <c:v>1.7515679999997864</c:v>
                </c:pt>
                <c:pt idx="118">
                  <c:v>1.8377107142870208</c:v>
                </c:pt>
                <c:pt idx="119">
                  <c:v>1.8089964285710429</c:v>
                </c:pt>
                <c:pt idx="120">
                  <c:v>1.8951392857135196</c:v>
                </c:pt>
                <c:pt idx="121">
                  <c:v>1.8951391428573678</c:v>
                </c:pt>
                <c:pt idx="122">
                  <c:v>1.5505684285718579</c:v>
                </c:pt>
                <c:pt idx="123">
                  <c:v>2.0099961428569424</c:v>
                </c:pt>
                <c:pt idx="124">
                  <c:v>1.464425714285533</c:v>
                </c:pt>
                <c:pt idx="125">
                  <c:v>1.34956885714302</c:v>
                </c:pt>
                <c:pt idx="126">
                  <c:v>1.34956885714302</c:v>
                </c:pt>
                <c:pt idx="127">
                  <c:v>1.6654252857152805</c:v>
                </c:pt>
                <c:pt idx="128">
                  <c:v>2.0961388571414483</c:v>
                </c:pt>
                <c:pt idx="129">
                  <c:v>2.4119952857146183</c:v>
                </c:pt>
                <c:pt idx="130">
                  <c:v>2.3832811428575207</c:v>
                </c:pt>
                <c:pt idx="131">
                  <c:v>2.5555665714283515</c:v>
                </c:pt>
                <c:pt idx="132">
                  <c:v>3.2734221428573784</c:v>
                </c:pt>
                <c:pt idx="133">
                  <c:v>3.5318502857136247</c:v>
                </c:pt>
                <c:pt idx="134">
                  <c:v>3.3021364285715373</c:v>
                </c:pt>
                <c:pt idx="135">
                  <c:v>3.5318502857145342</c:v>
                </c:pt>
                <c:pt idx="136">
                  <c:v>3.4744218571432777</c:v>
                </c:pt>
                <c:pt idx="137">
                  <c:v>3.2734221428573784</c:v>
                </c:pt>
                <c:pt idx="138">
                  <c:v>3.1585652857130464</c:v>
                </c:pt>
                <c:pt idx="139">
                  <c:v>3.2734222857144397</c:v>
                </c:pt>
                <c:pt idx="140">
                  <c:v>3.3882791428578622</c:v>
                </c:pt>
                <c:pt idx="141">
                  <c:v>3.1585654285701077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42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4.1780985483332775E-25</c:v>
                </c:pt>
                <c:pt idx="3">
                  <c:v>4.3273537245666122E-16</c:v>
                </c:pt>
                <c:pt idx="4">
                  <c:v>1.1103342174318389E-11</c:v>
                </c:pt>
                <c:pt idx="5">
                  <c:v>6.1224624569603637E-9</c:v>
                </c:pt>
                <c:pt idx="6">
                  <c:v>4.9226203482306251E-7</c:v>
                </c:pt>
                <c:pt idx="7">
                  <c:v>1.2748863956968067E-5</c:v>
                </c:pt>
                <c:pt idx="8">
                  <c:v>1.5839269846549032E-4</c:v>
                </c:pt>
                <c:pt idx="9">
                  <c:v>1.1832864241461149E-3</c:v>
                </c:pt>
                <c:pt idx="10">
                  <c:v>6.1095109806955806E-3</c:v>
                </c:pt>
                <c:pt idx="11">
                  <c:v>2.3884287442569575E-2</c:v>
                </c:pt>
                <c:pt idx="12">
                  <c:v>7.527056950950653E-2</c:v>
                </c:pt>
                <c:pt idx="13">
                  <c:v>0.19996282645449939</c:v>
                </c:pt>
                <c:pt idx="14">
                  <c:v>0.46274700140185526</c:v>
                </c:pt>
                <c:pt idx="15">
                  <c:v>0.95621020934765066</c:v>
                </c:pt>
                <c:pt idx="16">
                  <c:v>1.7982464736765413</c:v>
                </c:pt>
                <c:pt idx="17">
                  <c:v>3.1240188815032446</c:v>
                </c:pt>
                <c:pt idx="18">
                  <c:v>5.0735036038994057</c:v>
                </c:pt>
                <c:pt idx="19">
                  <c:v>7.7767521620169608</c:v>
                </c:pt>
                <c:pt idx="20">
                  <c:v>11.339348991059747</c:v>
                </c:pt>
                <c:pt idx="21">
                  <c:v>15.830267470443985</c:v>
                </c:pt>
                <c:pt idx="22">
                  <c:v>21.273653144923728</c:v>
                </c:pt>
                <c:pt idx="23">
                  <c:v>27.645238931308022</c:v>
                </c:pt>
                <c:pt idx="24">
                  <c:v>34.873329713859263</c:v>
                </c:pt>
                <c:pt idx="25">
                  <c:v>42.843709298980464</c:v>
                </c:pt>
                <c:pt idx="26">
                  <c:v>51.407469128923168</c:v>
                </c:pt>
                <c:pt idx="27">
                  <c:v>60.390624582485636</c:v>
                </c:pt>
                <c:pt idx="28">
                  <c:v>69.604426134170424</c:v>
                </c:pt>
                <c:pt idx="29">
                  <c:v>78.855431374658579</c:v>
                </c:pt>
                <c:pt idx="30">
                  <c:v>87.954624294367974</c:v>
                </c:pt>
                <c:pt idx="31">
                  <c:v>96.725104997822996</c:v>
                </c:pt>
                <c:pt idx="32">
                  <c:v>105.00809415280118</c:v>
                </c:pt>
                <c:pt idx="33">
                  <c:v>112.66718285629527</c:v>
                </c:pt>
                <c:pt idx="34">
                  <c:v>119.59090171205001</c:v>
                </c:pt>
                <c:pt idx="35">
                  <c:v>125.69378199311517</c:v>
                </c:pt>
                <c:pt idx="36">
                  <c:v>130.91614099078186</c:v>
                </c:pt>
                <c:pt idx="37">
                  <c:v>135.22284984648766</c:v>
                </c:pt>
                <c:pt idx="38">
                  <c:v>138.60134305659159</c:v>
                </c:pt>
                <c:pt idx="39">
                  <c:v>141.0591119261673</c:v>
                </c:pt>
                <c:pt idx="40">
                  <c:v>142.62089611569689</c:v>
                </c:pt>
                <c:pt idx="41">
                  <c:v>143.32575344615753</c:v>
                </c:pt>
                <c:pt idx="42">
                  <c:v>143.22415239683858</c:v>
                </c:pt>
                <c:pt idx="43">
                  <c:v>142.37519715032187</c:v>
                </c:pt>
                <c:pt idx="44">
                  <c:v>140.84406349533288</c:v>
                </c:pt>
                <c:pt idx="45">
                  <c:v>138.69969645703276</c:v>
                </c:pt>
                <c:pt idx="46">
                  <c:v>136.01279763235078</c:v>
                </c:pt>
                <c:pt idx="47">
                  <c:v>132.85411187026926</c:v>
                </c:pt>
                <c:pt idx="48">
                  <c:v>129.29300886675472</c:v>
                </c:pt>
                <c:pt idx="49">
                  <c:v>125.39634498099257</c:v>
                </c:pt>
                <c:pt idx="50">
                  <c:v>121.22758357915409</c:v>
                </c:pt>
                <c:pt idx="51">
                  <c:v>116.84614790885753</c:v>
                </c:pt>
                <c:pt idx="52">
                  <c:v>112.3069783584757</c:v>
                </c:pt>
                <c:pt idx="53">
                  <c:v>107.66026546526504</c:v>
                </c:pt>
                <c:pt idx="54">
                  <c:v>102.9513307716423</c:v>
                </c:pt>
                <c:pt idx="55">
                  <c:v>98.220629223462922</c:v>
                </c:pt>
                <c:pt idx="56">
                  <c:v>93.503848957560379</c:v>
                </c:pt>
                <c:pt idx="57">
                  <c:v>88.832086799199857</c:v>
                </c:pt>
                <c:pt idx="58">
                  <c:v>84.232080399299392</c:v>
                </c:pt>
                <c:pt idx="59">
                  <c:v>79.726480549149358</c:v>
                </c:pt>
                <c:pt idx="60">
                  <c:v>75.334149719128888</c:v>
                </c:pt>
                <c:pt idx="61">
                  <c:v>71.07047521176375</c:v>
                </c:pt>
                <c:pt idx="62">
                  <c:v>66.947687457932346</c:v>
                </c:pt>
                <c:pt idx="63">
                  <c:v>62.975175897196607</c:v>
                </c:pt>
                <c:pt idx="64">
                  <c:v>59.159796562787022</c:v>
                </c:pt>
                <c:pt idx="65">
                  <c:v>55.506166942984741</c:v>
                </c:pt>
                <c:pt idx="66">
                  <c:v>52.016944924993908</c:v>
                </c:pt>
                <c:pt idx="67">
                  <c:v>48.693089661069763</c:v>
                </c:pt>
                <c:pt idx="68">
                  <c:v>45.534103048480695</c:v>
                </c:pt>
                <c:pt idx="69">
                  <c:v>42.538251204827354</c:v>
                </c:pt>
                <c:pt idx="70">
                  <c:v>39.702765868369866</c:v>
                </c:pt>
                <c:pt idx="71">
                  <c:v>37.024026078683569</c:v>
                </c:pt>
                <c:pt idx="72">
                  <c:v>34.497720814335572</c:v>
                </c:pt>
                <c:pt idx="73">
                  <c:v>32.118993497987155</c:v>
                </c:pt>
                <c:pt idx="74">
                  <c:v>29.882569440377793</c:v>
                </c:pt>
                <c:pt idx="75">
                  <c:v>27.782867396296794</c:v>
                </c:pt>
                <c:pt idx="76">
                  <c:v>25.814096459503528</c:v>
                </c:pt>
                <c:pt idx="77">
                  <c:v>23.970339539601866</c:v>
                </c:pt>
                <c:pt idx="78">
                  <c:v>22.245624650640625</c:v>
                </c:pt>
                <c:pt idx="79">
                  <c:v>20.633985205849072</c:v>
                </c:pt>
                <c:pt idx="80">
                  <c:v>19.129510461414892</c:v>
                </c:pt>
                <c:pt idx="81">
                  <c:v>17.7263871894584</c:v>
                </c:pt>
                <c:pt idx="82">
                  <c:v>16.418933590340938</c:v>
                </c:pt>
                <c:pt idx="83">
                  <c:v>15.201626380356508</c:v>
                </c:pt>
                <c:pt idx="84">
                  <c:v>14.06912191519268</c:v>
                </c:pt>
                <c:pt idx="85">
                  <c:v>13.016272134263682</c:v>
                </c:pt>
                <c:pt idx="86">
                  <c:v>12.038136037560994</c:v>
                </c:pt>
                <c:pt idx="87">
                  <c:v>11.129987336121097</c:v>
                </c:pt>
                <c:pt idx="88">
                  <c:v>10.287318850311465</c:v>
                </c:pt>
                <c:pt idx="89">
                  <c:v>9.5058441673886325</c:v>
                </c:pt>
                <c:pt idx="90">
                  <c:v>8.7814970114564357</c:v>
                </c:pt>
                <c:pt idx="91">
                  <c:v>8.1104287251848195</c:v>
                </c:pt>
                <c:pt idx="92">
                  <c:v>7.4890042134293298</c:v>
                </c:pt>
                <c:pt idx="93">
                  <c:v>6.9137966541244751</c:v>
                </c:pt>
                <c:pt idx="94">
                  <c:v>6.3815812413522739</c:v>
                </c:pt>
                <c:pt idx="95">
                  <c:v>5.8893281890885572</c:v>
                </c:pt>
                <c:pt idx="96">
                  <c:v>5.4341951915694251</c:v>
                </c:pt>
                <c:pt idx="97">
                  <c:v>5.0135195072285139</c:v>
                </c:pt>
                <c:pt idx="98">
                  <c:v>4.624809807464465</c:v>
                </c:pt>
                <c:pt idx="99">
                  <c:v>4.2657379088343541</c:v>
                </c:pt>
                <c:pt idx="100">
                  <c:v>3.9341304873639538</c:v>
                </c:pt>
                <c:pt idx="101">
                  <c:v>3.6279608562627614</c:v>
                </c:pt>
                <c:pt idx="102">
                  <c:v>3.3453408731853203</c:v>
                </c:pt>
                <c:pt idx="103">
                  <c:v>3.084513030056486</c:v>
                </c:pt>
                <c:pt idx="104">
                  <c:v>2.8438427671653108</c:v>
                </c:pt>
                <c:pt idx="105">
                  <c:v>2.6218110435262059</c:v>
                </c:pt>
                <c:pt idx="106">
                  <c:v>2.4170071872255394</c:v>
                </c:pt>
                <c:pt idx="107">
                  <c:v>2.2281220424501909</c:v>
                </c:pt>
                <c:pt idx="108">
                  <c:v>2.0539414239762839</c:v>
                </c:pt>
                <c:pt idx="109">
                  <c:v>1.8933398849475758</c:v>
                </c:pt>
                <c:pt idx="110">
                  <c:v>1.745274799667544</c:v>
                </c:pt>
                <c:pt idx="111">
                  <c:v>1.6087807597568942</c:v>
                </c:pt>
                <c:pt idx="112">
                  <c:v>1.4829642792915041</c:v>
                </c:pt>
                <c:pt idx="113">
                  <c:v>1.3669988023441022</c:v>
                </c:pt>
                <c:pt idx="114">
                  <c:v>1.2601200046321748</c:v>
                </c:pt>
                <c:pt idx="115">
                  <c:v>1.1616213796524621</c:v>
                </c:pt>
                <c:pt idx="116">
                  <c:v>1.0708500987014338</c:v>
                </c:pt>
                <c:pt idx="117">
                  <c:v>0.98720313348704725</c:v>
                </c:pt>
                <c:pt idx="118">
                  <c:v>0.91012362958399073</c:v>
                </c:pt>
                <c:pt idx="119">
                  <c:v>0.83909751873259952</c:v>
                </c:pt>
                <c:pt idx="120">
                  <c:v>0.77365035789566516</c:v>
                </c:pt>
                <c:pt idx="121">
                  <c:v>0.71334438303737568</c:v>
                </c:pt>
                <c:pt idx="122">
                  <c:v>0.65777576574869967</c:v>
                </c:pt>
                <c:pt idx="123">
                  <c:v>0.60657206109147122</c:v>
                </c:pt>
                <c:pt idx="124">
                  <c:v>0.55938983535010478</c:v>
                </c:pt>
                <c:pt idx="125">
                  <c:v>0.51591246274944891</c:v>
                </c:pt>
                <c:pt idx="126">
                  <c:v>0.47584808060576522</c:v>
                </c:pt>
                <c:pt idx="127">
                  <c:v>0.4389276928137702</c:v>
                </c:pt>
                <c:pt idx="128">
                  <c:v>0.40490341202682673</c:v>
                </c:pt>
                <c:pt idx="129">
                  <c:v>0.37354683135125982</c:v>
                </c:pt>
                <c:pt idx="130">
                  <c:v>0.34464751684304956</c:v>
                </c:pt>
                <c:pt idx="131">
                  <c:v>0.31801161256063959</c:v>
                </c:pt>
                <c:pt idx="132">
                  <c:v>0.29346055038652324</c:v>
                </c:pt>
                <c:pt idx="133">
                  <c:v>0.27082985727966769</c:v>
                </c:pt>
                <c:pt idx="134">
                  <c:v>0.24996805305767</c:v>
                </c:pt>
                <c:pt idx="135">
                  <c:v>0.23073563222994878</c:v>
                </c:pt>
                <c:pt idx="136">
                  <c:v>0.21300412380969472</c:v>
                </c:pt>
                <c:pt idx="137">
                  <c:v>0.19665522342172373</c:v>
                </c:pt>
                <c:pt idx="138">
                  <c:v>0.18157999239499326</c:v>
                </c:pt>
                <c:pt idx="139">
                  <c:v>0.16767811888219422</c:v>
                </c:pt>
                <c:pt idx="140">
                  <c:v>0.15485723638422041</c:v>
                </c:pt>
                <c:pt idx="141">
                  <c:v>0.14303229537460624</c:v>
                </c:pt>
                <c:pt idx="143">
                  <c:v>143.32575344615753</c:v>
                </c:pt>
                <c:pt idx="144">
                  <c:v>95.550502297438356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90224"/>
        <c:axId val="305189440"/>
      </c:scatterChart>
      <c:valAx>
        <c:axId val="3051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9440"/>
        <c:crosses val="autoZero"/>
        <c:crossBetween val="midCat"/>
      </c:valAx>
      <c:valAx>
        <c:axId val="3051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0.51685614285714299</c:v>
                </c:pt>
                <c:pt idx="3">
                  <c:v>1.0049980000000001</c:v>
                </c:pt>
                <c:pt idx="4">
                  <c:v>1.5218541428571428</c:v>
                </c:pt>
                <c:pt idx="5">
                  <c:v>2.096138714285714</c:v>
                </c:pt>
                <c:pt idx="6">
                  <c:v>3.0149941428571423</c:v>
                </c:pt>
                <c:pt idx="7">
                  <c:v>4.0774205714285712</c:v>
                </c:pt>
                <c:pt idx="8">
                  <c:v>5.1398470000000005</c:v>
                </c:pt>
                <c:pt idx="9">
                  <c:v>7.2072715714285716</c:v>
                </c:pt>
                <c:pt idx="10">
                  <c:v>10.394551142857143</c:v>
                </c:pt>
                <c:pt idx="11">
                  <c:v>13.553116428571428</c:v>
                </c:pt>
                <c:pt idx="12">
                  <c:v>17.802822428571428</c:v>
                </c:pt>
                <c:pt idx="13">
                  <c:v>23.229811857142856</c:v>
                </c:pt>
                <c:pt idx="14">
                  <c:v>30.379655142857139</c:v>
                </c:pt>
                <c:pt idx="15">
                  <c:v>45.138769428571429</c:v>
                </c:pt>
                <c:pt idx="16">
                  <c:v>62.166307857142854</c:v>
                </c:pt>
                <c:pt idx="17">
                  <c:v>81.002842857142866</c:v>
                </c:pt>
                <c:pt idx="18">
                  <c:v>103.31379971428572</c:v>
                </c:pt>
                <c:pt idx="19">
                  <c:v>130.76460385714284</c:v>
                </c:pt>
                <c:pt idx="20">
                  <c:v>162.5225424285714</c:v>
                </c:pt>
                <c:pt idx="21">
                  <c:v>199.04704328571427</c:v>
                </c:pt>
                <c:pt idx="22">
                  <c:v>235.28440185714283</c:v>
                </c:pt>
                <c:pt idx="23">
                  <c:v>276.57546485714283</c:v>
                </c:pt>
                <c:pt idx="24">
                  <c:v>323.37966</c:v>
                </c:pt>
                <c:pt idx="25">
                  <c:v>372.45227928571427</c:v>
                </c:pt>
                <c:pt idx="26">
                  <c:v>423.70718014285706</c:v>
                </c:pt>
                <c:pt idx="27">
                  <c:v>478.43650285714284</c:v>
                </c:pt>
                <c:pt idx="28">
                  <c:v>532.50539828571425</c:v>
                </c:pt>
                <c:pt idx="29">
                  <c:v>590.79528557142862</c:v>
                </c:pt>
                <c:pt idx="30">
                  <c:v>652.58830899999998</c:v>
                </c:pt>
                <c:pt idx="31">
                  <c:v>715.44375885714294</c:v>
                </c:pt>
                <c:pt idx="32">
                  <c:v>783.75491257142869</c:v>
                </c:pt>
                <c:pt idx="33">
                  <c:v>854.21963342857157</c:v>
                </c:pt>
                <c:pt idx="34">
                  <c:v>925.25863900000002</c:v>
                </c:pt>
                <c:pt idx="35">
                  <c:v>1000.6909217142858</c:v>
                </c:pt>
                <c:pt idx="36">
                  <c:v>1078.9371988571427</c:v>
                </c:pt>
                <c:pt idx="37">
                  <c:v>1188.5107012857143</c:v>
                </c:pt>
                <c:pt idx="38">
                  <c:v>1312.6710325714287</c:v>
                </c:pt>
                <c:pt idx="39">
                  <c:v>1446.5080594285714</c:v>
                </c:pt>
                <c:pt idx="40">
                  <c:v>1598.2053374285713</c:v>
                </c:pt>
                <c:pt idx="41">
                  <c:v>1763.8864455714286</c:v>
                </c:pt>
                <c:pt idx="42">
                  <c:v>1949.7536575714282</c:v>
                </c:pt>
                <c:pt idx="43">
                  <c:v>2142.0528571428572</c:v>
                </c:pt>
                <c:pt idx="44">
                  <c:v>2311.2083871428572</c:v>
                </c:pt>
                <c:pt idx="45">
                  <c:v>2478.6123491428571</c:v>
                </c:pt>
                <c:pt idx="46">
                  <c:v>2639.2971811428565</c:v>
                </c:pt>
                <c:pt idx="47">
                  <c:v>2783.0119032857147</c:v>
                </c:pt>
                <c:pt idx="48">
                  <c:v>2913.9775071428571</c:v>
                </c:pt>
                <c:pt idx="49">
                  <c:v>3032.3949922857141</c:v>
                </c:pt>
                <c:pt idx="50">
                  <c:v>3156.8998944285713</c:v>
                </c:pt>
                <c:pt idx="51">
                  <c:v>3277.6145180000003</c:v>
                </c:pt>
                <c:pt idx="52">
                  <c:v>3386.814735428572</c:v>
                </c:pt>
                <c:pt idx="53">
                  <c:v>3501.9875127142859</c:v>
                </c:pt>
                <c:pt idx="54">
                  <c:v>3616.7295764285718</c:v>
                </c:pt>
                <c:pt idx="55">
                  <c:v>3726.9060775714293</c:v>
                </c:pt>
                <c:pt idx="56">
                  <c:v>3829.7604501428577</c:v>
                </c:pt>
                <c:pt idx="57">
                  <c:v>3916.0467117142857</c:v>
                </c:pt>
                <c:pt idx="58">
                  <c:v>3992.1107075714285</c:v>
                </c:pt>
                <c:pt idx="59">
                  <c:v>4067.198419428571</c:v>
                </c:pt>
                <c:pt idx="60">
                  <c:v>4131.6331520000003</c:v>
                </c:pt>
                <c:pt idx="61">
                  <c:v>4192.6221768571431</c:v>
                </c:pt>
                <c:pt idx="62">
                  <c:v>4253.0943455714287</c:v>
                </c:pt>
                <c:pt idx="63">
                  <c:v>4310.3792347142853</c:v>
                </c:pt>
                <c:pt idx="64">
                  <c:v>4361.289564857143</c:v>
                </c:pt>
                <c:pt idx="65">
                  <c:v>4410.3334699999996</c:v>
                </c:pt>
                <c:pt idx="66">
                  <c:v>4455.8168105714285</c:v>
                </c:pt>
                <c:pt idx="67">
                  <c:v>4498.6010135714287</c:v>
                </c:pt>
                <c:pt idx="68">
                  <c:v>4537.738509428571</c:v>
                </c:pt>
                <c:pt idx="69">
                  <c:v>4573.8897252857141</c:v>
                </c:pt>
                <c:pt idx="70">
                  <c:v>4606.9972327142859</c:v>
                </c:pt>
                <c:pt idx="71">
                  <c:v>4648.4031527142852</c:v>
                </c:pt>
                <c:pt idx="72">
                  <c:v>4689.0337884285709</c:v>
                </c:pt>
                <c:pt idx="73">
                  <c:v>4726.0177170000006</c:v>
                </c:pt>
                <c:pt idx="74">
                  <c:v>4758.0627978571429</c:v>
                </c:pt>
                <c:pt idx="75">
                  <c:v>4788.6434529999997</c:v>
                </c:pt>
                <c:pt idx="76">
                  <c:v>4817.6161112857153</c:v>
                </c:pt>
                <c:pt idx="77">
                  <c:v>4843.8609177142862</c:v>
                </c:pt>
                <c:pt idx="78">
                  <c:v>4860.055743428572</c:v>
                </c:pt>
                <c:pt idx="79">
                  <c:v>4875.8485700000001</c:v>
                </c:pt>
                <c:pt idx="80">
                  <c:v>4891.1819688571431</c:v>
                </c:pt>
                <c:pt idx="81">
                  <c:v>4906.3143681428564</c:v>
                </c:pt>
                <c:pt idx="82">
                  <c:v>4920.6140547142859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88656"/>
        <c:axId val="305188264"/>
      </c:scatterChart>
      <c:valAx>
        <c:axId val="3051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8264"/>
        <c:crosses val="autoZero"/>
        <c:crossBetween val="midCat"/>
      </c:valAx>
      <c:valAx>
        <c:axId val="3051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0.3445707142857144</c:v>
                </c:pt>
                <c:pt idx="3">
                  <c:v>0.31585642857142848</c:v>
                </c:pt>
                <c:pt idx="4">
                  <c:v>0.34457071428571417</c:v>
                </c:pt>
                <c:pt idx="5">
                  <c:v>0.40199914285714256</c:v>
                </c:pt>
                <c:pt idx="6">
                  <c:v>0.74656999999999973</c:v>
                </c:pt>
                <c:pt idx="7">
                  <c:v>0.89014100000000029</c:v>
                </c:pt>
                <c:pt idx="8">
                  <c:v>0.89014100000000074</c:v>
                </c:pt>
                <c:pt idx="9">
                  <c:v>1.8951391428571425</c:v>
                </c:pt>
                <c:pt idx="10">
                  <c:v>3.0149941428571427</c:v>
                </c:pt>
                <c:pt idx="11">
                  <c:v>2.9862798571428568</c:v>
                </c:pt>
                <c:pt idx="12">
                  <c:v>4.0774205714285712</c:v>
                </c:pt>
                <c:pt idx="13">
                  <c:v>5.2547039999999994</c:v>
                </c:pt>
                <c:pt idx="14">
                  <c:v>6.9775578571428545</c:v>
                </c:pt>
                <c:pt idx="15">
                  <c:v>14.586828857142862</c:v>
                </c:pt>
                <c:pt idx="16">
                  <c:v>16.855252999999998</c:v>
                </c:pt>
                <c:pt idx="17">
                  <c:v>18.664249571428584</c:v>
                </c:pt>
                <c:pt idx="18">
                  <c:v>22.138671428571428</c:v>
                </c:pt>
                <c:pt idx="19">
                  <c:v>27.27851871428571</c:v>
                </c:pt>
                <c:pt idx="20">
                  <c:v>31.585653142857126</c:v>
                </c:pt>
                <c:pt idx="21">
                  <c:v>36.352215428571441</c:v>
                </c:pt>
                <c:pt idx="22">
                  <c:v>36.065073142857131</c:v>
                </c:pt>
                <c:pt idx="23">
                  <c:v>41.118777571428581</c:v>
                </c:pt>
                <c:pt idx="24">
                  <c:v>46.63190971428574</c:v>
                </c:pt>
                <c:pt idx="25">
                  <c:v>48.90033385714284</c:v>
                </c:pt>
                <c:pt idx="26">
                  <c:v>51.082615428571359</c:v>
                </c:pt>
                <c:pt idx="27">
                  <c:v>54.557037285714358</c:v>
                </c:pt>
                <c:pt idx="28">
                  <c:v>53.896609999999924</c:v>
                </c:pt>
                <c:pt idx="29">
                  <c:v>58.117601857142944</c:v>
                </c:pt>
                <c:pt idx="30">
                  <c:v>61.620737999999932</c:v>
                </c:pt>
                <c:pt idx="31">
                  <c:v>62.68316442857153</c:v>
                </c:pt>
                <c:pt idx="32">
                  <c:v>68.138868285714324</c:v>
                </c:pt>
                <c:pt idx="33">
                  <c:v>70.292435428571451</c:v>
                </c:pt>
                <c:pt idx="34">
                  <c:v>70.866720142857019</c:v>
                </c:pt>
                <c:pt idx="35">
                  <c:v>75.25999728571432</c:v>
                </c:pt>
                <c:pt idx="36">
                  <c:v>78.073991714285597</c:v>
                </c:pt>
                <c:pt idx="37">
                  <c:v>109.40121700000017</c:v>
                </c:pt>
                <c:pt idx="38">
                  <c:v>123.98804585714296</c:v>
                </c:pt>
                <c:pt idx="39">
                  <c:v>133.66474142857132</c:v>
                </c:pt>
                <c:pt idx="40">
                  <c:v>151.52499257142844</c:v>
                </c:pt>
                <c:pt idx="41">
                  <c:v>165.50882271428586</c:v>
                </c:pt>
                <c:pt idx="42">
                  <c:v>185.69492657142823</c:v>
                </c:pt>
                <c:pt idx="43">
                  <c:v>192.12691414285754</c:v>
                </c:pt>
                <c:pt idx="44">
                  <c:v>168.98324457142857</c:v>
                </c:pt>
                <c:pt idx="45">
                  <c:v>167.23167657142844</c:v>
                </c:pt>
                <c:pt idx="46">
                  <c:v>160.51254657142803</c:v>
                </c:pt>
                <c:pt idx="47">
                  <c:v>143.54243671428671</c:v>
                </c:pt>
                <c:pt idx="48">
                  <c:v>130.79331842857104</c:v>
                </c:pt>
                <c:pt idx="49">
                  <c:v>118.24519971428558</c:v>
                </c:pt>
                <c:pt idx="50">
                  <c:v>124.33261671428576</c:v>
                </c:pt>
                <c:pt idx="51">
                  <c:v>120.54233814285757</c:v>
                </c:pt>
                <c:pt idx="52">
                  <c:v>109.02793200000028</c:v>
                </c:pt>
                <c:pt idx="53">
                  <c:v>115.00049185714246</c:v>
                </c:pt>
                <c:pt idx="54">
                  <c:v>114.56977828571448</c:v>
                </c:pt>
                <c:pt idx="55">
                  <c:v>110.004215714286</c:v>
                </c:pt>
                <c:pt idx="56">
                  <c:v>102.68208714285706</c:v>
                </c:pt>
                <c:pt idx="57">
                  <c:v>86.113976142856558</c:v>
                </c:pt>
                <c:pt idx="58">
                  <c:v>75.891710428571372</c:v>
                </c:pt>
                <c:pt idx="59">
                  <c:v>74.915426428571067</c:v>
                </c:pt>
                <c:pt idx="60">
                  <c:v>64.262447142857894</c:v>
                </c:pt>
                <c:pt idx="61">
                  <c:v>60.816739428571367</c:v>
                </c:pt>
                <c:pt idx="62">
                  <c:v>60.299883285714117</c:v>
                </c:pt>
                <c:pt idx="63">
                  <c:v>57.1126037142852</c:v>
                </c:pt>
                <c:pt idx="64">
                  <c:v>50.738044714286247</c:v>
                </c:pt>
                <c:pt idx="65">
                  <c:v>48.871619714285174</c:v>
                </c:pt>
                <c:pt idx="66">
                  <c:v>45.311055142857498</c:v>
                </c:pt>
                <c:pt idx="67">
                  <c:v>42.611917571428734</c:v>
                </c:pt>
                <c:pt idx="68">
                  <c:v>38.965210428570884</c:v>
                </c:pt>
                <c:pt idx="69">
                  <c:v>35.978930428571715</c:v>
                </c:pt>
                <c:pt idx="70">
                  <c:v>32.93522200000038</c:v>
                </c:pt>
                <c:pt idx="71">
                  <c:v>41.233634571427814</c:v>
                </c:pt>
                <c:pt idx="72">
                  <c:v>40.458350285714317</c:v>
                </c:pt>
                <c:pt idx="73">
                  <c:v>36.811643142858287</c:v>
                </c:pt>
                <c:pt idx="74">
                  <c:v>31.872795428570811</c:v>
                </c:pt>
                <c:pt idx="75">
                  <c:v>30.408369714285385</c:v>
                </c:pt>
                <c:pt idx="76">
                  <c:v>28.800372857144197</c:v>
                </c:pt>
                <c:pt idx="77">
                  <c:v>26.072520999999455</c:v>
                </c:pt>
                <c:pt idx="78">
                  <c:v>16.022540285714371</c:v>
                </c:pt>
                <c:pt idx="79">
                  <c:v>15.620541142856695</c:v>
                </c:pt>
                <c:pt idx="80">
                  <c:v>15.16111342857161</c:v>
                </c:pt>
                <c:pt idx="81">
                  <c:v>14.960113857141863</c:v>
                </c:pt>
                <c:pt idx="82">
                  <c:v>14.12740114285802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91400"/>
        <c:axId val="305189048"/>
      </c:scatterChart>
      <c:valAx>
        <c:axId val="30519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9048"/>
        <c:crosses val="autoZero"/>
        <c:crossBetween val="midCat"/>
      </c:valAx>
      <c:valAx>
        <c:axId val="3051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9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0.51685614285714299</c:v>
                </c:pt>
                <c:pt idx="3">
                  <c:v>1.0049980000000001</c:v>
                </c:pt>
                <c:pt idx="4">
                  <c:v>1.5218541428571428</c:v>
                </c:pt>
                <c:pt idx="5">
                  <c:v>2.096138714285714</c:v>
                </c:pt>
                <c:pt idx="6">
                  <c:v>3.0149941428571423</c:v>
                </c:pt>
                <c:pt idx="7">
                  <c:v>4.0774205714285712</c:v>
                </c:pt>
                <c:pt idx="8">
                  <c:v>5.1398470000000005</c:v>
                </c:pt>
                <c:pt idx="9">
                  <c:v>7.2072715714285716</c:v>
                </c:pt>
                <c:pt idx="10">
                  <c:v>10.394551142857143</c:v>
                </c:pt>
                <c:pt idx="11">
                  <c:v>13.553116428571428</c:v>
                </c:pt>
                <c:pt idx="12">
                  <c:v>17.802822428571428</c:v>
                </c:pt>
                <c:pt idx="13">
                  <c:v>23.229811857142856</c:v>
                </c:pt>
                <c:pt idx="14">
                  <c:v>30.379655142857139</c:v>
                </c:pt>
                <c:pt idx="15">
                  <c:v>45.138769428571429</c:v>
                </c:pt>
                <c:pt idx="16">
                  <c:v>62.166307857142854</c:v>
                </c:pt>
                <c:pt idx="17">
                  <c:v>81.002842857142866</c:v>
                </c:pt>
                <c:pt idx="18">
                  <c:v>103.31379971428572</c:v>
                </c:pt>
                <c:pt idx="19">
                  <c:v>130.76460385714284</c:v>
                </c:pt>
                <c:pt idx="20">
                  <c:v>162.5225424285714</c:v>
                </c:pt>
                <c:pt idx="21">
                  <c:v>199.04704328571427</c:v>
                </c:pt>
                <c:pt idx="22">
                  <c:v>235.28440185714283</c:v>
                </c:pt>
                <c:pt idx="23">
                  <c:v>276.57546485714283</c:v>
                </c:pt>
                <c:pt idx="24">
                  <c:v>323.37966</c:v>
                </c:pt>
                <c:pt idx="25">
                  <c:v>372.45227928571427</c:v>
                </c:pt>
                <c:pt idx="26">
                  <c:v>423.70718014285706</c:v>
                </c:pt>
                <c:pt idx="27">
                  <c:v>478.43650285714284</c:v>
                </c:pt>
                <c:pt idx="28">
                  <c:v>532.50539828571425</c:v>
                </c:pt>
                <c:pt idx="29">
                  <c:v>590.79528557142862</c:v>
                </c:pt>
                <c:pt idx="30">
                  <c:v>652.58830899999998</c:v>
                </c:pt>
                <c:pt idx="31">
                  <c:v>715.44375885714294</c:v>
                </c:pt>
                <c:pt idx="32">
                  <c:v>783.75491257142869</c:v>
                </c:pt>
                <c:pt idx="33">
                  <c:v>854.21963342857157</c:v>
                </c:pt>
                <c:pt idx="34">
                  <c:v>925.25863900000002</c:v>
                </c:pt>
                <c:pt idx="35">
                  <c:v>1000.6909217142858</c:v>
                </c:pt>
                <c:pt idx="36">
                  <c:v>1078.9371988571427</c:v>
                </c:pt>
                <c:pt idx="37">
                  <c:v>1188.5107012857143</c:v>
                </c:pt>
                <c:pt idx="38">
                  <c:v>1312.6710325714287</c:v>
                </c:pt>
                <c:pt idx="39">
                  <c:v>1446.5080594285714</c:v>
                </c:pt>
                <c:pt idx="40">
                  <c:v>1598.2053374285713</c:v>
                </c:pt>
                <c:pt idx="41">
                  <c:v>1763.8864455714286</c:v>
                </c:pt>
                <c:pt idx="42">
                  <c:v>1949.7536575714282</c:v>
                </c:pt>
                <c:pt idx="43">
                  <c:v>2142.0528571428572</c:v>
                </c:pt>
                <c:pt idx="44">
                  <c:v>2311.2083871428572</c:v>
                </c:pt>
                <c:pt idx="45">
                  <c:v>2478.6123491428571</c:v>
                </c:pt>
                <c:pt idx="46">
                  <c:v>2639.2971811428565</c:v>
                </c:pt>
                <c:pt idx="47">
                  <c:v>2783.0119032857147</c:v>
                </c:pt>
                <c:pt idx="48">
                  <c:v>2913.9775071428571</c:v>
                </c:pt>
                <c:pt idx="49">
                  <c:v>3032.3949922857141</c:v>
                </c:pt>
                <c:pt idx="50">
                  <c:v>3156.8998944285713</c:v>
                </c:pt>
                <c:pt idx="51">
                  <c:v>3277.6145180000003</c:v>
                </c:pt>
                <c:pt idx="52">
                  <c:v>3386.814735428572</c:v>
                </c:pt>
                <c:pt idx="53">
                  <c:v>3501.9875127142859</c:v>
                </c:pt>
                <c:pt idx="54">
                  <c:v>3616.7295764285718</c:v>
                </c:pt>
                <c:pt idx="55">
                  <c:v>3726.9060775714293</c:v>
                </c:pt>
                <c:pt idx="56">
                  <c:v>3829.7604501428577</c:v>
                </c:pt>
                <c:pt idx="57">
                  <c:v>3916.0467117142857</c:v>
                </c:pt>
                <c:pt idx="58">
                  <c:v>3992.1107075714285</c:v>
                </c:pt>
                <c:pt idx="59">
                  <c:v>4067.198419428571</c:v>
                </c:pt>
                <c:pt idx="60">
                  <c:v>4131.6331520000003</c:v>
                </c:pt>
                <c:pt idx="61">
                  <c:v>4192.6221768571431</c:v>
                </c:pt>
                <c:pt idx="62">
                  <c:v>4253.0943455714287</c:v>
                </c:pt>
                <c:pt idx="63">
                  <c:v>4310.3792347142853</c:v>
                </c:pt>
                <c:pt idx="64">
                  <c:v>4361.289564857143</c:v>
                </c:pt>
                <c:pt idx="65">
                  <c:v>4410.3334699999996</c:v>
                </c:pt>
                <c:pt idx="66">
                  <c:v>4455.8168105714285</c:v>
                </c:pt>
                <c:pt idx="67">
                  <c:v>4498.6010135714287</c:v>
                </c:pt>
                <c:pt idx="68">
                  <c:v>4537.738509428571</c:v>
                </c:pt>
                <c:pt idx="69">
                  <c:v>4573.8897252857141</c:v>
                </c:pt>
                <c:pt idx="70">
                  <c:v>4606.9972327142859</c:v>
                </c:pt>
                <c:pt idx="71">
                  <c:v>4648.4031527142852</c:v>
                </c:pt>
                <c:pt idx="72">
                  <c:v>4689.0337884285709</c:v>
                </c:pt>
                <c:pt idx="73">
                  <c:v>4726.0177170000006</c:v>
                </c:pt>
                <c:pt idx="74">
                  <c:v>4758.0627978571429</c:v>
                </c:pt>
                <c:pt idx="75">
                  <c:v>4788.6434529999997</c:v>
                </c:pt>
                <c:pt idx="76">
                  <c:v>4817.6161112857153</c:v>
                </c:pt>
                <c:pt idx="77">
                  <c:v>4843.8609177142862</c:v>
                </c:pt>
                <c:pt idx="78">
                  <c:v>4860.055743428572</c:v>
                </c:pt>
                <c:pt idx="79">
                  <c:v>4875.8485700000001</c:v>
                </c:pt>
                <c:pt idx="80">
                  <c:v>4891.1819688571431</c:v>
                </c:pt>
                <c:pt idx="81">
                  <c:v>4906.3143681428564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5224"/>
        <c:axId val="496714048"/>
      </c:scatterChart>
      <c:valAx>
        <c:axId val="49671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048"/>
        <c:crosses val="autoZero"/>
        <c:crossBetween val="midCat"/>
      </c:valAx>
      <c:valAx>
        <c:axId val="496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0.3445707142857144</c:v>
                </c:pt>
                <c:pt idx="3">
                  <c:v>0.31585642857142848</c:v>
                </c:pt>
                <c:pt idx="4">
                  <c:v>0.34457071428571417</c:v>
                </c:pt>
                <c:pt idx="5">
                  <c:v>0.40199914285714256</c:v>
                </c:pt>
                <c:pt idx="6">
                  <c:v>0.74656999999999973</c:v>
                </c:pt>
                <c:pt idx="7">
                  <c:v>0.89014100000000029</c:v>
                </c:pt>
                <c:pt idx="8">
                  <c:v>0.89014100000000074</c:v>
                </c:pt>
                <c:pt idx="9">
                  <c:v>1.8951391428571425</c:v>
                </c:pt>
                <c:pt idx="10">
                  <c:v>3.0149941428571427</c:v>
                </c:pt>
                <c:pt idx="11">
                  <c:v>2.9862798571428568</c:v>
                </c:pt>
                <c:pt idx="12">
                  <c:v>4.0774205714285712</c:v>
                </c:pt>
                <c:pt idx="13">
                  <c:v>5.2547039999999994</c:v>
                </c:pt>
                <c:pt idx="14">
                  <c:v>6.9775578571428545</c:v>
                </c:pt>
                <c:pt idx="15">
                  <c:v>14.586828857142862</c:v>
                </c:pt>
                <c:pt idx="16">
                  <c:v>16.855252999999998</c:v>
                </c:pt>
                <c:pt idx="17">
                  <c:v>18.664249571428584</c:v>
                </c:pt>
                <c:pt idx="18">
                  <c:v>22.138671428571428</c:v>
                </c:pt>
                <c:pt idx="19">
                  <c:v>27.27851871428571</c:v>
                </c:pt>
                <c:pt idx="20">
                  <c:v>31.585653142857126</c:v>
                </c:pt>
                <c:pt idx="21">
                  <c:v>36.352215428571441</c:v>
                </c:pt>
                <c:pt idx="22">
                  <c:v>36.065073142857131</c:v>
                </c:pt>
                <c:pt idx="23">
                  <c:v>41.118777571428581</c:v>
                </c:pt>
                <c:pt idx="24">
                  <c:v>46.63190971428574</c:v>
                </c:pt>
                <c:pt idx="25">
                  <c:v>48.90033385714284</c:v>
                </c:pt>
                <c:pt idx="26">
                  <c:v>51.082615428571359</c:v>
                </c:pt>
                <c:pt idx="27">
                  <c:v>54.557037285714358</c:v>
                </c:pt>
                <c:pt idx="28">
                  <c:v>53.896609999999924</c:v>
                </c:pt>
                <c:pt idx="29">
                  <c:v>58.117601857142944</c:v>
                </c:pt>
                <c:pt idx="30">
                  <c:v>61.620737999999932</c:v>
                </c:pt>
                <c:pt idx="31">
                  <c:v>62.68316442857153</c:v>
                </c:pt>
                <c:pt idx="32">
                  <c:v>68.138868285714324</c:v>
                </c:pt>
                <c:pt idx="33">
                  <c:v>70.292435428571451</c:v>
                </c:pt>
                <c:pt idx="34">
                  <c:v>70.866720142857019</c:v>
                </c:pt>
                <c:pt idx="35">
                  <c:v>75.25999728571432</c:v>
                </c:pt>
                <c:pt idx="36">
                  <c:v>78.073991714285597</c:v>
                </c:pt>
                <c:pt idx="37">
                  <c:v>109.40121700000017</c:v>
                </c:pt>
                <c:pt idx="38">
                  <c:v>123.98804585714296</c:v>
                </c:pt>
                <c:pt idx="39">
                  <c:v>133.66474142857132</c:v>
                </c:pt>
                <c:pt idx="40">
                  <c:v>151.52499257142844</c:v>
                </c:pt>
                <c:pt idx="41">
                  <c:v>165.50882271428586</c:v>
                </c:pt>
                <c:pt idx="42">
                  <c:v>185.69492657142823</c:v>
                </c:pt>
                <c:pt idx="43">
                  <c:v>192.12691414285754</c:v>
                </c:pt>
                <c:pt idx="44">
                  <c:v>168.98324457142857</c:v>
                </c:pt>
                <c:pt idx="45">
                  <c:v>167.23167657142844</c:v>
                </c:pt>
                <c:pt idx="46">
                  <c:v>160.51254657142803</c:v>
                </c:pt>
                <c:pt idx="47">
                  <c:v>143.54243671428671</c:v>
                </c:pt>
                <c:pt idx="48">
                  <c:v>130.79331842857104</c:v>
                </c:pt>
                <c:pt idx="49">
                  <c:v>118.24519971428558</c:v>
                </c:pt>
                <c:pt idx="50">
                  <c:v>124.33261671428576</c:v>
                </c:pt>
                <c:pt idx="51">
                  <c:v>120.54233814285757</c:v>
                </c:pt>
                <c:pt idx="52">
                  <c:v>109.02793200000028</c:v>
                </c:pt>
                <c:pt idx="53">
                  <c:v>115.00049185714246</c:v>
                </c:pt>
                <c:pt idx="54">
                  <c:v>114.56977828571448</c:v>
                </c:pt>
                <c:pt idx="55">
                  <c:v>110.004215714286</c:v>
                </c:pt>
                <c:pt idx="56">
                  <c:v>102.68208714285706</c:v>
                </c:pt>
                <c:pt idx="57">
                  <c:v>86.113976142856558</c:v>
                </c:pt>
                <c:pt idx="58">
                  <c:v>75.891710428571372</c:v>
                </c:pt>
                <c:pt idx="59">
                  <c:v>74.915426428571067</c:v>
                </c:pt>
                <c:pt idx="60">
                  <c:v>64.262447142857894</c:v>
                </c:pt>
                <c:pt idx="61">
                  <c:v>60.816739428571367</c:v>
                </c:pt>
                <c:pt idx="62">
                  <c:v>60.299883285714117</c:v>
                </c:pt>
                <c:pt idx="63">
                  <c:v>57.1126037142852</c:v>
                </c:pt>
                <c:pt idx="64">
                  <c:v>50.738044714286247</c:v>
                </c:pt>
                <c:pt idx="65">
                  <c:v>48.871619714285174</c:v>
                </c:pt>
                <c:pt idx="66">
                  <c:v>45.311055142857498</c:v>
                </c:pt>
                <c:pt idx="67">
                  <c:v>42.611917571428734</c:v>
                </c:pt>
                <c:pt idx="68">
                  <c:v>38.965210428570884</c:v>
                </c:pt>
                <c:pt idx="69">
                  <c:v>35.978930428571715</c:v>
                </c:pt>
                <c:pt idx="70">
                  <c:v>32.93522200000038</c:v>
                </c:pt>
                <c:pt idx="71">
                  <c:v>41.233634571427814</c:v>
                </c:pt>
                <c:pt idx="72">
                  <c:v>40.458350285714317</c:v>
                </c:pt>
                <c:pt idx="73">
                  <c:v>36.811643142858287</c:v>
                </c:pt>
                <c:pt idx="74">
                  <c:v>31.872795428570811</c:v>
                </c:pt>
                <c:pt idx="75">
                  <c:v>30.408369714285385</c:v>
                </c:pt>
                <c:pt idx="76">
                  <c:v>28.800372857144197</c:v>
                </c:pt>
                <c:pt idx="77">
                  <c:v>26.072520999999455</c:v>
                </c:pt>
                <c:pt idx="78">
                  <c:v>16.022540285714371</c:v>
                </c:pt>
                <c:pt idx="79">
                  <c:v>15.620541142856695</c:v>
                </c:pt>
                <c:pt idx="80">
                  <c:v>15.16111342857161</c:v>
                </c:pt>
                <c:pt idx="81">
                  <c:v>14.960113857141863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5616"/>
        <c:axId val="496714440"/>
      </c:scatterChart>
      <c:valAx>
        <c:axId val="4967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440"/>
        <c:crosses val="autoZero"/>
        <c:crossBetween val="midCat"/>
      </c:valAx>
      <c:valAx>
        <c:axId val="4967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0.51685614285714299</c:v>
                </c:pt>
                <c:pt idx="3">
                  <c:v>1.0049980000000001</c:v>
                </c:pt>
                <c:pt idx="4">
                  <c:v>1.5218541428571428</c:v>
                </c:pt>
                <c:pt idx="5">
                  <c:v>2.096138714285714</c:v>
                </c:pt>
                <c:pt idx="6">
                  <c:v>3.0149941428571423</c:v>
                </c:pt>
                <c:pt idx="7">
                  <c:v>4.0774205714285712</c:v>
                </c:pt>
                <c:pt idx="8">
                  <c:v>5.1398470000000005</c:v>
                </c:pt>
                <c:pt idx="9">
                  <c:v>7.2072715714285716</c:v>
                </c:pt>
                <c:pt idx="10">
                  <c:v>10.394551142857143</c:v>
                </c:pt>
                <c:pt idx="11">
                  <c:v>13.553116428571428</c:v>
                </c:pt>
                <c:pt idx="12">
                  <c:v>17.802822428571428</c:v>
                </c:pt>
                <c:pt idx="13">
                  <c:v>23.229811857142856</c:v>
                </c:pt>
                <c:pt idx="14">
                  <c:v>30.379655142857139</c:v>
                </c:pt>
                <c:pt idx="15">
                  <c:v>45.138769428571429</c:v>
                </c:pt>
                <c:pt idx="16">
                  <c:v>62.166307857142854</c:v>
                </c:pt>
                <c:pt idx="17">
                  <c:v>81.002842857142866</c:v>
                </c:pt>
                <c:pt idx="18">
                  <c:v>103.31379971428572</c:v>
                </c:pt>
                <c:pt idx="19">
                  <c:v>130.76460385714284</c:v>
                </c:pt>
                <c:pt idx="20">
                  <c:v>162.5225424285714</c:v>
                </c:pt>
                <c:pt idx="21">
                  <c:v>199.04704328571427</c:v>
                </c:pt>
                <c:pt idx="22">
                  <c:v>235.28440185714283</c:v>
                </c:pt>
                <c:pt idx="23">
                  <c:v>276.57546485714283</c:v>
                </c:pt>
                <c:pt idx="24">
                  <c:v>323.37966</c:v>
                </c:pt>
                <c:pt idx="25">
                  <c:v>372.45227928571427</c:v>
                </c:pt>
                <c:pt idx="26">
                  <c:v>423.70718014285706</c:v>
                </c:pt>
                <c:pt idx="27">
                  <c:v>478.43650285714284</c:v>
                </c:pt>
                <c:pt idx="28">
                  <c:v>532.50539828571425</c:v>
                </c:pt>
                <c:pt idx="29">
                  <c:v>590.79528557142862</c:v>
                </c:pt>
                <c:pt idx="30">
                  <c:v>652.58830899999998</c:v>
                </c:pt>
                <c:pt idx="31">
                  <c:v>715.44375885714294</c:v>
                </c:pt>
                <c:pt idx="32">
                  <c:v>783.75491257142869</c:v>
                </c:pt>
                <c:pt idx="33">
                  <c:v>854.21963342857157</c:v>
                </c:pt>
                <c:pt idx="34">
                  <c:v>925.25863900000002</c:v>
                </c:pt>
                <c:pt idx="35">
                  <c:v>1000.6909217142858</c:v>
                </c:pt>
                <c:pt idx="36">
                  <c:v>1078.9371988571427</c:v>
                </c:pt>
                <c:pt idx="37">
                  <c:v>1188.5107012857143</c:v>
                </c:pt>
                <c:pt idx="38">
                  <c:v>1312.6710325714287</c:v>
                </c:pt>
                <c:pt idx="39">
                  <c:v>1446.5080594285714</c:v>
                </c:pt>
                <c:pt idx="40">
                  <c:v>1598.2053374285713</c:v>
                </c:pt>
                <c:pt idx="41">
                  <c:v>1763.8864455714286</c:v>
                </c:pt>
                <c:pt idx="42">
                  <c:v>1949.7536575714282</c:v>
                </c:pt>
                <c:pt idx="43">
                  <c:v>2142.0528571428572</c:v>
                </c:pt>
                <c:pt idx="44">
                  <c:v>2311.2083871428572</c:v>
                </c:pt>
                <c:pt idx="45">
                  <c:v>2478.6123491428571</c:v>
                </c:pt>
                <c:pt idx="46">
                  <c:v>2639.2971811428565</c:v>
                </c:pt>
                <c:pt idx="47">
                  <c:v>2783.0119032857147</c:v>
                </c:pt>
                <c:pt idx="48">
                  <c:v>2913.9775071428571</c:v>
                </c:pt>
                <c:pt idx="49">
                  <c:v>3032.3949922857141</c:v>
                </c:pt>
                <c:pt idx="50">
                  <c:v>3156.8998944285713</c:v>
                </c:pt>
                <c:pt idx="51">
                  <c:v>3277.6145180000003</c:v>
                </c:pt>
                <c:pt idx="52">
                  <c:v>3386.814735428572</c:v>
                </c:pt>
                <c:pt idx="53">
                  <c:v>3501.9875127142859</c:v>
                </c:pt>
                <c:pt idx="54">
                  <c:v>3616.7295764285718</c:v>
                </c:pt>
                <c:pt idx="55">
                  <c:v>3726.9060775714293</c:v>
                </c:pt>
                <c:pt idx="56">
                  <c:v>3829.7604501428577</c:v>
                </c:pt>
                <c:pt idx="57">
                  <c:v>3916.0467117142857</c:v>
                </c:pt>
                <c:pt idx="58">
                  <c:v>3992.1107075714285</c:v>
                </c:pt>
                <c:pt idx="59">
                  <c:v>4067.198419428571</c:v>
                </c:pt>
                <c:pt idx="60">
                  <c:v>4131.6331520000003</c:v>
                </c:pt>
                <c:pt idx="61">
                  <c:v>4192.6221768571431</c:v>
                </c:pt>
                <c:pt idx="62">
                  <c:v>4253.0943455714287</c:v>
                </c:pt>
                <c:pt idx="63">
                  <c:v>4310.3792347142853</c:v>
                </c:pt>
                <c:pt idx="64">
                  <c:v>4361.289564857143</c:v>
                </c:pt>
                <c:pt idx="65">
                  <c:v>4410.3334699999996</c:v>
                </c:pt>
                <c:pt idx="66">
                  <c:v>4455.8168105714285</c:v>
                </c:pt>
                <c:pt idx="67">
                  <c:v>4498.6010135714287</c:v>
                </c:pt>
                <c:pt idx="68">
                  <c:v>4537.738509428571</c:v>
                </c:pt>
                <c:pt idx="69">
                  <c:v>4573.8897252857141</c:v>
                </c:pt>
                <c:pt idx="70">
                  <c:v>4606.9972327142859</c:v>
                </c:pt>
                <c:pt idx="71">
                  <c:v>4648.4031527142852</c:v>
                </c:pt>
                <c:pt idx="72">
                  <c:v>4689.0337884285709</c:v>
                </c:pt>
                <c:pt idx="73">
                  <c:v>4726.0177170000006</c:v>
                </c:pt>
                <c:pt idx="74">
                  <c:v>4758.0627978571429</c:v>
                </c:pt>
                <c:pt idx="75">
                  <c:v>4788.6434529999997</c:v>
                </c:pt>
                <c:pt idx="76">
                  <c:v>4817.6161112857153</c:v>
                </c:pt>
                <c:pt idx="77">
                  <c:v>4843.8609177142862</c:v>
                </c:pt>
                <c:pt idx="78">
                  <c:v>4860.055743428572</c:v>
                </c:pt>
                <c:pt idx="79">
                  <c:v>4875.8485700000001</c:v>
                </c:pt>
                <c:pt idx="80">
                  <c:v>4891.1819688571431</c:v>
                </c:pt>
                <c:pt idx="81">
                  <c:v>4906.3143681428564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0.2767033840779603</c:v>
                </c:pt>
                <c:pt idx="3">
                  <c:v>1.1619912941809711</c:v>
                </c:pt>
                <c:pt idx="4">
                  <c:v>2.6851290598134403</c:v>
                </c:pt>
                <c:pt idx="5">
                  <c:v>4.8551887086619852</c:v>
                </c:pt>
                <c:pt idx="6">
                  <c:v>7.6707860338186107</c:v>
                </c:pt>
                <c:pt idx="7">
                  <c:v>11.122611197675107</c:v>
                </c:pt>
                <c:pt idx="8">
                  <c:v>15.194618812326725</c:v>
                </c:pt>
                <c:pt idx="9">
                  <c:v>19.864789018549533</c:v>
                </c:pt>
                <c:pt idx="10">
                  <c:v>25.105731753193744</c:v>
                </c:pt>
                <c:pt idx="11">
                  <c:v>30.885237488004513</c:v>
                </c:pt>
                <c:pt idx="12">
                  <c:v>37.166818043921545</c:v>
                </c:pt>
                <c:pt idx="13">
                  <c:v>43.910255792885103</c:v>
                </c:pt>
                <c:pt idx="14">
                  <c:v>51.072167366254916</c:v>
                </c:pt>
                <c:pt idx="15">
                  <c:v>58.606581536707431</c:v>
                </c:pt>
                <c:pt idx="16">
                  <c:v>66.465527313885971</c:v>
                </c:pt>
                <c:pt idx="17">
                  <c:v>74.599626212880437</c:v>
                </c:pt>
                <c:pt idx="18">
                  <c:v>82.958681506984121</c:v>
                </c:pt>
                <c:pt idx="19">
                  <c:v>91.492256746343102</c:v>
                </c:pt>
                <c:pt idx="20">
                  <c:v>100.150235735555</c:v>
                </c:pt>
                <c:pt idx="21">
                  <c:v>108.88335640787757</c:v>
                </c:pt>
                <c:pt idx="22">
                  <c:v>117.64371153797421</c:v>
                </c:pt>
                <c:pt idx="23">
                  <c:v>126.38520994344212</c:v>
                </c:pt>
                <c:pt idx="24">
                  <c:v>135.06399269152712</c:v>
                </c:pt>
                <c:pt idx="25">
                  <c:v>143.63879981041981</c:v>
                </c:pt>
                <c:pt idx="26">
                  <c:v>152.07128406651876</c:v>
                </c:pt>
                <c:pt idx="27">
                  <c:v>160.32626947463083</c:v>
                </c:pt>
                <c:pt idx="28">
                  <c:v>168.37195332412102</c:v>
                </c:pt>
                <c:pt idx="29">
                  <c:v>176.18005159990278</c:v>
                </c:pt>
                <c:pt idx="30">
                  <c:v>183.72588872512105</c:v>
                </c:pt>
                <c:pt idx="31">
                  <c:v>190.98843352795691</c:v>
                </c:pt>
                <c:pt idx="32">
                  <c:v>197.95028421738587</c:v>
                </c:pt>
                <c:pt idx="33">
                  <c:v>204.59760592511213</c:v>
                </c:pt>
                <c:pt idx="34">
                  <c:v>210.92002502062141</c:v>
                </c:pt>
                <c:pt idx="35">
                  <c:v>216.91048492490728</c:v>
                </c:pt>
                <c:pt idx="36">
                  <c:v>222.5650685316856</c:v>
                </c:pt>
                <c:pt idx="37">
                  <c:v>227.88279259258292</c:v>
                </c:pt>
                <c:pt idx="38">
                  <c:v>232.86537953835514</c:v>
                </c:pt>
                <c:pt idx="39">
                  <c:v>237.51701219850924</c:v>
                </c:pt>
                <c:pt idx="40">
                  <c:v>241.84407675648188</c:v>
                </c:pt>
                <c:pt idx="41">
                  <c:v>245.85489904889366</c:v>
                </c:pt>
                <c:pt idx="42">
                  <c:v>249.55947899926608</c:v>
                </c:pt>
                <c:pt idx="43">
                  <c:v>252.96922758416233</c:v>
                </c:pt>
                <c:pt idx="44">
                  <c:v>256.09671027888265</c:v>
                </c:pt>
                <c:pt idx="45">
                  <c:v>258.95540043668217</c:v>
                </c:pt>
                <c:pt idx="46">
                  <c:v>261.55944553572641</c:v>
                </c:pt>
                <c:pt idx="47">
                  <c:v>263.92344869664839</c:v>
                </c:pt>
                <c:pt idx="48">
                  <c:v>266.06226734448092</c:v>
                </c:pt>
                <c:pt idx="49">
                  <c:v>267.99083037433974</c:v>
                </c:pt>
                <c:pt idx="50">
                  <c:v>269.7239746913113</c:v>
                </c:pt>
                <c:pt idx="51">
                  <c:v>271.27630154052792</c:v>
                </c:pt>
                <c:pt idx="52">
                  <c:v>272.66205263050193</c:v>
                </c:pt>
                <c:pt idx="53">
                  <c:v>273.89500568665949</c:v>
                </c:pt>
                <c:pt idx="54">
                  <c:v>274.9883887560577</c:v>
                </c:pt>
                <c:pt idx="55">
                  <c:v>275.95481232015959</c:v>
                </c:pt>
                <c:pt idx="56">
                  <c:v>276.80621806038096</c:v>
                </c:pt>
                <c:pt idx="57">
                  <c:v>277.55384295962386</c:v>
                </c:pt>
                <c:pt idx="58">
                  <c:v>278.20819730970373</c:v>
                </c:pt>
                <c:pt idx="59">
                  <c:v>278.77905512602223</c:v>
                </c:pt>
                <c:pt idx="60">
                  <c:v>279.27545544285857</c:v>
                </c:pt>
                <c:pt idx="61">
                  <c:v>279.70571297053942</c:v>
                </c:pt>
                <c:pt idx="62">
                  <c:v>280.07743663447667</c:v>
                </c:pt>
                <c:pt idx="63">
                  <c:v>280.39755458047546</c:v>
                </c:pt>
                <c:pt idx="64">
                  <c:v>280.67234431568755</c:v>
                </c:pt>
                <c:pt idx="65">
                  <c:v>280.90746675518147</c:v>
                </c:pt>
                <c:pt idx="66">
                  <c:v>281.10800305566863</c:v>
                </c:pt>
                <c:pt idx="67">
                  <c:v>281.27849323622036</c:v>
                </c:pt>
                <c:pt idx="68">
                  <c:v>281.42297570702243</c:v>
                </c:pt>
                <c:pt idx="69">
                  <c:v>281.54502694805132</c:v>
                </c:pt>
                <c:pt idx="70">
                  <c:v>281.64780069722673</c:v>
                </c:pt>
                <c:pt idx="71">
                  <c:v>281.73406611983501</c:v>
                </c:pt>
                <c:pt idx="72">
                  <c:v>281.80624453606163</c:v>
                </c:pt>
                <c:pt idx="73">
                  <c:v>281.86644438002315</c:v>
                </c:pt>
                <c:pt idx="74">
                  <c:v>281.91649415089535</c:v>
                </c:pt>
                <c:pt idx="75">
                  <c:v>281.95797319411554</c:v>
                </c:pt>
                <c:pt idx="76">
                  <c:v>281.99224021806299</c:v>
                </c:pt>
                <c:pt idx="77">
                  <c:v>282.02045950923156</c:v>
                </c:pt>
                <c:pt idx="78">
                  <c:v>282.04362485708305</c:v>
                </c:pt>
                <c:pt idx="79">
                  <c:v>282.06258123906349</c:v>
                </c:pt>
                <c:pt idx="80">
                  <c:v>282.07804434735732</c:v>
                </c:pt>
                <c:pt idx="81">
                  <c:v>282.09061806263145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6224"/>
        <c:axId val="489874656"/>
      </c:scatterChart>
      <c:valAx>
        <c:axId val="4898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4656"/>
        <c:crosses val="autoZero"/>
        <c:crossBetween val="midCat"/>
      </c:valAx>
      <c:valAx>
        <c:axId val="489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59" sqref="J5:J59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86</v>
      </c>
      <c r="G4">
        <v>0</v>
      </c>
      <c r="H4">
        <v>1.2059979999999999</v>
      </c>
      <c r="I4">
        <v>0.48814214285714286</v>
      </c>
      <c r="J4">
        <v>0.17228542857142859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87</v>
      </c>
      <c r="G5">
        <v>1</v>
      </c>
      <c r="H5">
        <v>3.6179929999999998</v>
      </c>
      <c r="I5">
        <v>1.0049982857142858</v>
      </c>
      <c r="J5">
        <v>0.51685614285714299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88</v>
      </c>
      <c r="G6">
        <v>2</v>
      </c>
      <c r="H6">
        <v>3.6179929999999998</v>
      </c>
      <c r="I6">
        <v>1.4931401428571429</v>
      </c>
      <c r="J6">
        <v>0.48814185714285707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89</v>
      </c>
      <c r="G7">
        <v>3</v>
      </c>
      <c r="H7">
        <v>3.8189929999999999</v>
      </c>
      <c r="I7">
        <v>2.0099962857142857</v>
      </c>
      <c r="J7">
        <v>0.51685614285714276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90</v>
      </c>
      <c r="G8">
        <v>4</v>
      </c>
      <c r="H8">
        <v>4.2209919999999999</v>
      </c>
      <c r="I8">
        <v>2.5842808571428568</v>
      </c>
      <c r="J8">
        <v>0.57428457142857114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91</v>
      </c>
      <c r="G9">
        <v>5</v>
      </c>
      <c r="H9">
        <v>6.8339869999999996</v>
      </c>
      <c r="I9">
        <v>3.5031362857142851</v>
      </c>
      <c r="J9">
        <v>0.91885542857142832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92</v>
      </c>
      <c r="G10">
        <v>6</v>
      </c>
      <c r="H10">
        <v>8.6429829999999992</v>
      </c>
      <c r="I10">
        <v>4.565562714285714</v>
      </c>
      <c r="J10">
        <v>1.0624264285714289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93</v>
      </c>
      <c r="G11">
        <v>7</v>
      </c>
      <c r="H11">
        <v>8.6429829999999992</v>
      </c>
      <c r="I11">
        <v>5.6279891428571434</v>
      </c>
      <c r="J11">
        <v>1.0624264285714293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94</v>
      </c>
      <c r="G12">
        <v>8</v>
      </c>
      <c r="H12">
        <v>18.089964999999999</v>
      </c>
      <c r="I12">
        <v>7.6954137142857144</v>
      </c>
      <c r="J12">
        <v>2.0674245714285711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95</v>
      </c>
      <c r="G13">
        <v>9</v>
      </c>
      <c r="H13">
        <v>25.92895</v>
      </c>
      <c r="I13">
        <v>10.882693285714286</v>
      </c>
      <c r="J13">
        <v>3.1872795714285713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96</v>
      </c>
      <c r="G14">
        <v>10</v>
      </c>
      <c r="H14">
        <v>25.92895</v>
      </c>
      <c r="I14">
        <v>14.041258571428571</v>
      </c>
      <c r="J14">
        <v>3.1585652857142854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97</v>
      </c>
      <c r="G15">
        <v>11</v>
      </c>
      <c r="H15">
        <v>33.968933999999997</v>
      </c>
      <c r="I15">
        <v>18.290964571428571</v>
      </c>
      <c r="J15">
        <v>4.2497059999999998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98</v>
      </c>
      <c r="G16">
        <v>12</v>
      </c>
      <c r="H16">
        <v>44.822913</v>
      </c>
      <c r="I16">
        <v>23.717953999999999</v>
      </c>
      <c r="J16">
        <v>5.426989428571428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99</v>
      </c>
      <c r="G17">
        <v>13</v>
      </c>
      <c r="H17">
        <v>58.691885999999997</v>
      </c>
      <c r="I17">
        <v>30.867797285714282</v>
      </c>
      <c r="J17">
        <v>7.1498432857142831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100</v>
      </c>
      <c r="G18">
        <v>14</v>
      </c>
      <c r="H18">
        <v>111.956783</v>
      </c>
      <c r="I18">
        <v>45.626911571428572</v>
      </c>
      <c r="J18">
        <v>14.75911428571429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101</v>
      </c>
      <c r="G19">
        <v>15</v>
      </c>
      <c r="H19">
        <v>137.282734</v>
      </c>
      <c r="I19">
        <v>62.654449999999997</v>
      </c>
      <c r="J19">
        <v>17.027538428571425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102</v>
      </c>
      <c r="G20">
        <v>16</v>
      </c>
      <c r="H20">
        <v>157.784695</v>
      </c>
      <c r="I20">
        <v>81.490985000000009</v>
      </c>
      <c r="J20">
        <v>18.836535000000012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103</v>
      </c>
      <c r="G21">
        <v>17</v>
      </c>
      <c r="H21">
        <v>182.105648</v>
      </c>
      <c r="I21">
        <v>103.80194185714286</v>
      </c>
      <c r="J21">
        <v>22.310956857142855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104</v>
      </c>
      <c r="G22">
        <v>18</v>
      </c>
      <c r="H22">
        <v>226.12456299999999</v>
      </c>
      <c r="I22">
        <v>131.252746</v>
      </c>
      <c r="J22">
        <v>27.450804142857137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105</v>
      </c>
      <c r="G23">
        <v>19</v>
      </c>
      <c r="H23">
        <v>267.12848300000002</v>
      </c>
      <c r="I23">
        <v>163.01068457142856</v>
      </c>
      <c r="J23">
        <v>31.757938571428554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106</v>
      </c>
      <c r="G24">
        <v>20</v>
      </c>
      <c r="H24">
        <v>314.36339199999998</v>
      </c>
      <c r="I24">
        <v>199.53518542857142</v>
      </c>
      <c r="J24">
        <v>36.524500857142868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107</v>
      </c>
      <c r="G25">
        <v>21</v>
      </c>
      <c r="H25">
        <v>365.61829299999999</v>
      </c>
      <c r="I25">
        <v>235.77254399999998</v>
      </c>
      <c r="J25">
        <v>36.237358571428558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108</v>
      </c>
      <c r="G26">
        <v>22</v>
      </c>
      <c r="H26">
        <v>426.32017500000001</v>
      </c>
      <c r="I26">
        <v>277.06360699999999</v>
      </c>
      <c r="J26">
        <v>41.291063000000008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109</v>
      </c>
      <c r="G27">
        <v>23</v>
      </c>
      <c r="H27">
        <v>485.414061</v>
      </c>
      <c r="I27">
        <v>323.86780214285716</v>
      </c>
      <c r="J27">
        <v>46.804195142857168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110</v>
      </c>
      <c r="G28">
        <v>24</v>
      </c>
      <c r="H28">
        <v>525.61398299999996</v>
      </c>
      <c r="I28">
        <v>372.94042142857143</v>
      </c>
      <c r="J28">
        <v>49.072619285714268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111</v>
      </c>
      <c r="G29">
        <v>25</v>
      </c>
      <c r="H29">
        <v>584.90886899999998</v>
      </c>
      <c r="I29">
        <v>424.19532228571421</v>
      </c>
      <c r="J29">
        <v>51.254900857142786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112</v>
      </c>
      <c r="G30">
        <v>26</v>
      </c>
      <c r="H30">
        <v>650.23374200000001</v>
      </c>
      <c r="I30">
        <v>478.924645</v>
      </c>
      <c r="J30">
        <v>54.729322714285786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113</v>
      </c>
      <c r="G31">
        <v>27</v>
      </c>
      <c r="H31">
        <v>692.84565999999995</v>
      </c>
      <c r="I31">
        <v>532.99354042857135</v>
      </c>
      <c r="J31">
        <v>54.068895428571352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114</v>
      </c>
      <c r="G32">
        <v>28</v>
      </c>
      <c r="H32">
        <v>773.64750400000003</v>
      </c>
      <c r="I32">
        <v>591.28342771428572</v>
      </c>
      <c r="J32">
        <v>58.289887285714372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115</v>
      </c>
      <c r="G33">
        <v>29</v>
      </c>
      <c r="H33">
        <v>858.87133900000003</v>
      </c>
      <c r="I33">
        <v>653.07645114285708</v>
      </c>
      <c r="J33">
        <v>61.79302342857136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116</v>
      </c>
      <c r="G34">
        <v>30</v>
      </c>
      <c r="H34">
        <v>925.40220999999997</v>
      </c>
      <c r="I34">
        <v>715.93190100000004</v>
      </c>
      <c r="J34">
        <v>62.855449857142958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117</v>
      </c>
      <c r="G35">
        <v>31</v>
      </c>
      <c r="H35">
        <v>1003.792059</v>
      </c>
      <c r="I35">
        <v>784.24305471428579</v>
      </c>
      <c r="J35">
        <v>68.311153714285751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118</v>
      </c>
      <c r="G36">
        <v>32</v>
      </c>
      <c r="H36">
        <v>1078.1619149999999</v>
      </c>
      <c r="I36">
        <v>854.70777557142867</v>
      </c>
      <c r="J36">
        <v>70.464720857142879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119</v>
      </c>
      <c r="G37">
        <v>33</v>
      </c>
      <c r="H37">
        <v>1147.506781</v>
      </c>
      <c r="I37">
        <v>925.74678114285712</v>
      </c>
      <c r="J37">
        <v>71.039005571428447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120</v>
      </c>
      <c r="G38">
        <v>34</v>
      </c>
      <c r="H38">
        <v>1220.871639</v>
      </c>
      <c r="I38">
        <v>1001.1790638571429</v>
      </c>
      <c r="J38">
        <v>75.432282714285748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121</v>
      </c>
      <c r="G39">
        <v>35</v>
      </c>
      <c r="H39">
        <v>1321.3714440000001</v>
      </c>
      <c r="I39">
        <v>1079.4253409999999</v>
      </c>
      <c r="J39">
        <v>78.246277142857025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122</v>
      </c>
      <c r="G40">
        <v>36</v>
      </c>
      <c r="H40">
        <v>1625.8858560000001</v>
      </c>
      <c r="I40">
        <v>1188.9988434285715</v>
      </c>
      <c r="J40">
        <v>109.5735024285716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123</v>
      </c>
      <c r="G41">
        <v>37</v>
      </c>
      <c r="H41">
        <v>1794.524529</v>
      </c>
      <c r="I41">
        <v>1313.1591747142859</v>
      </c>
      <c r="J41">
        <v>124.16033128571439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124</v>
      </c>
      <c r="G42">
        <v>38</v>
      </c>
      <c r="H42">
        <v>1940.651247</v>
      </c>
      <c r="I42">
        <v>1446.9962015714286</v>
      </c>
      <c r="J42">
        <v>133.83702685714275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125</v>
      </c>
      <c r="G43">
        <v>39</v>
      </c>
      <c r="H43">
        <v>2140.0428609999999</v>
      </c>
      <c r="I43">
        <v>1598.6934795714285</v>
      </c>
      <c r="J43">
        <v>151.69727799999987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126</v>
      </c>
      <c r="G44">
        <v>40</v>
      </c>
      <c r="H44">
        <v>2307.2745380000001</v>
      </c>
      <c r="I44">
        <v>1764.3745877142858</v>
      </c>
      <c r="J44">
        <v>165.68110814285728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127</v>
      </c>
      <c r="G45">
        <v>41</v>
      </c>
      <c r="H45">
        <v>2521.9421229999998</v>
      </c>
      <c r="I45">
        <v>1950.2417997142854</v>
      </c>
      <c r="J45">
        <v>185.86721199999965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128</v>
      </c>
      <c r="G46">
        <v>42</v>
      </c>
      <c r="H46">
        <v>2667.4658410000002</v>
      </c>
      <c r="I46">
        <v>2142.5409992857144</v>
      </c>
      <c r="J46">
        <v>192.29919957142897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129</v>
      </c>
      <c r="G47">
        <v>43</v>
      </c>
      <c r="H47">
        <v>2809.9745659999999</v>
      </c>
      <c r="I47">
        <v>2311.6965292857144</v>
      </c>
      <c r="J47">
        <v>169.15553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130</v>
      </c>
      <c r="G48">
        <v>44</v>
      </c>
      <c r="H48">
        <v>2966.3522630000002</v>
      </c>
      <c r="I48">
        <v>2479.1004912857143</v>
      </c>
      <c r="J48">
        <v>167.40396199999986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131</v>
      </c>
      <c r="G49">
        <v>45</v>
      </c>
      <c r="H49">
        <v>3065.4450710000001</v>
      </c>
      <c r="I49">
        <v>2639.7853232857137</v>
      </c>
      <c r="J49">
        <v>160.68483199999946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132</v>
      </c>
      <c r="G50">
        <v>46</v>
      </c>
      <c r="H50">
        <v>3146.045916</v>
      </c>
      <c r="I50">
        <v>2783.5000454285719</v>
      </c>
      <c r="J50">
        <v>143.71472214285814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133</v>
      </c>
      <c r="G51">
        <v>47</v>
      </c>
      <c r="H51">
        <v>3224.0337650000001</v>
      </c>
      <c r="I51">
        <v>2914.4656492857143</v>
      </c>
      <c r="J51">
        <v>130.96560385714247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134</v>
      </c>
      <c r="G52">
        <v>48</v>
      </c>
      <c r="H52">
        <v>3350.8645190000002</v>
      </c>
      <c r="I52">
        <v>3032.8831344285713</v>
      </c>
      <c r="J52">
        <v>118.417485142857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135</v>
      </c>
      <c r="G53">
        <v>49</v>
      </c>
      <c r="H53">
        <v>3539.0001560000001</v>
      </c>
      <c r="I53">
        <v>3157.3880365714285</v>
      </c>
      <c r="J53">
        <v>124.50490214285719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136</v>
      </c>
      <c r="G54">
        <v>50</v>
      </c>
      <c r="H54">
        <v>3654.9769310000001</v>
      </c>
      <c r="I54">
        <v>3278.1026601428575</v>
      </c>
      <c r="J54">
        <v>120.714623571429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137</v>
      </c>
      <c r="G55">
        <v>51</v>
      </c>
      <c r="H55">
        <v>3730.7537849999999</v>
      </c>
      <c r="I55">
        <v>3387.3028775714292</v>
      </c>
      <c r="J55">
        <v>109.2002174285717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138</v>
      </c>
      <c r="G56">
        <v>52</v>
      </c>
      <c r="H56">
        <v>3871.6545120000001</v>
      </c>
      <c r="I56">
        <v>3502.4756548571431</v>
      </c>
      <c r="J56">
        <v>115.17277728571389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139</v>
      </c>
      <c r="G57">
        <v>53</v>
      </c>
      <c r="H57">
        <v>3949.240362</v>
      </c>
      <c r="I57">
        <v>3617.217718571429</v>
      </c>
      <c r="J57">
        <v>114.74206371428591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140</v>
      </c>
      <c r="G58">
        <v>54</v>
      </c>
      <c r="H58">
        <v>3995.2692729999999</v>
      </c>
      <c r="I58">
        <v>3727.3942197142865</v>
      </c>
      <c r="J58">
        <v>110.17650114285743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141</v>
      </c>
      <c r="G59">
        <v>55</v>
      </c>
      <c r="H59">
        <v>4070.845127</v>
      </c>
      <c r="I59">
        <v>3830.2485922857149</v>
      </c>
      <c r="J59">
        <v>102.85437257142848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142</v>
      </c>
      <c r="G60">
        <v>56</v>
      </c>
      <c r="H60">
        <v>4143.0039870000001</v>
      </c>
      <c r="I60">
        <v>3916.5348538571429</v>
      </c>
      <c r="J60">
        <v>86.286261571427985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143</v>
      </c>
      <c r="G61">
        <v>57</v>
      </c>
      <c r="H61">
        <v>4187.4249019999997</v>
      </c>
      <c r="I61">
        <v>3992.5988497142857</v>
      </c>
      <c r="J61">
        <v>76.0639958571428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144</v>
      </c>
      <c r="G62">
        <v>58</v>
      </c>
      <c r="H62">
        <v>4256.3677680000001</v>
      </c>
      <c r="I62">
        <v>4067.6865615714282</v>
      </c>
      <c r="J62">
        <v>75.087711857142494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145</v>
      </c>
      <c r="G63">
        <v>59</v>
      </c>
      <c r="H63">
        <v>4322.6976400000003</v>
      </c>
      <c r="I63">
        <v>4132.1212941428576</v>
      </c>
      <c r="J63">
        <v>64.434732571429322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146</v>
      </c>
      <c r="G64">
        <v>60</v>
      </c>
      <c r="H64">
        <v>4376.163536</v>
      </c>
      <c r="I64">
        <v>4193.1103190000003</v>
      </c>
      <c r="J64">
        <v>60.989024857142795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147</v>
      </c>
      <c r="G65">
        <v>61</v>
      </c>
      <c r="H65">
        <v>4418.5744539999996</v>
      </c>
      <c r="I65">
        <v>4253.5824877142859</v>
      </c>
      <c r="J65">
        <v>60.472168714285544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148</v>
      </c>
      <c r="G66">
        <v>62</v>
      </c>
      <c r="H66">
        <v>4471.8393509999996</v>
      </c>
      <c r="I66">
        <v>4310.8673768571425</v>
      </c>
      <c r="J66">
        <v>57.284889142856628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149</v>
      </c>
      <c r="G67">
        <v>63</v>
      </c>
      <c r="H67">
        <v>4499.3762980000001</v>
      </c>
      <c r="I67">
        <v>4361.7777070000002</v>
      </c>
      <c r="J67">
        <v>50.910330142857674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150</v>
      </c>
      <c r="G68">
        <v>64</v>
      </c>
      <c r="H68">
        <v>4530.7322379999996</v>
      </c>
      <c r="I68">
        <v>4410.8216121428568</v>
      </c>
      <c r="J68">
        <v>49.043905142856602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151</v>
      </c>
      <c r="G69">
        <v>65</v>
      </c>
      <c r="H69">
        <v>4574.7511519999998</v>
      </c>
      <c r="I69">
        <v>4456.3049527142857</v>
      </c>
      <c r="J69">
        <v>45.483340571428926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152</v>
      </c>
      <c r="G70">
        <v>66</v>
      </c>
      <c r="H70">
        <v>4622.1870609999996</v>
      </c>
      <c r="I70">
        <v>4499.0891557142859</v>
      </c>
      <c r="J70">
        <v>42.784203000000161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153</v>
      </c>
      <c r="G71">
        <v>67</v>
      </c>
      <c r="H71">
        <v>4650.1260069999998</v>
      </c>
      <c r="I71">
        <v>4538.2266515714282</v>
      </c>
      <c r="J71">
        <v>39.137495857142312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154</v>
      </c>
      <c r="G72">
        <v>68</v>
      </c>
      <c r="H72">
        <v>4671.6329649999998</v>
      </c>
      <c r="I72">
        <v>4574.3778674285713</v>
      </c>
      <c r="J72">
        <v>36.151215857143143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155</v>
      </c>
      <c r="G73">
        <v>69</v>
      </c>
      <c r="H73">
        <v>4703.5919029999995</v>
      </c>
      <c r="I73">
        <v>4607.4853748571431</v>
      </c>
      <c r="J73">
        <v>33.107507428571807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156</v>
      </c>
      <c r="G74">
        <v>70</v>
      </c>
      <c r="H74">
        <v>4789.2177380000003</v>
      </c>
      <c r="I74">
        <v>4648.8912948571424</v>
      </c>
      <c r="J74">
        <v>41.405919999999242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157</v>
      </c>
      <c r="G75">
        <v>71</v>
      </c>
      <c r="H75">
        <v>4815.1466879999998</v>
      </c>
      <c r="I75">
        <v>4689.5219305714281</v>
      </c>
      <c r="J75">
        <v>40.630635714285745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158</v>
      </c>
      <c r="G76">
        <v>72</v>
      </c>
      <c r="H76">
        <v>4833.6386519999996</v>
      </c>
      <c r="I76">
        <v>4726.5058591428578</v>
      </c>
      <c r="J76">
        <v>36.983928571429715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159</v>
      </c>
      <c r="G77">
        <v>73</v>
      </c>
      <c r="H77">
        <v>4846.5026269999998</v>
      </c>
      <c r="I77">
        <v>4758.5509400000001</v>
      </c>
      <c r="J77">
        <v>32.045080857142239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160</v>
      </c>
      <c r="G78">
        <v>74</v>
      </c>
      <c r="H78">
        <v>4864.1905930000003</v>
      </c>
      <c r="I78">
        <v>4789.1315951428569</v>
      </c>
      <c r="J78">
        <v>30.580655142856813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161</v>
      </c>
      <c r="G79">
        <v>75</v>
      </c>
      <c r="H79">
        <v>4874.4415730000001</v>
      </c>
      <c r="I79">
        <v>4818.1042534285725</v>
      </c>
      <c r="J79">
        <v>28.972658285715625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162</v>
      </c>
      <c r="G80">
        <v>76</v>
      </c>
      <c r="H80">
        <v>4887.3055480000003</v>
      </c>
      <c r="I80">
        <v>4844.3490598571434</v>
      </c>
      <c r="J80">
        <v>26.244806428570882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163</v>
      </c>
      <c r="G81">
        <v>77</v>
      </c>
      <c r="H81">
        <v>4902.581518</v>
      </c>
      <c r="I81">
        <v>4860.5438855714292</v>
      </c>
      <c r="J81">
        <v>16.194825714285798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164</v>
      </c>
      <c r="G82">
        <v>78</v>
      </c>
      <c r="H82">
        <v>4925.6964740000003</v>
      </c>
      <c r="I82">
        <v>4876.3367121428573</v>
      </c>
      <c r="J82">
        <v>15.792826571428122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165</v>
      </c>
      <c r="G83">
        <v>79</v>
      </c>
      <c r="H83">
        <v>4940.972444</v>
      </c>
      <c r="I83">
        <v>4891.6701110000004</v>
      </c>
      <c r="J83">
        <v>15.333398857143038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166</v>
      </c>
      <c r="G84">
        <v>80</v>
      </c>
      <c r="H84">
        <v>4952.4294220000002</v>
      </c>
      <c r="I84">
        <v>4906.8025102857137</v>
      </c>
      <c r="J84">
        <v>15.132399285713291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167</v>
      </c>
      <c r="G85">
        <v>81</v>
      </c>
      <c r="H85">
        <v>4964.288399</v>
      </c>
      <c r="I85">
        <v>4921.1021968571431</v>
      </c>
      <c r="J85">
        <v>14.299686571429447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168</v>
      </c>
      <c r="G86">
        <v>82</v>
      </c>
      <c r="H86">
        <v>4971.7253849999997</v>
      </c>
      <c r="I86">
        <v>4934.9998842857149</v>
      </c>
      <c r="J86">
        <v>13.897687428571771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169</v>
      </c>
      <c r="G87">
        <v>83</v>
      </c>
      <c r="H87">
        <v>4985.3933580000003</v>
      </c>
      <c r="I87">
        <v>4949.0124285714282</v>
      </c>
      <c r="J87">
        <v>14.012544285713375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170</v>
      </c>
      <c r="G88">
        <v>84</v>
      </c>
      <c r="H88">
        <v>4993.0313429999997</v>
      </c>
      <c r="I88">
        <v>4961.9338321428577</v>
      </c>
      <c r="J88">
        <v>12.921403571429437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171</v>
      </c>
      <c r="G89">
        <v>85</v>
      </c>
      <c r="H89">
        <v>5000.0663299999997</v>
      </c>
      <c r="I89">
        <v>4972.5580972857142</v>
      </c>
      <c r="J89">
        <v>10.62426514285653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172</v>
      </c>
      <c r="G90">
        <v>86</v>
      </c>
      <c r="H90">
        <v>5010.7193090000001</v>
      </c>
      <c r="I90">
        <v>4982.5219351428577</v>
      </c>
      <c r="J90">
        <v>9.9638378571435169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173</v>
      </c>
      <c r="G91">
        <v>87</v>
      </c>
      <c r="H91">
        <v>5022.980286</v>
      </c>
      <c r="I91">
        <v>4992.6006299999999</v>
      </c>
      <c r="J91">
        <v>10.078694857142182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174</v>
      </c>
      <c r="G92">
        <v>88</v>
      </c>
      <c r="H92">
        <v>5037.4522580000003</v>
      </c>
      <c r="I92">
        <v>5003.0526098571418</v>
      </c>
      <c r="J92">
        <v>10.451979857141851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175</v>
      </c>
      <c r="G93">
        <v>89</v>
      </c>
      <c r="H93">
        <v>5038.2562559999997</v>
      </c>
      <c r="I93">
        <v>5012.5570199999993</v>
      </c>
      <c r="J93">
        <v>9.5044101428575232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176</v>
      </c>
      <c r="G94">
        <v>90</v>
      </c>
      <c r="H94">
        <v>5047.3012390000004</v>
      </c>
      <c r="I94">
        <v>5021.4010029999999</v>
      </c>
      <c r="J94">
        <v>8.8439830000006623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177</v>
      </c>
      <c r="G95">
        <v>91</v>
      </c>
      <c r="H95">
        <v>5053.5322260000003</v>
      </c>
      <c r="I95">
        <v>5030.0439862857147</v>
      </c>
      <c r="J95">
        <v>8.642983285714763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178</v>
      </c>
      <c r="G96">
        <v>92</v>
      </c>
      <c r="H96">
        <v>5057.7532179999998</v>
      </c>
      <c r="I96">
        <v>5038.2849702857138</v>
      </c>
      <c r="J96">
        <v>8.2409839999991163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179</v>
      </c>
      <c r="G97">
        <v>93</v>
      </c>
      <c r="H97">
        <v>5061.7732109999997</v>
      </c>
      <c r="I97">
        <v>5045.5783848571427</v>
      </c>
      <c r="J97">
        <v>7.2934145714289116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180</v>
      </c>
      <c r="G98">
        <v>94</v>
      </c>
      <c r="H98">
        <v>5065.3912039999996</v>
      </c>
      <c r="I98">
        <v>5051.6370874285712</v>
      </c>
      <c r="J98">
        <v>6.0587025714285119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181</v>
      </c>
      <c r="G99">
        <v>95</v>
      </c>
      <c r="H99">
        <v>5066.5972009999996</v>
      </c>
      <c r="I99">
        <v>5055.8006507142854</v>
      </c>
      <c r="J99">
        <v>4.16356328571419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182</v>
      </c>
      <c r="G100">
        <v>96</v>
      </c>
      <c r="H100">
        <v>5068.2051979999997</v>
      </c>
      <c r="I100">
        <v>5060.0790710000001</v>
      </c>
      <c r="J100">
        <v>4.2784202857146738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183</v>
      </c>
      <c r="G101">
        <v>97</v>
      </c>
      <c r="H101">
        <v>5071.4211919999998</v>
      </c>
      <c r="I101">
        <v>5063.5247785714291</v>
      </c>
      <c r="J101">
        <v>3.4457075714290113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184</v>
      </c>
      <c r="G102">
        <v>98</v>
      </c>
      <c r="H102">
        <v>5072.8281889999998</v>
      </c>
      <c r="I102">
        <v>5066.2813447142853</v>
      </c>
      <c r="J102">
        <v>2.7565661428561725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185</v>
      </c>
      <c r="G103">
        <v>99</v>
      </c>
      <c r="H103">
        <v>5075.2401840000002</v>
      </c>
      <c r="I103">
        <v>5068.7794827142861</v>
      </c>
      <c r="J103">
        <v>2.4981380000008357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186</v>
      </c>
      <c r="G104">
        <v>100</v>
      </c>
      <c r="H104">
        <v>5084.285167</v>
      </c>
      <c r="I104">
        <v>5071.9954764285721</v>
      </c>
      <c r="J104">
        <v>3.2159937142860144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187</v>
      </c>
      <c r="G105">
        <v>101</v>
      </c>
      <c r="H105">
        <v>5085.8931640000001</v>
      </c>
      <c r="I105">
        <v>5074.9243278571439</v>
      </c>
      <c r="J105">
        <v>2.9288514285717611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188</v>
      </c>
      <c r="G106">
        <v>102</v>
      </c>
      <c r="H106">
        <v>5089.5111569999999</v>
      </c>
      <c r="I106">
        <v>5078.1977501428573</v>
      </c>
      <c r="J106">
        <v>3.2734222857134228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189</v>
      </c>
      <c r="G107">
        <v>103</v>
      </c>
      <c r="H107">
        <v>5092.1241520000003</v>
      </c>
      <c r="I107">
        <v>5081.6147435714292</v>
      </c>
      <c r="J107">
        <v>3.4169934285719137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190</v>
      </c>
      <c r="G108">
        <v>104</v>
      </c>
      <c r="H108">
        <v>5093.5311490000004</v>
      </c>
      <c r="I108">
        <v>5084.7733088571431</v>
      </c>
      <c r="J108">
        <v>3.1585652857138484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191</v>
      </c>
      <c r="G109">
        <v>105</v>
      </c>
      <c r="H109">
        <v>5096.3451439999999</v>
      </c>
      <c r="I109">
        <v>5088.1328738571437</v>
      </c>
      <c r="J109">
        <v>3.3595650000006572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192</v>
      </c>
      <c r="G110">
        <v>106</v>
      </c>
      <c r="H110">
        <v>5098.9581390000003</v>
      </c>
      <c r="I110">
        <v>5091.5211531428577</v>
      </c>
      <c r="J110">
        <v>3.3882792857139066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193</v>
      </c>
      <c r="G111">
        <v>107</v>
      </c>
      <c r="H111">
        <v>5100.1641360000003</v>
      </c>
      <c r="I111">
        <v>5093.7895772857146</v>
      </c>
      <c r="J111">
        <v>2.2684241428569294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194</v>
      </c>
      <c r="G112">
        <v>108</v>
      </c>
      <c r="H112">
        <v>5101.1691339999998</v>
      </c>
      <c r="I112">
        <v>5095.9718587142852</v>
      </c>
      <c r="J112">
        <v>2.1822814285706045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195</v>
      </c>
      <c r="G113">
        <v>109</v>
      </c>
      <c r="H113">
        <v>5101.9731330000004</v>
      </c>
      <c r="I113">
        <v>5097.7521409999999</v>
      </c>
      <c r="J113">
        <v>1.7802822857147476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196</v>
      </c>
      <c r="G114">
        <v>110</v>
      </c>
      <c r="H114">
        <v>5103.5811299999996</v>
      </c>
      <c r="I114">
        <v>5099.388852142858</v>
      </c>
      <c r="J114">
        <v>1.6367111428580756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197</v>
      </c>
      <c r="G115">
        <v>111</v>
      </c>
      <c r="H115">
        <v>5104.5861279999999</v>
      </c>
      <c r="I115">
        <v>5100.9681348571421</v>
      </c>
      <c r="J115">
        <v>1.5792827142840906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198</v>
      </c>
      <c r="G116">
        <v>112</v>
      </c>
      <c r="H116">
        <v>5106.3951239999997</v>
      </c>
      <c r="I116">
        <v>5102.4038462857143</v>
      </c>
      <c r="J116">
        <v>1.4357114285721764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199</v>
      </c>
      <c r="G117">
        <v>113</v>
      </c>
      <c r="H117">
        <v>5108.2041209999998</v>
      </c>
      <c r="I117">
        <v>5103.7247008571421</v>
      </c>
      <c r="J117">
        <v>1.3208545714278443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200</v>
      </c>
      <c r="G118">
        <v>114</v>
      </c>
      <c r="H118">
        <v>5112.8271119999999</v>
      </c>
      <c r="I118">
        <v>5105.5336974285701</v>
      </c>
      <c r="J118">
        <v>1.808996571427997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201</v>
      </c>
      <c r="G119">
        <v>115</v>
      </c>
      <c r="H119">
        <v>5113.2291109999996</v>
      </c>
      <c r="I119">
        <v>5107.2565512857136</v>
      </c>
      <c r="J119">
        <v>1.722853857143491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202</v>
      </c>
      <c r="G120">
        <v>116</v>
      </c>
      <c r="H120">
        <v>5117.8521019999998</v>
      </c>
      <c r="I120">
        <v>5109.5249754285705</v>
      </c>
      <c r="J120">
        <v>2.2684241428569294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203</v>
      </c>
      <c r="G121">
        <v>117</v>
      </c>
      <c r="H121">
        <v>5120.0630979999996</v>
      </c>
      <c r="I121">
        <v>5111.8795422857147</v>
      </c>
      <c r="J121">
        <v>2.3545668571441638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204</v>
      </c>
      <c r="G122">
        <v>118</v>
      </c>
      <c r="H122">
        <v>5120.8670959999999</v>
      </c>
      <c r="I122">
        <v>5114.2053948571429</v>
      </c>
      <c r="J122">
        <v>2.3258525714281859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205</v>
      </c>
      <c r="G123">
        <v>119</v>
      </c>
      <c r="H123">
        <v>5123.2790919999998</v>
      </c>
      <c r="I123">
        <v>5116.6173902857136</v>
      </c>
      <c r="J123">
        <v>2.4119954285706626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206</v>
      </c>
      <c r="G124">
        <v>120</v>
      </c>
      <c r="H124">
        <v>5125.0880880000004</v>
      </c>
      <c r="I124">
        <v>5119.0293855714281</v>
      </c>
      <c r="J124">
        <v>2.4119952857145108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207</v>
      </c>
      <c r="G125">
        <v>121</v>
      </c>
      <c r="H125">
        <v>5127.2990840000002</v>
      </c>
      <c r="I125">
        <v>5121.0968101428571</v>
      </c>
      <c r="J125">
        <v>2.0674245714290009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208</v>
      </c>
      <c r="G126">
        <v>122</v>
      </c>
      <c r="H126">
        <v>5130.9170770000001</v>
      </c>
      <c r="I126">
        <v>5123.6236624285712</v>
      </c>
      <c r="J126">
        <v>2.5268522857140852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209</v>
      </c>
      <c r="G127">
        <v>123</v>
      </c>
      <c r="H127">
        <v>5131.7210750000004</v>
      </c>
      <c r="I127">
        <v>5125.6049442857138</v>
      </c>
      <c r="J127">
        <v>1.981281857142676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210</v>
      </c>
      <c r="G128">
        <v>124</v>
      </c>
      <c r="H128">
        <v>5133.1280729999999</v>
      </c>
      <c r="I128">
        <v>5127.471369285714</v>
      </c>
      <c r="J128">
        <v>1.866425000000163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211</v>
      </c>
      <c r="G129">
        <v>125</v>
      </c>
      <c r="H129">
        <v>5133.9320710000002</v>
      </c>
      <c r="I129">
        <v>5129.3377942857142</v>
      </c>
      <c r="J129">
        <v>1.866425000000163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212</v>
      </c>
      <c r="G130">
        <v>126</v>
      </c>
      <c r="H130">
        <v>5138.5550620000004</v>
      </c>
      <c r="I130">
        <v>5131.5200757142866</v>
      </c>
      <c r="J130">
        <v>2.1822814285724235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213</v>
      </c>
      <c r="G131">
        <v>127</v>
      </c>
      <c r="H131">
        <v>5143.3790529999997</v>
      </c>
      <c r="I131">
        <v>5134.1330707142852</v>
      </c>
      <c r="J131">
        <v>2.6129949999985911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214</v>
      </c>
      <c r="G132">
        <v>128</v>
      </c>
      <c r="H132">
        <v>5147.8010439999998</v>
      </c>
      <c r="I132">
        <v>5137.0619221428569</v>
      </c>
      <c r="J132">
        <v>2.9288514285717611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215</v>
      </c>
      <c r="G133">
        <v>129</v>
      </c>
      <c r="H133">
        <v>5151.218038</v>
      </c>
      <c r="I133">
        <v>5139.9620594285716</v>
      </c>
      <c r="J133">
        <v>2.9001372857146634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216</v>
      </c>
      <c r="G134">
        <v>130</v>
      </c>
      <c r="H134">
        <v>5153.2280339999998</v>
      </c>
      <c r="I134">
        <v>5143.0344821428571</v>
      </c>
      <c r="J134">
        <v>3.0724227142854943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217</v>
      </c>
      <c r="G135">
        <v>131</v>
      </c>
      <c r="H135">
        <v>5159.6600209999997</v>
      </c>
      <c r="I135">
        <v>5146.8247604285716</v>
      </c>
      <c r="J135">
        <v>3.7902782857145212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218</v>
      </c>
      <c r="G136">
        <v>132</v>
      </c>
      <c r="H136">
        <v>5162.2730160000001</v>
      </c>
      <c r="I136">
        <v>5150.8734668571424</v>
      </c>
      <c r="J136">
        <v>4.0487064285707675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219</v>
      </c>
      <c r="G137">
        <v>133</v>
      </c>
      <c r="H137">
        <v>5165.2880100000002</v>
      </c>
      <c r="I137">
        <v>5154.6924594285711</v>
      </c>
      <c r="J137">
        <v>3.8189925714286801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220</v>
      </c>
      <c r="G138">
        <v>134</v>
      </c>
      <c r="H138">
        <v>5171.7199979999996</v>
      </c>
      <c r="I138">
        <v>5158.7411658571427</v>
      </c>
      <c r="J138">
        <v>4.048706428571677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221</v>
      </c>
      <c r="G139">
        <v>135</v>
      </c>
      <c r="H139">
        <v>5175.73999</v>
      </c>
      <c r="I139">
        <v>5162.7324438571432</v>
      </c>
      <c r="J139">
        <v>3.9912780000004204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222</v>
      </c>
      <c r="G140">
        <v>136</v>
      </c>
      <c r="H140">
        <v>5177.7499859999998</v>
      </c>
      <c r="I140">
        <v>5166.5227221428577</v>
      </c>
      <c r="J140">
        <v>3.7902782857145212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223</v>
      </c>
      <c r="G141">
        <v>137</v>
      </c>
      <c r="H141">
        <v>5178.9559840000002</v>
      </c>
      <c r="I141">
        <v>5170.1981435714279</v>
      </c>
      <c r="J141">
        <v>3.6754214285701892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224</v>
      </c>
      <c r="G142">
        <v>138</v>
      </c>
      <c r="H142">
        <v>5186.1919699999999</v>
      </c>
      <c r="I142">
        <v>5173.9884219999994</v>
      </c>
      <c r="J142">
        <v>3.7902784285715825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225</v>
      </c>
      <c r="G143">
        <v>139</v>
      </c>
      <c r="H143">
        <v>5189.6089629999997</v>
      </c>
      <c r="I143">
        <v>5177.8935572857145</v>
      </c>
      <c r="J143">
        <v>3.905135285715005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226</v>
      </c>
      <c r="G144">
        <v>140</v>
      </c>
      <c r="H144">
        <v>5191.0159610000001</v>
      </c>
      <c r="I144">
        <v>5181.5689788571417</v>
      </c>
      <c r="J144">
        <v>3.6754215714272505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227</v>
      </c>
      <c r="G145">
        <v>141</v>
      </c>
      <c r="H145">
        <v>5194.8349529999996</v>
      </c>
      <c r="I145">
        <v>5184.871115285714</v>
      </c>
      <c r="J145">
        <v>3.3021364285723394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A73" zoomScale="80" zoomScaleNormal="80" workbookViewId="0">
      <selection activeCell="I3" sqref="I3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0.48814214285714286</v>
      </c>
      <c r="D3">
        <f>C3-$C$3</f>
        <v>0</v>
      </c>
      <c r="E3">
        <f t="shared" ref="E3:E34" si="0">(_Ac/(1+EXP(-1*(B3-_Muc)/_sc)))</f>
        <v>14.953191740694839</v>
      </c>
      <c r="F3">
        <f>(D3-E3)^2</f>
        <v>223.59794323398435</v>
      </c>
      <c r="G3">
        <f>(E3-$H$4)^2</f>
        <v>4765806.8694572421</v>
      </c>
      <c r="H3" s="2" t="s">
        <v>11</v>
      </c>
      <c r="I3" s="16">
        <f>SUM(F3:F167)</f>
        <v>357421.46373413433</v>
      </c>
      <c r="J3">
        <f>1-(I3/I5)</f>
        <v>0.9988255963395527</v>
      </c>
      <c r="L3">
        <f>Input!J4</f>
        <v>0.17228542857142859</v>
      </c>
      <c r="M3">
        <f>L3-$L$3</f>
        <v>0</v>
      </c>
      <c r="N3">
        <f>_Ac*EXP(-1*(B3-_Muc)/_sc)*(1/_sc)*(1/(1+EXP(-1*(B3-_Muc)/_sc))^2)+$L$3</f>
        <v>2.1179255856706574</v>
      </c>
      <c r="O3">
        <f>(L3-N3)^2</f>
        <v>3.7855156209171117</v>
      </c>
      <c r="P3">
        <f>(N3-$Q$4)^2</f>
        <v>3331.5266543910693</v>
      </c>
      <c r="Q3" s="1" t="s">
        <v>11</v>
      </c>
      <c r="R3" s="16">
        <f>SUM(O3:O167)</f>
        <v>14377.883285922229</v>
      </c>
      <c r="S3" s="5">
        <f>1-(R3/R5)</f>
        <v>0.93863844238916994</v>
      </c>
      <c r="V3">
        <f>COUNT(B3:B500)</f>
        <v>82</v>
      </c>
      <c r="X3">
        <v>4886.6778332757167</v>
      </c>
      <c r="Y3">
        <v>44.334288219782295</v>
      </c>
      <c r="Z3">
        <v>7.6619692749489179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1.0049982857142858</v>
      </c>
      <c r="D4">
        <f t="shared" ref="D4:D67" si="2">C4-$C$3</f>
        <v>0.51685614285714299</v>
      </c>
      <c r="E4">
        <f t="shared" si="0"/>
        <v>17.030621763349707</v>
      </c>
      <c r="F4">
        <f t="shared" ref="F4:F67" si="3">(D4-E4)^2</f>
        <v>272.70445496856212</v>
      </c>
      <c r="G4">
        <f t="shared" ref="G4:G67" si="4">(E4-$H$4)^2</f>
        <v>4756740.8232015977</v>
      </c>
      <c r="H4">
        <f>AVERAGE(D3:D167)</f>
        <v>2198.0259961742167</v>
      </c>
      <c r="I4" t="s">
        <v>5</v>
      </c>
      <c r="J4" t="s">
        <v>6</v>
      </c>
      <c r="L4">
        <f>Input!J5</f>
        <v>0.51685614285714299</v>
      </c>
      <c r="M4">
        <f t="shared" ref="M4:M67" si="5">L4-$L$3</f>
        <v>0.3445707142857144</v>
      </c>
      <c r="N4">
        <f t="shared" ref="N4:N34" si="6">_Ac*EXP(-1*(B4-_Muc)/_sc)*(1/_sc)*(1/(1+EXP(-1*(B4-_Muc)/_sc))^2)+$L$3</f>
        <v>2.3872862361148863</v>
      </c>
      <c r="O4">
        <f t="shared" ref="O4:O67" si="7">(L4-N4)^2</f>
        <v>3.4985087337641705</v>
      </c>
      <c r="P4">
        <f t="shared" ref="P4:P67" si="8">(N4-$Q$4)^2</f>
        <v>3300.5045508792477</v>
      </c>
      <c r="Q4">
        <f>AVERAGE(M3:M167)</f>
        <v>59.837304085365794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1.4931401428571429</v>
      </c>
      <c r="D5">
        <f t="shared" si="2"/>
        <v>1.0049980000000001</v>
      </c>
      <c r="E5">
        <f t="shared" si="0"/>
        <v>19.395517743983106</v>
      </c>
      <c r="F5">
        <f t="shared" si="3"/>
        <v>338.21121645383244</v>
      </c>
      <c r="G5">
        <f t="shared" si="4"/>
        <v>4746430.7615451496</v>
      </c>
      <c r="I5">
        <f>SUM(G3:G167)</f>
        <v>304342940.82326722</v>
      </c>
      <c r="J5" s="5">
        <f>1-((1-J3)*(V3-1)/(V3-1-1))</f>
        <v>0.99881091629379715</v>
      </c>
      <c r="L5">
        <f>Input!J6</f>
        <v>0.48814185714285707</v>
      </c>
      <c r="M5">
        <f t="shared" si="5"/>
        <v>0.31585642857142848</v>
      </c>
      <c r="N5">
        <f t="shared" si="6"/>
        <v>2.6936392837224212</v>
      </c>
      <c r="O5">
        <f t="shared" si="7"/>
        <v>4.8642188986490789</v>
      </c>
      <c r="P5">
        <f t="shared" si="8"/>
        <v>3265.3984269625762</v>
      </c>
      <c r="R5">
        <f>SUM(P3:P167)</f>
        <v>234314.18376160291</v>
      </c>
      <c r="S5" s="5">
        <f>1-((1-S3)*(V3-1)/(V3-1-1))</f>
        <v>0.93787142291903458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2.0099962857142857</v>
      </c>
      <c r="D6">
        <f t="shared" si="2"/>
        <v>1.5218541428571428</v>
      </c>
      <c r="E6">
        <f t="shared" si="0"/>
        <v>22.087316996308004</v>
      </c>
      <c r="F6">
        <f t="shared" si="3"/>
        <v>422.93826237666718</v>
      </c>
      <c r="G6">
        <f t="shared" si="4"/>
        <v>4734709.1355425026</v>
      </c>
      <c r="L6">
        <f>Input!J7</f>
        <v>0.51685614285714276</v>
      </c>
      <c r="M6">
        <f t="shared" si="5"/>
        <v>0.34457071428571417</v>
      </c>
      <c r="N6">
        <f t="shared" si="6"/>
        <v>3.041976449822402</v>
      </c>
      <c r="O6">
        <f t="shared" si="7"/>
        <v>6.3762325646483253</v>
      </c>
      <c r="P6">
        <f t="shared" si="8"/>
        <v>3225.7092412287193</v>
      </c>
      <c r="V6" s="19" t="s">
        <v>17</v>
      </c>
      <c r="W6" s="20">
        <f>SQRT((S5-J5)^2)</f>
        <v>6.0939493374762566E-2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2.5842808571428568</v>
      </c>
      <c r="D7">
        <f t="shared" si="2"/>
        <v>2.096138714285714</v>
      </c>
      <c r="E7">
        <f t="shared" si="0"/>
        <v>25.15076613638935</v>
      </c>
      <c r="F7">
        <f t="shared" si="3"/>
        <v>531.51584557201295</v>
      </c>
      <c r="G7">
        <f t="shared" si="4"/>
        <v>4721386.7653119415</v>
      </c>
      <c r="L7">
        <f>Input!J8</f>
        <v>0.57428457142857114</v>
      </c>
      <c r="M7">
        <f t="shared" si="5"/>
        <v>0.40199914285714256</v>
      </c>
      <c r="N7">
        <f t="shared" si="6"/>
        <v>3.4379367526855997</v>
      </c>
      <c r="O7">
        <f t="shared" si="7"/>
        <v>8.2005038152181378</v>
      </c>
      <c r="P7">
        <f t="shared" si="8"/>
        <v>3180.8886355265936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3.5031362857142851</v>
      </c>
      <c r="D8">
        <f t="shared" si="2"/>
        <v>3.0149941428571423</v>
      </c>
      <c r="E8">
        <f t="shared" si="0"/>
        <v>28.636605880740703</v>
      </c>
      <c r="F8">
        <f t="shared" si="3"/>
        <v>656.46698804685275</v>
      </c>
      <c r="G8">
        <f t="shared" si="4"/>
        <v>4706250.3267179001</v>
      </c>
      <c r="L8">
        <f>Input!J9</f>
        <v>0.91885542857142832</v>
      </c>
      <c r="M8">
        <f t="shared" si="5"/>
        <v>0.74656999999999973</v>
      </c>
      <c r="N8">
        <f t="shared" si="6"/>
        <v>3.8878826073448813</v>
      </c>
      <c r="O8">
        <f t="shared" si="7"/>
        <v>8.8151223882954497</v>
      </c>
      <c r="P8">
        <f t="shared" si="8"/>
        <v>3130.3377637252274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4.565562714285714</v>
      </c>
      <c r="D9">
        <f t="shared" si="2"/>
        <v>4.0774205714285712</v>
      </c>
      <c r="E9">
        <f t="shared" si="0"/>
        <v>32.602335231144558</v>
      </c>
      <c r="F9">
        <f t="shared" si="3"/>
        <v>813.6707563440799</v>
      </c>
      <c r="G9">
        <f t="shared" si="4"/>
        <v>4689059.6313720979</v>
      </c>
      <c r="L9">
        <f>Input!J10</f>
        <v>1.0624264285714289</v>
      </c>
      <c r="M9">
        <f t="shared" si="5"/>
        <v>0.89014100000000029</v>
      </c>
      <c r="N9">
        <f t="shared" si="6"/>
        <v>4.3989824857837609</v>
      </c>
      <c r="O9">
        <f t="shared" si="7"/>
        <v>11.132606322920303</v>
      </c>
      <c r="P9">
        <f t="shared" si="8"/>
        <v>3073.4075017786836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5.6279891428571434</v>
      </c>
      <c r="D10">
        <f t="shared" si="2"/>
        <v>5.1398470000000005</v>
      </c>
      <c r="E10">
        <f t="shared" si="0"/>
        <v>37.113061522818818</v>
      </c>
      <c r="F10">
        <f t="shared" si="3"/>
        <v>1022.2864469221922</v>
      </c>
      <c r="G10">
        <f t="shared" si="4"/>
        <v>4669544.7111437162</v>
      </c>
      <c r="L10">
        <f>Input!J11</f>
        <v>1.0624264285714293</v>
      </c>
      <c r="M10">
        <f t="shared" si="5"/>
        <v>0.89014100000000074</v>
      </c>
      <c r="N10">
        <f t="shared" si="6"/>
        <v>4.9792999234854971</v>
      </c>
      <c r="O10">
        <f t="shared" si="7"/>
        <v>15.341897975160343</v>
      </c>
      <c r="P10">
        <f t="shared" si="8"/>
        <v>3009.400620624876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7.6954137142857144</v>
      </c>
      <c r="D11">
        <f t="shared" si="2"/>
        <v>7.2072715714285716</v>
      </c>
      <c r="E11">
        <f t="shared" si="0"/>
        <v>42.242442442333626</v>
      </c>
      <c r="F11">
        <f t="shared" si="3"/>
        <v>1227.4631979535141</v>
      </c>
      <c r="G11">
        <f t="shared" si="4"/>
        <v>4647402.7305408679</v>
      </c>
      <c r="L11">
        <f>Input!J12</f>
        <v>2.0674245714285711</v>
      </c>
      <c r="M11">
        <f t="shared" si="5"/>
        <v>1.8951391428571425</v>
      </c>
      <c r="N11">
        <f t="shared" si="6"/>
        <v>5.6378883283942551</v>
      </c>
      <c r="O11">
        <f t="shared" si="7"/>
        <v>12.748211439805507</v>
      </c>
      <c r="P11">
        <f t="shared" si="8"/>
        <v>2937.5766683970546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10.882693285714286</v>
      </c>
      <c r="D12">
        <f t="shared" si="2"/>
        <v>10.394551142857143</v>
      </c>
      <c r="E12">
        <f t="shared" si="0"/>
        <v>48.073725364421229</v>
      </c>
      <c r="F12">
        <f t="shared" si="3"/>
        <v>1419.7201700189792</v>
      </c>
      <c r="G12">
        <f t="shared" si="4"/>
        <v>4622294.7667601965</v>
      </c>
      <c r="L12">
        <f>Input!J13</f>
        <v>3.1872795714285713</v>
      </c>
      <c r="M12">
        <f t="shared" si="5"/>
        <v>3.0149941428571427</v>
      </c>
      <c r="N12">
        <f t="shared" si="6"/>
        <v>6.3848905994765985</v>
      </c>
      <c r="O12">
        <f t="shared" si="7"/>
        <v>10.224716286694362</v>
      </c>
      <c r="P12">
        <f t="shared" si="8"/>
        <v>2857.160507466469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14.041258571428571</v>
      </c>
      <c r="D13">
        <f t="shared" si="2"/>
        <v>13.553116428571428</v>
      </c>
      <c r="E13">
        <f t="shared" si="0"/>
        <v>54.700888078551863</v>
      </c>
      <c r="F13">
        <f t="shared" si="3"/>
        <v>1693.1391117589335</v>
      </c>
      <c r="G13">
        <f t="shared" si="4"/>
        <v>4593842.5189932929</v>
      </c>
      <c r="L13">
        <f>Input!J14</f>
        <v>3.1585652857142854</v>
      </c>
      <c r="M13">
        <f t="shared" si="5"/>
        <v>2.9862798571428568</v>
      </c>
      <c r="N13">
        <f t="shared" si="6"/>
        <v>7.2316419633006639</v>
      </c>
      <c r="O13">
        <f t="shared" si="7"/>
        <v>16.58995362149809</v>
      </c>
      <c r="P13">
        <f t="shared" si="8"/>
        <v>2767.3556873008774</v>
      </c>
      <c r="S13" t="s">
        <v>23</v>
      </c>
      <c r="T13">
        <f>_Ac*0.8413</f>
        <v>4111.1620611348608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18.290964571428571</v>
      </c>
      <c r="D14">
        <f t="shared" si="2"/>
        <v>17.802822428571428</v>
      </c>
      <c r="E14">
        <f t="shared" si="0"/>
        <v>62.22988300918626</v>
      </c>
      <c r="F14">
        <f t="shared" si="3"/>
        <v>1973.7637118336206</v>
      </c>
      <c r="G14">
        <f t="shared" si="4"/>
        <v>4561625.0370108513</v>
      </c>
      <c r="L14">
        <f>Input!J15</f>
        <v>4.2497059999999998</v>
      </c>
      <c r="M14">
        <f t="shared" si="5"/>
        <v>4.0774205714285712</v>
      </c>
      <c r="N14">
        <f t="shared" si="6"/>
        <v>8.1907736518969614</v>
      </c>
      <c r="O14">
        <f t="shared" si="7"/>
        <v>15.53201423682863</v>
      </c>
      <c r="P14">
        <f t="shared" si="8"/>
        <v>2667.3641058152225</v>
      </c>
      <c r="S14" t="s">
        <v>24</v>
      </c>
      <c r="T14">
        <f>_Ac*0.9772</f>
        <v>4775.2615786770302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23.717953999999999</v>
      </c>
      <c r="D15">
        <f t="shared" si="2"/>
        <v>23.229811857142856</v>
      </c>
      <c r="E15">
        <f t="shared" si="0"/>
        <v>70.779984171085133</v>
      </c>
      <c r="F15">
        <f t="shared" si="3"/>
        <v>2261.0188870856027</v>
      </c>
      <c r="G15">
        <f t="shared" si="4"/>
        <v>4525175.5955832265</v>
      </c>
      <c r="L15">
        <f>Input!J16</f>
        <v>5.426989428571428</v>
      </c>
      <c r="M15">
        <f t="shared" si="5"/>
        <v>5.2547039999999994</v>
      </c>
      <c r="N15">
        <f t="shared" si="6"/>
        <v>9.276314031796872</v>
      </c>
      <c r="O15">
        <f t="shared" si="7"/>
        <v>14.817299900996723</v>
      </c>
      <c r="P15">
        <f t="shared" si="8"/>
        <v>2556.4137151970954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30.867797285714282</v>
      </c>
      <c r="D16">
        <f t="shared" si="2"/>
        <v>30.379655142857139</v>
      </c>
      <c r="E16">
        <f t="shared" si="0"/>
        <v>80.485232091895384</v>
      </c>
      <c r="F16">
        <f t="shared" si="3"/>
        <v>2510.5688413959929</v>
      </c>
      <c r="G16">
        <f t="shared" si="4"/>
        <v>4483978.8875503419</v>
      </c>
      <c r="L16">
        <f>Input!J17</f>
        <v>7.1498432857142831</v>
      </c>
      <c r="M16">
        <f t="shared" si="5"/>
        <v>6.9775578571428545</v>
      </c>
      <c r="N16">
        <f t="shared" si="6"/>
        <v>10.503782506236835</v>
      </c>
      <c r="O16">
        <f t="shared" si="7"/>
        <v>11.248908294959422</v>
      </c>
      <c r="P16">
        <f t="shared" si="8"/>
        <v>2433.7963513983823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45.626911571428572</v>
      </c>
      <c r="D17">
        <f t="shared" si="2"/>
        <v>45.138769428571429</v>
      </c>
      <c r="E17">
        <f t="shared" si="0"/>
        <v>91.495966479578044</v>
      </c>
      <c r="F17">
        <f t="shared" si="3"/>
        <v>2148.9897184258566</v>
      </c>
      <c r="G17">
        <f t="shared" si="4"/>
        <v>4437468.7660052963</v>
      </c>
      <c r="L17">
        <f>Input!J18</f>
        <v>14.75911428571429</v>
      </c>
      <c r="M17">
        <f t="shared" si="5"/>
        <v>14.586828857142862</v>
      </c>
      <c r="N17">
        <f t="shared" si="6"/>
        <v>11.890269901269061</v>
      </c>
      <c r="O17">
        <f t="shared" si="7"/>
        <v>8.230268102162924</v>
      </c>
      <c r="P17">
        <f t="shared" si="8"/>
        <v>2298.9180870509408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62.654449999999997</v>
      </c>
      <c r="D18">
        <f t="shared" si="2"/>
        <v>62.166307857142854</v>
      </c>
      <c r="E18">
        <f t="shared" si="0"/>
        <v>103.9804291646898</v>
      </c>
      <c r="F18">
        <f t="shared" si="3"/>
        <v>1748.4207407222511</v>
      </c>
      <c r="G18">
        <f t="shared" si="4"/>
        <v>4385026.8367122514</v>
      </c>
      <c r="L18">
        <f>Input!J19</f>
        <v>17.027538428571425</v>
      </c>
      <c r="M18">
        <f t="shared" si="5"/>
        <v>16.855252999999998</v>
      </c>
      <c r="N18">
        <f t="shared" si="6"/>
        <v>13.454497064445047</v>
      </c>
      <c r="O18">
        <f t="shared" si="7"/>
        <v>12.766624589758093</v>
      </c>
      <c r="P18">
        <f t="shared" si="8"/>
        <v>2151.3647871399753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1"/>
        <v>16</v>
      </c>
      <c r="C19" s="4">
        <f>Input!I20</f>
        <v>81.490985000000009</v>
      </c>
      <c r="D19">
        <f t="shared" si="2"/>
        <v>81.002842857142866</v>
      </c>
      <c r="E19">
        <f t="shared" si="0"/>
        <v>118.12641041533392</v>
      </c>
      <c r="F19">
        <f t="shared" si="3"/>
        <v>1378.1592682475755</v>
      </c>
      <c r="G19">
        <f t="shared" si="4"/>
        <v>4325982.2868399732</v>
      </c>
      <c r="L19">
        <f>Input!J20</f>
        <v>18.836535000000012</v>
      </c>
      <c r="M19">
        <f t="shared" si="5"/>
        <v>18.664249571428584</v>
      </c>
      <c r="N19">
        <f t="shared" si="6"/>
        <v>15.216841011982279</v>
      </c>
      <c r="O19">
        <f t="shared" si="7"/>
        <v>13.102184566891722</v>
      </c>
      <c r="P19">
        <f t="shared" si="8"/>
        <v>1990.9857248831822</v>
      </c>
    </row>
    <row r="20" spans="1:35" ht="14.45" x14ac:dyDescent="0.3">
      <c r="A20">
        <f>Input!G21</f>
        <v>17</v>
      </c>
      <c r="B20">
        <f t="shared" si="1"/>
        <v>17</v>
      </c>
      <c r="C20" s="4">
        <f>Input!I21</f>
        <v>103.80194185714286</v>
      </c>
      <c r="D20">
        <f t="shared" si="2"/>
        <v>103.31379971428572</v>
      </c>
      <c r="E20">
        <f t="shared" si="0"/>
        <v>134.14289968192355</v>
      </c>
      <c r="F20">
        <f t="shared" si="3"/>
        <v>950.43340481460689</v>
      </c>
      <c r="G20">
        <f t="shared" si="4"/>
        <v>4259613.4359866157</v>
      </c>
      <c r="L20">
        <f>Input!J21</f>
        <v>22.310956857142855</v>
      </c>
      <c r="M20">
        <f t="shared" si="5"/>
        <v>22.138671428571428</v>
      </c>
      <c r="N20">
        <f t="shared" si="6"/>
        <v>17.199315134544964</v>
      </c>
      <c r="O20">
        <f t="shared" si="7"/>
        <v>26.128881100203539</v>
      </c>
      <c r="P20">
        <f t="shared" si="8"/>
        <v>1817.998101770319</v>
      </c>
    </row>
    <row r="21" spans="1:35" ht="14.45" x14ac:dyDescent="0.3">
      <c r="A21">
        <f>Input!G22</f>
        <v>18</v>
      </c>
      <c r="B21">
        <f t="shared" si="1"/>
        <v>18</v>
      </c>
      <c r="C21" s="4">
        <f>Input!I22</f>
        <v>131.252746</v>
      </c>
      <c r="D21">
        <f t="shared" si="2"/>
        <v>130.76460385714284</v>
      </c>
      <c r="E21">
        <f t="shared" si="0"/>
        <v>152.26168674817214</v>
      </c>
      <c r="F21">
        <f t="shared" si="3"/>
        <v>462.12457282378438</v>
      </c>
      <c r="G21">
        <f t="shared" si="4"/>
        <v>4185151.6097214208</v>
      </c>
      <c r="L21">
        <f>Input!J22</f>
        <v>27.450804142857137</v>
      </c>
      <c r="M21">
        <f t="shared" si="5"/>
        <v>27.27851871428571</v>
      </c>
      <c r="N21">
        <f t="shared" si="6"/>
        <v>19.425486722732686</v>
      </c>
      <c r="O21">
        <f t="shared" si="7"/>
        <v>64.405719693752985</v>
      </c>
      <c r="P21">
        <f t="shared" si="8"/>
        <v>1633.1149825508148</v>
      </c>
    </row>
    <row r="22" spans="1:35" ht="14.45" x14ac:dyDescent="0.3">
      <c r="A22">
        <f>Input!G23</f>
        <v>19</v>
      </c>
      <c r="B22">
        <f t="shared" si="1"/>
        <v>19</v>
      </c>
      <c r="C22" s="4">
        <f>Input!I23</f>
        <v>163.01068457142856</v>
      </c>
      <c r="D22">
        <f t="shared" si="2"/>
        <v>162.5225424285714</v>
      </c>
      <c r="E22">
        <f t="shared" si="0"/>
        <v>172.73884074649987</v>
      </c>
      <c r="F22">
        <f t="shared" si="3"/>
        <v>104.37275132090822</v>
      </c>
      <c r="G22">
        <f t="shared" si="4"/>
        <v>4101788.0619404931</v>
      </c>
      <c r="L22">
        <f>Input!J23</f>
        <v>31.757938571428554</v>
      </c>
      <c r="M22">
        <f t="shared" si="5"/>
        <v>31.585653142857126</v>
      </c>
      <c r="N22">
        <f t="shared" si="6"/>
        <v>21.92031146355815</v>
      </c>
      <c r="O22">
        <f t="shared" si="7"/>
        <v>96.778907113506605</v>
      </c>
      <c r="P22">
        <f t="shared" si="8"/>
        <v>1437.6983294822153</v>
      </c>
    </row>
    <row r="23" spans="1:35" ht="14.45" x14ac:dyDescent="0.3">
      <c r="A23">
        <f>Input!G24</f>
        <v>20</v>
      </c>
      <c r="B23">
        <f t="shared" si="1"/>
        <v>20</v>
      </c>
      <c r="C23" s="4">
        <f>Input!I24</f>
        <v>199.53518542857142</v>
      </c>
      <c r="D23">
        <f t="shared" si="2"/>
        <v>199.04704328571427</v>
      </c>
      <c r="E23">
        <f t="shared" si="0"/>
        <v>195.85597224294432</v>
      </c>
      <c r="F23">
        <f t="shared" si="3"/>
        <v>10.182934400004886</v>
      </c>
      <c r="G23">
        <f t="shared" si="4"/>
        <v>4008684.8047289522</v>
      </c>
      <c r="L23">
        <f>Input!J24</f>
        <v>36.524500857142868</v>
      </c>
      <c r="M23">
        <f t="shared" si="5"/>
        <v>36.352215428571441</v>
      </c>
      <c r="N23">
        <f t="shared" si="6"/>
        <v>24.709860731551771</v>
      </c>
      <c r="O23">
        <f t="shared" si="7"/>
        <v>139.58572129722722</v>
      </c>
      <c r="P23">
        <f t="shared" si="8"/>
        <v>1233.9372765754131</v>
      </c>
    </row>
    <row r="24" spans="1:35" ht="14.45" x14ac:dyDescent="0.3">
      <c r="A24">
        <f>Input!G25</f>
        <v>21</v>
      </c>
      <c r="B24">
        <f t="shared" si="1"/>
        <v>21</v>
      </c>
      <c r="C24" s="4">
        <f>Input!I25</f>
        <v>235.77254399999998</v>
      </c>
      <c r="D24">
        <f t="shared" si="2"/>
        <v>235.28440185714283</v>
      </c>
      <c r="E24">
        <f t="shared" si="0"/>
        <v>221.92115750898628</v>
      </c>
      <c r="F24">
        <f t="shared" si="3"/>
        <v>178.57629950853774</v>
      </c>
      <c r="G24">
        <f t="shared" si="4"/>
        <v>3904990.3333961368</v>
      </c>
      <c r="L24">
        <f>Input!J25</f>
        <v>36.237358571428558</v>
      </c>
      <c r="M24">
        <f t="shared" si="5"/>
        <v>36.065073142857131</v>
      </c>
      <c r="N24">
        <f t="shared" si="6"/>
        <v>27.820913711598511</v>
      </c>
      <c r="O24">
        <f t="shared" si="7"/>
        <v>70.836544078559626</v>
      </c>
      <c r="P24">
        <f t="shared" si="8"/>
        <v>1025.0492525654581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277.06360699999999</v>
      </c>
      <c r="D25">
        <f t="shared" si="2"/>
        <v>276.57546485714283</v>
      </c>
      <c r="E25">
        <f t="shared" si="0"/>
        <v>251.26937441022352</v>
      </c>
      <c r="F25">
        <f t="shared" si="3"/>
        <v>640.39821370766094</v>
      </c>
      <c r="G25">
        <f t="shared" si="4"/>
        <v>3789861.3443819555</v>
      </c>
      <c r="L25">
        <f>Input!J26</f>
        <v>41.291063000000008</v>
      </c>
      <c r="M25">
        <f t="shared" si="5"/>
        <v>41.118777571428581</v>
      </c>
      <c r="N25">
        <f t="shared" si="6"/>
        <v>31.280383062845853</v>
      </c>
      <c r="O25">
        <f t="shared" si="7"/>
        <v>100.21371280414071</v>
      </c>
      <c r="P25">
        <f t="shared" si="8"/>
        <v>815.49773828644129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323.86780214285716</v>
      </c>
      <c r="D26">
        <f t="shared" si="2"/>
        <v>323.37966</v>
      </c>
      <c r="E26">
        <f t="shared" si="0"/>
        <v>284.2622668059218</v>
      </c>
      <c r="F26">
        <f t="shared" si="3"/>
        <v>1530.1704503001158</v>
      </c>
      <c r="G26">
        <f t="shared" si="4"/>
        <v>3662491.6118456442</v>
      </c>
      <c r="L26">
        <f>Input!J27</f>
        <v>46.804195142857168</v>
      </c>
      <c r="M26">
        <f t="shared" si="5"/>
        <v>46.63190971428574</v>
      </c>
      <c r="N26">
        <f t="shared" si="6"/>
        <v>35.114540587493011</v>
      </c>
      <c r="O26">
        <f t="shared" si="7"/>
        <v>136.64802362374598</v>
      </c>
      <c r="P26">
        <f t="shared" si="8"/>
        <v>611.21503497175092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372.94042142857143</v>
      </c>
      <c r="D27">
        <f t="shared" si="2"/>
        <v>372.45227928571427</v>
      </c>
      <c r="E27">
        <f t="shared" si="0"/>
        <v>321.28702046600466</v>
      </c>
      <c r="F27">
        <f t="shared" si="3"/>
        <v>2617.8837100878718</v>
      </c>
      <c r="G27">
        <f t="shared" si="4"/>
        <v>3522149.1829423094</v>
      </c>
      <c r="L27">
        <f>Input!J28</f>
        <v>49.072619285714268</v>
      </c>
      <c r="M27">
        <f t="shared" si="5"/>
        <v>48.90033385714284</v>
      </c>
      <c r="N27">
        <f t="shared" si="6"/>
        <v>39.34800907928291</v>
      </c>
      <c r="O27">
        <f t="shared" si="7"/>
        <v>94.568043667028931</v>
      </c>
      <c r="P27">
        <f t="shared" si="8"/>
        <v>419.81120984629302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424.19532228571421</v>
      </c>
      <c r="D28">
        <f t="shared" si="2"/>
        <v>423.70718014285706</v>
      </c>
      <c r="E28">
        <f t="shared" si="0"/>
        <v>362.75410078353269</v>
      </c>
      <c r="F28">
        <f t="shared" si="3"/>
        <v>3715.2778833840939</v>
      </c>
      <c r="G28">
        <f t="shared" si="4"/>
        <v>3368222.9300109139</v>
      </c>
      <c r="L28">
        <f>Input!J29</f>
        <v>51.254900857142786</v>
      </c>
      <c r="M28">
        <f t="shared" si="5"/>
        <v>51.082615428571359</v>
      </c>
      <c r="N28">
        <f t="shared" si="6"/>
        <v>44.002489350231862</v>
      </c>
      <c r="O28">
        <f t="shared" si="7"/>
        <v>52.597472665573981</v>
      </c>
      <c r="P28">
        <f t="shared" si="8"/>
        <v>250.74135769601469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478.924645</v>
      </c>
      <c r="D29">
        <f t="shared" si="2"/>
        <v>478.43650285714284</v>
      </c>
      <c r="E29">
        <f t="shared" si="0"/>
        <v>409.09357479998567</v>
      </c>
      <c r="F29">
        <f t="shared" si="3"/>
        <v>4808.4416715400748</v>
      </c>
      <c r="G29">
        <f t="shared" si="4"/>
        <v>3200279.2082438697</v>
      </c>
      <c r="L29">
        <f>Input!J30</f>
        <v>54.729322714285786</v>
      </c>
      <c r="M29">
        <f t="shared" si="5"/>
        <v>54.557037285714358</v>
      </c>
      <c r="N29">
        <f t="shared" si="6"/>
        <v>49.095198806507284</v>
      </c>
      <c r="O29">
        <f t="shared" si="7"/>
        <v>31.743352208201298</v>
      </c>
      <c r="P29">
        <f t="shared" si="8"/>
        <v>115.39282582207987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532.99354042857135</v>
      </c>
      <c r="D30">
        <f t="shared" si="2"/>
        <v>532.50539828571425</v>
      </c>
      <c r="E30">
        <f t="shared" si="0"/>
        <v>460.74972262963047</v>
      </c>
      <c r="F30">
        <f t="shared" si="3"/>
        <v>5148.876988861095</v>
      </c>
      <c r="G30">
        <f t="shared" si="4"/>
        <v>3018128.8506209641</v>
      </c>
      <c r="L30">
        <f>Input!J31</f>
        <v>54.068895428571352</v>
      </c>
      <c r="M30">
        <f t="shared" si="5"/>
        <v>53.896609999999924</v>
      </c>
      <c r="N30">
        <f t="shared" si="6"/>
        <v>54.637011518453903</v>
      </c>
      <c r="O30">
        <f t="shared" si="7"/>
        <v>0.32275589158343881</v>
      </c>
      <c r="P30">
        <f t="shared" si="8"/>
        <v>27.043042781479063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591.28342771428572</v>
      </c>
      <c r="D31">
        <f t="shared" si="2"/>
        <v>590.79528557142862</v>
      </c>
      <c r="E31">
        <f t="shared" si="0"/>
        <v>518.17364333039495</v>
      </c>
      <c r="F31">
        <f t="shared" si="3"/>
        <v>5273.9029217846855</v>
      </c>
      <c r="G31">
        <f t="shared" si="4"/>
        <v>2821903.9273549239</v>
      </c>
      <c r="L31">
        <f>Input!J32</f>
        <v>58.289887285714372</v>
      </c>
      <c r="M31">
        <f t="shared" si="5"/>
        <v>58.117601857142944</v>
      </c>
      <c r="N31">
        <f t="shared" si="6"/>
        <v>60.630311217015745</v>
      </c>
      <c r="O31">
        <f t="shared" si="7"/>
        <v>5.4775841782081756</v>
      </c>
      <c r="P31">
        <f t="shared" si="8"/>
        <v>0.62886031084768235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653.07645114285708</v>
      </c>
      <c r="D32">
        <f t="shared" si="2"/>
        <v>652.58830899999998</v>
      </c>
      <c r="E32">
        <f t="shared" si="0"/>
        <v>581.81358630932027</v>
      </c>
      <c r="F32">
        <f t="shared" si="3"/>
        <v>5009.0613719426137</v>
      </c>
      <c r="G32">
        <f t="shared" si="4"/>
        <v>2612142.5538012963</v>
      </c>
      <c r="L32">
        <f>Input!J33</f>
        <v>61.79302342857136</v>
      </c>
      <c r="M32">
        <f t="shared" si="5"/>
        <v>61.620737999999932</v>
      </c>
      <c r="N32">
        <f t="shared" si="6"/>
        <v>67.066599525462038</v>
      </c>
      <c r="O32">
        <f t="shared" si="7"/>
        <v>27.810604849696727</v>
      </c>
      <c r="P32">
        <f t="shared" si="8"/>
        <v>52.262712560196348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715.93190100000004</v>
      </c>
      <c r="D33">
        <f t="shared" si="2"/>
        <v>715.44375885714294</v>
      </c>
      <c r="E33">
        <f t="shared" si="0"/>
        <v>652.10280133236654</v>
      </c>
      <c r="F33">
        <f t="shared" si="3"/>
        <v>4012.0769001555282</v>
      </c>
      <c r="G33">
        <f t="shared" si="4"/>
        <v>2389878.5243500327</v>
      </c>
      <c r="L33">
        <f>Input!J34</f>
        <v>62.855449857142958</v>
      </c>
      <c r="M33">
        <f t="shared" si="5"/>
        <v>62.68316442857153</v>
      </c>
      <c r="N33">
        <f t="shared" si="6"/>
        <v>73.923942781811647</v>
      </c>
      <c r="O33">
        <f t="shared" si="7"/>
        <v>122.51153562344084</v>
      </c>
      <c r="P33">
        <f t="shared" si="8"/>
        <v>198.43338976420571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784.24305471428579</v>
      </c>
      <c r="D34">
        <f t="shared" si="2"/>
        <v>783.75491257142869</v>
      </c>
      <c r="E34">
        <f t="shared" si="0"/>
        <v>729.44480816720068</v>
      </c>
      <c r="F34">
        <f t="shared" si="3"/>
        <v>2949.587440398147</v>
      </c>
      <c r="G34">
        <f t="shared" si="4"/>
        <v>2156730.7057680981</v>
      </c>
      <c r="L34">
        <f>Input!J35</f>
        <v>68.311153714285751</v>
      </c>
      <c r="M34">
        <f t="shared" si="5"/>
        <v>68.138868285714324</v>
      </c>
      <c r="N34">
        <f t="shared" si="6"/>
        <v>81.164391473367289</v>
      </c>
      <c r="O34">
        <f t="shared" si="7"/>
        <v>165.20572089147939</v>
      </c>
      <c r="P34">
        <f t="shared" si="8"/>
        <v>454.84465645545242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854.70777557142867</v>
      </c>
      <c r="D35">
        <f t="shared" si="2"/>
        <v>854.21963342857157</v>
      </c>
      <c r="E35">
        <f t="shared" ref="E35:E66" si="9">(_Ac/(1+EXP(-1*(B35-_Muc)/_sc)))</f>
        <v>814.19614932835009</v>
      </c>
      <c r="F35">
        <f t="shared" si="3"/>
        <v>1601.8792795206816</v>
      </c>
      <c r="G35">
        <f t="shared" si="4"/>
        <v>1914985.0450214543</v>
      </c>
      <c r="L35">
        <f>Input!J36</f>
        <v>70.464720857142879</v>
      </c>
      <c r="M35">
        <f t="shared" si="5"/>
        <v>70.292435428571451</v>
      </c>
      <c r="N35">
        <f t="shared" ref="N35:N66" si="10">_Ac*EXP(-1*(B35-_Muc)/_sc)*(1/_sc)*(1/(1+EXP(-1*(B35-_Muc)/_sc))^2)+$L$3</f>
        <v>88.731563944935829</v>
      </c>
      <c r="O35">
        <f t="shared" si="7"/>
        <v>333.67755639404908</v>
      </c>
      <c r="P35">
        <f t="shared" si="8"/>
        <v>834.8782528323602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925.74678114285712</v>
      </c>
      <c r="D36">
        <f t="shared" si="2"/>
        <v>925.25863900000002</v>
      </c>
      <c r="E36">
        <f t="shared" si="9"/>
        <v>906.64691080427326</v>
      </c>
      <c r="F36">
        <f t="shared" si="3"/>
        <v>346.39642643161028</v>
      </c>
      <c r="G36">
        <f t="shared" si="4"/>
        <v>1667659.9421309114</v>
      </c>
      <c r="L36">
        <f>Input!J37</f>
        <v>71.039005571428447</v>
      </c>
      <c r="M36">
        <f t="shared" si="5"/>
        <v>70.866720142857019</v>
      </c>
      <c r="N36">
        <f t="shared" si="10"/>
        <v>96.548645150491723</v>
      </c>
      <c r="O36">
        <f t="shared" si="7"/>
        <v>650.74171145371156</v>
      </c>
      <c r="P36">
        <f t="shared" si="8"/>
        <v>1347.7225628000012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1001.1790638571429</v>
      </c>
      <c r="D37">
        <f t="shared" si="2"/>
        <v>1000.6909217142858</v>
      </c>
      <c r="E37">
        <f t="shared" si="9"/>
        <v>1006.9995733374394</v>
      </c>
      <c r="F37">
        <f t="shared" si="3"/>
        <v>39.799085302319192</v>
      </c>
      <c r="G37">
        <f t="shared" si="4"/>
        <v>1418543.9398953698</v>
      </c>
      <c r="L37">
        <f>Input!J38</f>
        <v>75.432282714285748</v>
      </c>
      <c r="M37">
        <f t="shared" si="5"/>
        <v>75.25999728571432</v>
      </c>
      <c r="N37">
        <f t="shared" si="10"/>
        <v>104.51710289758708</v>
      </c>
      <c r="O37">
        <f t="shared" si="7"/>
        <v>845.92676509497255</v>
      </c>
      <c r="P37">
        <f t="shared" si="8"/>
        <v>1996.2844219005706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1079.4253409999999</v>
      </c>
      <c r="D38">
        <f t="shared" si="2"/>
        <v>1078.9371988571427</v>
      </c>
      <c r="E38">
        <f t="shared" si="9"/>
        <v>1115.3470775084013</v>
      </c>
      <c r="F38">
        <f t="shared" si="3"/>
        <v>1325.6792633993784</v>
      </c>
      <c r="G38">
        <f t="shared" si="4"/>
        <v>1172193.6409233795</v>
      </c>
      <c r="L38">
        <f>Input!J39</f>
        <v>78.246277142857025</v>
      </c>
      <c r="M38">
        <f t="shared" si="5"/>
        <v>78.073991714285597</v>
      </c>
      <c r="N38">
        <f t="shared" si="10"/>
        <v>112.51645604973015</v>
      </c>
      <c r="O38">
        <f t="shared" si="7"/>
        <v>1174.4451623090918</v>
      </c>
      <c r="P38">
        <f t="shared" si="8"/>
        <v>2775.0930516845933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1188.9988434285715</v>
      </c>
      <c r="D39">
        <f t="shared" si="2"/>
        <v>1188.5107012857143</v>
      </c>
      <c r="E39">
        <f t="shared" si="9"/>
        <v>1231.6513227265625</v>
      </c>
      <c r="F39">
        <f t="shared" si="3"/>
        <v>1861.1132183025745</v>
      </c>
      <c r="G39">
        <f t="shared" si="4"/>
        <v>933880.00948106032</v>
      </c>
      <c r="L39">
        <f>Input!J40</f>
        <v>109.5735024285716</v>
      </c>
      <c r="M39">
        <f t="shared" si="5"/>
        <v>109.40121700000017</v>
      </c>
      <c r="N39">
        <f t="shared" si="10"/>
        <v>120.40542696724425</v>
      </c>
      <c r="O39">
        <f t="shared" si="7"/>
        <v>117.33058921149875</v>
      </c>
      <c r="P39">
        <f t="shared" si="8"/>
        <v>3668.497509434329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1313.1591747142859</v>
      </c>
      <c r="D40">
        <f t="shared" si="2"/>
        <v>1312.6710325714287</v>
      </c>
      <c r="E40">
        <f t="shared" si="9"/>
        <v>1355.7236316695239</v>
      </c>
      <c r="F40">
        <f t="shared" si="3"/>
        <v>1853.5262891013112</v>
      </c>
      <c r="G40">
        <f t="shared" si="4"/>
        <v>709473.27325019648</v>
      </c>
      <c r="L40">
        <f>Input!J41</f>
        <v>124.16033128571439</v>
      </c>
      <c r="M40">
        <f t="shared" si="5"/>
        <v>123.98804585714296</v>
      </c>
      <c r="N40">
        <f t="shared" si="10"/>
        <v>128.02475959357636</v>
      </c>
      <c r="O40">
        <f t="shared" si="7"/>
        <v>14.933806146604935</v>
      </c>
      <c r="P40">
        <f t="shared" si="8"/>
        <v>4649.5290886841967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1446.9962015714286</v>
      </c>
      <c r="D41">
        <f t="shared" si="2"/>
        <v>1446.5080594285714</v>
      </c>
      <c r="E41">
        <f t="shared" si="9"/>
        <v>1487.2089431911663</v>
      </c>
      <c r="F41">
        <f t="shared" si="3"/>
        <v>1656.5619390562622</v>
      </c>
      <c r="G41">
        <f t="shared" si="4"/>
        <v>505260.88281150872</v>
      </c>
      <c r="L41">
        <f>Input!J42</f>
        <v>133.83702685714275</v>
      </c>
      <c r="M41">
        <f t="shared" si="5"/>
        <v>133.66474142857132</v>
      </c>
      <c r="N41">
        <f t="shared" si="10"/>
        <v>135.20187431148358</v>
      </c>
      <c r="O41">
        <f t="shared" si="7"/>
        <v>1.8628085736206512</v>
      </c>
      <c r="P41">
        <f t="shared" si="8"/>
        <v>5679.8184453674403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1598.6934795714285</v>
      </c>
      <c r="D42">
        <f t="shared" si="2"/>
        <v>1598.2053374285713</v>
      </c>
      <c r="E42">
        <f t="shared" si="9"/>
        <v>1625.5755867678979</v>
      </c>
      <c r="F42">
        <f t="shared" si="3"/>
        <v>749.1305488969092</v>
      </c>
      <c r="G42">
        <f t="shared" si="4"/>
        <v>327699.47122946207</v>
      </c>
      <c r="L42">
        <f>Input!J43</f>
        <v>151.69727799999987</v>
      </c>
      <c r="M42">
        <f t="shared" si="5"/>
        <v>151.52499257142844</v>
      </c>
      <c r="N42">
        <f t="shared" si="10"/>
        <v>141.75735868204683</v>
      </c>
      <c r="O42">
        <f t="shared" si="7"/>
        <v>98.801996047416054</v>
      </c>
      <c r="P42">
        <f t="shared" si="8"/>
        <v>6710.8953451232028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1764.3745877142858</v>
      </c>
      <c r="D43">
        <f t="shared" si="2"/>
        <v>1763.8864455714286</v>
      </c>
      <c r="E43">
        <f t="shared" si="9"/>
        <v>1770.1123824797216</v>
      </c>
      <c r="F43">
        <f t="shared" si="3"/>
        <v>38.762290386045983</v>
      </c>
      <c r="G43">
        <f t="shared" si="4"/>
        <v>183110.06078508159</v>
      </c>
      <c r="L43">
        <f>Input!J44</f>
        <v>165.68110814285728</v>
      </c>
      <c r="M43">
        <f t="shared" si="5"/>
        <v>165.50882271428586</v>
      </c>
      <c r="N43">
        <f t="shared" si="10"/>
        <v>147.51306994675846</v>
      </c>
      <c r="O43">
        <f t="shared" si="7"/>
        <v>330.07761189490566</v>
      </c>
      <c r="P43">
        <f t="shared" si="8"/>
        <v>7687.0399193817493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1950.2417997142854</v>
      </c>
      <c r="D44">
        <f t="shared" si="2"/>
        <v>1949.7536575714282</v>
      </c>
      <c r="E44">
        <f t="shared" si="9"/>
        <v>1919.9344627387582</v>
      </c>
      <c r="F44">
        <f t="shared" si="3"/>
        <v>889.184380468737</v>
      </c>
      <c r="G44">
        <f t="shared" si="4"/>
        <v>77334.900968484784</v>
      </c>
      <c r="L44">
        <f>Input!J45</f>
        <v>185.86721199999965</v>
      </c>
      <c r="M44">
        <f t="shared" si="5"/>
        <v>185.69492657142823</v>
      </c>
      <c r="N44">
        <f t="shared" si="10"/>
        <v>152.30137658037046</v>
      </c>
      <c r="O44">
        <f t="shared" si="7"/>
        <v>1126.6653074176338</v>
      </c>
      <c r="P44">
        <f t="shared" si="8"/>
        <v>8549.6047023614792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2142.5409992857144</v>
      </c>
      <c r="D45">
        <f t="shared" si="2"/>
        <v>2142.0528571428572</v>
      </c>
      <c r="E45">
        <f t="shared" si="9"/>
        <v>2073.9986191239991</v>
      </c>
      <c r="F45">
        <f t="shared" si="3"/>
        <v>4631.379312327389</v>
      </c>
      <c r="G45">
        <f t="shared" si="4"/>
        <v>15382.790257956853</v>
      </c>
      <c r="L45">
        <f>Input!J46</f>
        <v>192.29919957142897</v>
      </c>
      <c r="M45">
        <f t="shared" si="5"/>
        <v>192.12691414285754</v>
      </c>
      <c r="N45">
        <f t="shared" si="10"/>
        <v>155.97483223678501</v>
      </c>
      <c r="O45">
        <f t="shared" si="7"/>
        <v>1319.4596622621495</v>
      </c>
      <c r="P45">
        <f t="shared" si="8"/>
        <v>9242.4243190649231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2311.6965292857144</v>
      </c>
      <c r="D46">
        <f t="shared" si="2"/>
        <v>2311.2083871428572</v>
      </c>
      <c r="E46">
        <f t="shared" si="9"/>
        <v>2231.1281781385223</v>
      </c>
      <c r="F46">
        <f t="shared" si="3"/>
        <v>6412.839874177952</v>
      </c>
      <c r="G46">
        <f t="shared" si="4"/>
        <v>1095.754450797999</v>
      </c>
      <c r="L46">
        <f>Input!J47</f>
        <v>169.15553</v>
      </c>
      <c r="M46">
        <f t="shared" si="5"/>
        <v>168.98324457142857</v>
      </c>
      <c r="N46">
        <f t="shared" si="10"/>
        <v>158.4154041630469</v>
      </c>
      <c r="O46">
        <f t="shared" si="7"/>
        <v>115.35030299358748</v>
      </c>
      <c r="P46">
        <f t="shared" si="8"/>
        <v>9717.6418149253132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2479.1004912857143</v>
      </c>
      <c r="D47">
        <f t="shared" si="2"/>
        <v>2478.6123491428571</v>
      </c>
      <c r="E47">
        <f t="shared" si="9"/>
        <v>2390.0464895891319</v>
      </c>
      <c r="F47">
        <f t="shared" si="3"/>
        <v>7843.9114784901776</v>
      </c>
      <c r="G47">
        <f t="shared" si="4"/>
        <v>36871.869891307455</v>
      </c>
      <c r="L47">
        <f>Input!J48</f>
        <v>167.40396199999986</v>
      </c>
      <c r="M47">
        <f t="shared" si="5"/>
        <v>167.23167657142844</v>
      </c>
      <c r="N47">
        <f t="shared" si="10"/>
        <v>159.54231493765707</v>
      </c>
      <c r="O47">
        <f t="shared" si="7"/>
        <v>61.805494532843134</v>
      </c>
      <c r="P47">
        <f t="shared" si="8"/>
        <v>9941.0891890555213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2639.7853232857137</v>
      </c>
      <c r="D48">
        <f t="shared" si="2"/>
        <v>2639.2971811428565</v>
      </c>
      <c r="E48">
        <f t="shared" si="9"/>
        <v>2549.4171953829</v>
      </c>
      <c r="F48">
        <f t="shared" si="3"/>
        <v>8078.4118402099875</v>
      </c>
      <c r="G48">
        <f t="shared" si="4"/>
        <v>123475.77488131651</v>
      </c>
      <c r="L48">
        <f>Input!J49</f>
        <v>160.68483199999946</v>
      </c>
      <c r="M48">
        <f t="shared" si="5"/>
        <v>160.51254657142803</v>
      </c>
      <c r="N48">
        <f t="shared" si="10"/>
        <v>159.31763105757204</v>
      </c>
      <c r="O48">
        <f t="shared" si="7"/>
        <v>1.8692384169744158</v>
      </c>
      <c r="P48">
        <f t="shared" si="8"/>
        <v>9896.335454497068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2783.5000454285719</v>
      </c>
      <c r="D49">
        <f t="shared" si="2"/>
        <v>2783.0119032857147</v>
      </c>
      <c r="E49">
        <f t="shared" si="9"/>
        <v>2707.8886769106639</v>
      </c>
      <c r="F49">
        <f t="shared" si="3"/>
        <v>5643.4991409971226</v>
      </c>
      <c r="G49">
        <f t="shared" si="4"/>
        <v>259959.95320775622</v>
      </c>
      <c r="L49">
        <f>Input!J50</f>
        <v>143.71472214285814</v>
      </c>
      <c r="M49">
        <f t="shared" si="5"/>
        <v>143.54243671428671</v>
      </c>
      <c r="N49">
        <f t="shared" si="10"/>
        <v>157.74894774797099</v>
      </c>
      <c r="O49">
        <f t="shared" si="7"/>
        <v>196.95948833520518</v>
      </c>
      <c r="P49">
        <f t="shared" si="8"/>
        <v>9586.6899647129776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2914.4656492857143</v>
      </c>
      <c r="D50">
        <f t="shared" si="2"/>
        <v>2913.9775071428571</v>
      </c>
      <c r="E50">
        <f t="shared" si="9"/>
        <v>2864.1395855845581</v>
      </c>
      <c r="F50">
        <f t="shared" si="3"/>
        <v>2483.8184252511701</v>
      </c>
      <c r="G50">
        <f t="shared" si="4"/>
        <v>443707.3139971288</v>
      </c>
      <c r="L50">
        <f>Input!J51</f>
        <v>130.96560385714247</v>
      </c>
      <c r="M50">
        <f t="shared" si="5"/>
        <v>130.79331842857104</v>
      </c>
      <c r="N50">
        <f t="shared" si="10"/>
        <v>154.88884834942081</v>
      </c>
      <c r="O50">
        <f t="shared" si="7"/>
        <v>572.32162703732604</v>
      </c>
      <c r="P50">
        <f t="shared" si="8"/>
        <v>9034.7960669816111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3032.8831344285713</v>
      </c>
      <c r="D51">
        <f t="shared" si="2"/>
        <v>3032.3949922857141</v>
      </c>
      <c r="E51">
        <f t="shared" si="9"/>
        <v>3016.9222308729964</v>
      </c>
      <c r="F51">
        <f t="shared" si="3"/>
        <v>239.40634573488811</v>
      </c>
      <c r="G51">
        <f t="shared" si="4"/>
        <v>670591.04320383875</v>
      </c>
      <c r="L51">
        <f>Input!J52</f>
        <v>118.417485142857</v>
      </c>
      <c r="M51">
        <f t="shared" si="5"/>
        <v>118.24519971428558</v>
      </c>
      <c r="N51">
        <f t="shared" si="10"/>
        <v>150.83120350679562</v>
      </c>
      <c r="O51">
        <f t="shared" si="7"/>
        <v>1050.6491381767314</v>
      </c>
      <c r="P51">
        <f t="shared" si="8"/>
        <v>8279.8897319172884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3157.3880365714285</v>
      </c>
      <c r="D52">
        <f t="shared" si="2"/>
        <v>3156.8998944285713</v>
      </c>
      <c r="E52">
        <f t="shared" si="9"/>
        <v>3165.1008568683787</v>
      </c>
      <c r="F52">
        <f t="shared" si="3"/>
        <v>67.255784939132184</v>
      </c>
      <c r="G52">
        <f t="shared" si="4"/>
        <v>935233.78618663282</v>
      </c>
      <c r="L52">
        <f>Input!J53</f>
        <v>124.50490214285719</v>
      </c>
      <c r="M52">
        <f t="shared" si="5"/>
        <v>124.33261671428576</v>
      </c>
      <c r="N52">
        <f t="shared" si="10"/>
        <v>145.70475041639534</v>
      </c>
      <c r="O52">
        <f t="shared" si="7"/>
        <v>449.43356682103854</v>
      </c>
      <c r="P52">
        <f t="shared" si="8"/>
        <v>7373.2183394122412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3278.1026601428575</v>
      </c>
      <c r="D53">
        <f t="shared" si="2"/>
        <v>3277.6145180000003</v>
      </c>
      <c r="E53">
        <f t="shared" si="9"/>
        <v>3307.6824358272465</v>
      </c>
      <c r="F53">
        <f t="shared" si="3"/>
        <v>904.07968246603104</v>
      </c>
      <c r="G53">
        <f t="shared" si="4"/>
        <v>1231337.4140634381</v>
      </c>
      <c r="L53">
        <f>Input!J54</f>
        <v>120.714623571429</v>
      </c>
      <c r="M53">
        <f t="shared" si="5"/>
        <v>120.54233814285757</v>
      </c>
      <c r="N53">
        <f t="shared" si="10"/>
        <v>139.66468884601684</v>
      </c>
      <c r="O53">
        <f t="shared" si="7"/>
        <v>359.10497391114001</v>
      </c>
      <c r="P53">
        <f t="shared" si="8"/>
        <v>6372.4113577250246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3387.3028775714292</v>
      </c>
      <c r="D54">
        <f t="shared" si="2"/>
        <v>3386.814735428572</v>
      </c>
      <c r="E54">
        <f t="shared" si="9"/>
        <v>3443.8384408595566</v>
      </c>
      <c r="F54">
        <f t="shared" si="3"/>
        <v>3251.7029810797017</v>
      </c>
      <c r="G54">
        <f t="shared" si="4"/>
        <v>1552048.647332863</v>
      </c>
      <c r="L54">
        <f>Input!J55</f>
        <v>109.2002174285717</v>
      </c>
      <c r="M54">
        <f t="shared" si="5"/>
        <v>109.02793200000028</v>
      </c>
      <c r="N54">
        <f t="shared" si="10"/>
        <v>132.88320126201606</v>
      </c>
      <c r="O54">
        <f t="shared" si="7"/>
        <v>560.88372325518662</v>
      </c>
      <c r="P54">
        <f t="shared" si="8"/>
        <v>5335.703094341764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3502.4756548571431</v>
      </c>
      <c r="D55">
        <f t="shared" si="2"/>
        <v>3501.9875127142859</v>
      </c>
      <c r="E55">
        <f t="shared" si="9"/>
        <v>3572.9169926908762</v>
      </c>
      <c r="F55">
        <f t="shared" si="3"/>
        <v>5030.9911297495246</v>
      </c>
      <c r="G55">
        <f t="shared" si="4"/>
        <v>1890325.2523025728</v>
      </c>
      <c r="L55">
        <f>Input!J56</f>
        <v>115.17277728571389</v>
      </c>
      <c r="M55">
        <f t="shared" si="5"/>
        <v>115.00049185714246</v>
      </c>
      <c r="N55">
        <f t="shared" si="10"/>
        <v>125.53983152173879</v>
      </c>
      <c r="O55">
        <f t="shared" si="7"/>
        <v>107.4758135326818</v>
      </c>
      <c r="P55">
        <f t="shared" si="8"/>
        <v>4316.8221115273473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3617.217718571429</v>
      </c>
      <c r="D56">
        <f t="shared" si="2"/>
        <v>3616.7295764285718</v>
      </c>
      <c r="E56">
        <f t="shared" si="9"/>
        <v>3694.4456678292649</v>
      </c>
      <c r="F56">
        <f t="shared" si="3"/>
        <v>6039.7908626008884</v>
      </c>
      <c r="G56">
        <f t="shared" si="4"/>
        <v>2239271.8337162021</v>
      </c>
      <c r="L56">
        <f>Input!J57</f>
        <v>114.74206371428591</v>
      </c>
      <c r="M56">
        <f t="shared" si="5"/>
        <v>114.56977828571448</v>
      </c>
      <c r="N56">
        <f t="shared" si="10"/>
        <v>117.81255322831134</v>
      </c>
      <c r="O56">
        <f t="shared" si="7"/>
        <v>9.4279058557401783</v>
      </c>
      <c r="P56">
        <f t="shared" si="8"/>
        <v>3361.1295131866086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3727.3942197142865</v>
      </c>
      <c r="D57">
        <f t="shared" si="2"/>
        <v>3726.9060775714293</v>
      </c>
      <c r="E57">
        <f t="shared" si="9"/>
        <v>3808.1259937646178</v>
      </c>
      <c r="F57">
        <f t="shared" si="3"/>
        <v>6596.6747864285653</v>
      </c>
      <c r="G57">
        <f t="shared" si="4"/>
        <v>2592422.0022406094</v>
      </c>
      <c r="L57">
        <f>Input!J58</f>
        <v>110.17650114285743</v>
      </c>
      <c r="M57">
        <f t="shared" si="5"/>
        <v>110.004215714286</v>
      </c>
      <c r="N57">
        <f t="shared" si="10"/>
        <v>109.87016138933717</v>
      </c>
      <c r="O57">
        <f t="shared" si="7"/>
        <v>9.3844044586855205E-2</v>
      </c>
      <c r="P57">
        <f t="shared" si="8"/>
        <v>2503.2868099995617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3830.2485922857149</v>
      </c>
      <c r="D58">
        <f t="shared" si="2"/>
        <v>3829.7604501428577</v>
      </c>
      <c r="E58">
        <f t="shared" si="9"/>
        <v>3913.8211703500219</v>
      </c>
      <c r="F58">
        <f t="shared" si="3"/>
        <v>7066.2046817471428</v>
      </c>
      <c r="G58">
        <f t="shared" si="4"/>
        <v>2943953.0797249814</v>
      </c>
      <c r="L58">
        <f>Input!J59</f>
        <v>102.85437257142848</v>
      </c>
      <c r="M58">
        <f t="shared" si="5"/>
        <v>102.68208714285706</v>
      </c>
      <c r="N58">
        <f t="shared" si="10"/>
        <v>101.86637711296605</v>
      </c>
      <c r="O58">
        <f t="shared" si="7"/>
        <v>0.97613502594239865</v>
      </c>
      <c r="P58">
        <f t="shared" si="8"/>
        <v>1766.4429795593553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3916.5348538571429</v>
      </c>
      <c r="D59">
        <f t="shared" si="2"/>
        <v>3916.0467117142857</v>
      </c>
      <c r="E59">
        <f t="shared" si="9"/>
        <v>4011.5388225537636</v>
      </c>
      <c r="F59">
        <f t="shared" si="3"/>
        <v>9118.7432325791215</v>
      </c>
      <c r="G59">
        <f t="shared" si="4"/>
        <v>3288828.7714431323</v>
      </c>
      <c r="L59">
        <f>Input!J60</f>
        <v>86.286261571427985</v>
      </c>
      <c r="M59">
        <f t="shared" si="5"/>
        <v>86.113976142856558</v>
      </c>
      <c r="N59">
        <f t="shared" si="10"/>
        <v>93.935811074010331</v>
      </c>
      <c r="O59">
        <f t="shared" si="7"/>
        <v>58.515607592457819</v>
      </c>
      <c r="P59">
        <f t="shared" si="8"/>
        <v>1162.7081788546404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3992.5988497142857</v>
      </c>
      <c r="D60">
        <f t="shared" si="2"/>
        <v>3992.1107075714285</v>
      </c>
      <c r="E60">
        <f t="shared" si="9"/>
        <v>4101.4106272545341</v>
      </c>
      <c r="F60">
        <f t="shared" si="3"/>
        <v>11946.472442733335</v>
      </c>
      <c r="G60">
        <f t="shared" si="4"/>
        <v>3622873.0538327559</v>
      </c>
      <c r="L60">
        <f>Input!J61</f>
        <v>76.0639958571428</v>
      </c>
      <c r="M60">
        <f t="shared" si="5"/>
        <v>75.891710428571372</v>
      </c>
      <c r="N60">
        <f t="shared" si="10"/>
        <v>86.191723133857295</v>
      </c>
      <c r="O60">
        <f t="shared" si="7"/>
        <v>102.57085979150681</v>
      </c>
      <c r="P60">
        <f t="shared" si="8"/>
        <v>694.55540338349169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4067.6865615714282</v>
      </c>
      <c r="D61">
        <f t="shared" si="2"/>
        <v>4067.198419428571</v>
      </c>
      <c r="E61">
        <f t="shared" si="9"/>
        <v>4183.6705129853608</v>
      </c>
      <c r="F61">
        <f t="shared" si="3"/>
        <v>13565.748577501592</v>
      </c>
      <c r="G61">
        <f t="shared" si="4"/>
        <v>3942784.1471421616</v>
      </c>
      <c r="L61">
        <f>Input!J62</f>
        <v>75.087711857142494</v>
      </c>
      <c r="M61">
        <f t="shared" si="5"/>
        <v>74.915426428571067</v>
      </c>
      <c r="N61">
        <f t="shared" si="10"/>
        <v>78.725363489568636</v>
      </c>
      <c r="O61">
        <f t="shared" si="7"/>
        <v>13.232509398892573</v>
      </c>
      <c r="P61">
        <f t="shared" si="8"/>
        <v>356.75878805669544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4132.1212941428576</v>
      </c>
      <c r="D62">
        <f t="shared" si="2"/>
        <v>4131.6331520000003</v>
      </c>
      <c r="E62">
        <f t="shared" si="9"/>
        <v>4258.6328669069026</v>
      </c>
      <c r="F62">
        <f t="shared" si="3"/>
        <v>16128.927586434444</v>
      </c>
      <c r="G62">
        <f t="shared" si="4"/>
        <v>4246100.6757107517</v>
      </c>
      <c r="L62">
        <f>Input!J63</f>
        <v>64.434732571429322</v>
      </c>
      <c r="M62">
        <f t="shared" si="5"/>
        <v>64.262447142857894</v>
      </c>
      <c r="N62">
        <f t="shared" si="10"/>
        <v>71.606590903674245</v>
      </c>
      <c r="O62">
        <f t="shared" si="7"/>
        <v>51.435551937790933</v>
      </c>
      <c r="P62">
        <f t="shared" si="8"/>
        <v>138.51611221160908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4193.1103190000003</v>
      </c>
      <c r="D63">
        <f t="shared" si="2"/>
        <v>4192.6221768571431</v>
      </c>
      <c r="E63">
        <f t="shared" si="9"/>
        <v>4326.671857943822</v>
      </c>
      <c r="F63">
        <f t="shared" si="3"/>
        <v>17969.316999440318</v>
      </c>
      <c r="G63">
        <f t="shared" si="4"/>
        <v>4531133.2048288658</v>
      </c>
      <c r="L63">
        <f>Input!J64</f>
        <v>60.989024857142795</v>
      </c>
      <c r="M63">
        <f t="shared" si="5"/>
        <v>60.816739428571367</v>
      </c>
      <c r="N63">
        <f t="shared" si="10"/>
        <v>64.885430291851435</v>
      </c>
      <c r="O63">
        <f t="shared" si="7"/>
        <v>15.181975311627028</v>
      </c>
      <c r="P63">
        <f t="shared" si="8"/>
        <v>25.483578196607109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4253.5824877142859</v>
      </c>
      <c r="D64">
        <f t="shared" si="2"/>
        <v>4253.0943455714287</v>
      </c>
      <c r="E64">
        <f t="shared" si="9"/>
        <v>4388.202649642938</v>
      </c>
      <c r="F64">
        <f t="shared" si="3"/>
        <v>18254.253829079425</v>
      </c>
      <c r="G64">
        <f t="shared" si="4"/>
        <v>4796873.7733994471</v>
      </c>
      <c r="L64">
        <f>Input!J65</f>
        <v>60.472168714285544</v>
      </c>
      <c r="M64">
        <f t="shared" si="5"/>
        <v>60.299883285714117</v>
      </c>
      <c r="N64">
        <f t="shared" si="10"/>
        <v>58.594242767325326</v>
      </c>
      <c r="O64">
        <f t="shared" si="7"/>
        <v>3.526605862266432</v>
      </c>
      <c r="P64">
        <f t="shared" si="8"/>
        <v>1.5452014404085048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4310.8673768571425</v>
      </c>
      <c r="D65">
        <f t="shared" si="2"/>
        <v>4310.3792347142853</v>
      </c>
      <c r="E65">
        <f t="shared" si="9"/>
        <v>4443.6649676204879</v>
      </c>
      <c r="F65">
        <f t="shared" si="3"/>
        <v>17765.086596343583</v>
      </c>
      <c r="G65">
        <f t="shared" si="4"/>
        <v>5042894.3900782671</v>
      </c>
      <c r="L65">
        <f>Input!J66</f>
        <v>57.284889142856628</v>
      </c>
      <c r="M65">
        <f t="shared" si="5"/>
        <v>57.1126037142852</v>
      </c>
      <c r="N65">
        <f t="shared" si="10"/>
        <v>52.750221305747864</v>
      </c>
      <c r="O65">
        <f t="shared" si="7"/>
        <v>20.563212392908671</v>
      </c>
      <c r="P65">
        <f t="shared" si="8"/>
        <v>50.226742325157005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4361.7777070000002</v>
      </c>
      <c r="D66">
        <f t="shared" si="2"/>
        <v>4361.289564857143</v>
      </c>
      <c r="E66">
        <f t="shared" si="9"/>
        <v>4493.5092265449184</v>
      </c>
      <c r="F66">
        <f t="shared" si="3"/>
        <v>17482.038936829795</v>
      </c>
      <c r="G66">
        <f t="shared" si="4"/>
        <v>5269243.2609131122</v>
      </c>
      <c r="L66">
        <f>Input!J67</f>
        <v>50.910330142857674</v>
      </c>
      <c r="M66">
        <f t="shared" si="5"/>
        <v>50.738044714286247</v>
      </c>
      <c r="N66">
        <f t="shared" si="10"/>
        <v>47.357980537400003</v>
      </c>
      <c r="O66">
        <f t="shared" si="7"/>
        <v>12.619187719395271</v>
      </c>
      <c r="P66">
        <f t="shared" si="8"/>
        <v>155.73351621481351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4410.8216121428568</v>
      </c>
      <c r="D67">
        <f t="shared" si="2"/>
        <v>4410.3334699999996</v>
      </c>
      <c r="E67">
        <f t="shared" ref="E67:E83" si="11">(_Ac/(1+EXP(-1*(B67-_Muc)/_sc)))</f>
        <v>4538.1852198606111</v>
      </c>
      <c r="F67">
        <f t="shared" si="3"/>
        <v>16346.069942420389</v>
      </c>
      <c r="G67">
        <f t="shared" si="4"/>
        <v>5476345.192204508</v>
      </c>
      <c r="L67">
        <f>Input!J68</f>
        <v>49.043905142856602</v>
      </c>
      <c r="M67">
        <f t="shared" si="5"/>
        <v>48.871619714285174</v>
      </c>
      <c r="N67">
        <f t="shared" ref="N67:N83" si="12">_Ac*EXP(-1*(B67-_Muc)/_sc)*(1/_sc)*(1/(1+EXP(-1*(B67-_Muc)/_sc))^2)+$L$3</f>
        <v>42.412068607989561</v>
      </c>
      <c r="O67">
        <f t="shared" si="7"/>
        <v>43.98125582519728</v>
      </c>
      <c r="P67">
        <f t="shared" si="8"/>
        <v>303.63883144201134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4456.3049527142857</v>
      </c>
      <c r="D68">
        <f t="shared" ref="D68:D83" si="14">C68-$C$3</f>
        <v>4455.8168105714285</v>
      </c>
      <c r="E68">
        <f t="shared" si="11"/>
        <v>4578.1332318277946</v>
      </c>
      <c r="F68">
        <f t="shared" ref="F68:F83" si="15">(D68-E68)^2</f>
        <v>14961.306908964805</v>
      </c>
      <c r="G68">
        <f t="shared" ref="G68:G83" si="16">(E68-$H$4)^2</f>
        <v>5664910.4532105159</v>
      </c>
      <c r="L68">
        <f>Input!J69</f>
        <v>45.483340571428926</v>
      </c>
      <c r="M68">
        <f t="shared" ref="M68:M83" si="17">L68-$L$3</f>
        <v>45.311055142857498</v>
      </c>
      <c r="N68">
        <f t="shared" si="12"/>
        <v>37.899284833059397</v>
      </c>
      <c r="O68">
        <f t="shared" ref="O68:O83" si="18">(L68-N68)^2</f>
        <v>57.517901442695774</v>
      </c>
      <c r="P68">
        <f t="shared" ref="P68:P83" si="19">(N68-$Q$4)^2</f>
        <v>481.27668871456609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4499.0891557142859</v>
      </c>
      <c r="D69">
        <f t="shared" si="14"/>
        <v>4498.6010135714287</v>
      </c>
      <c r="E69">
        <f t="shared" si="11"/>
        <v>4613.7773397940391</v>
      </c>
      <c r="F69">
        <f t="shared" si="15"/>
        <v>13265.586122137182</v>
      </c>
      <c r="G69">
        <f t="shared" si="16"/>
        <v>5835854.5542009771</v>
      </c>
      <c r="L69">
        <f>Input!J70</f>
        <v>42.784203000000161</v>
      </c>
      <c r="M69">
        <f t="shared" si="17"/>
        <v>42.611917571428734</v>
      </c>
      <c r="N69">
        <f t="shared" si="12"/>
        <v>33.800734522502893</v>
      </c>
      <c r="O69">
        <f t="shared" si="18"/>
        <v>80.70270588618709</v>
      </c>
      <c r="P69">
        <f t="shared" si="19"/>
        <v>677.9029546017988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4538.2266515714282</v>
      </c>
      <c r="D70">
        <f t="shared" si="14"/>
        <v>4537.738509428571</v>
      </c>
      <c r="E70">
        <f t="shared" si="11"/>
        <v>4645.520625673742</v>
      </c>
      <c r="F70">
        <f t="shared" si="15"/>
        <v>11616.98458228755</v>
      </c>
      <c r="G70">
        <f t="shared" si="16"/>
        <v>5990229.9614290185</v>
      </c>
      <c r="L70">
        <f>Input!J71</f>
        <v>39.137495857142312</v>
      </c>
      <c r="M70">
        <f t="shared" si="17"/>
        <v>38.965210428570884</v>
      </c>
      <c r="N70">
        <f t="shared" si="12"/>
        <v>30.093590008401559</v>
      </c>
      <c r="O70">
        <f t="shared" si="18"/>
        <v>81.792233000887194</v>
      </c>
      <c r="P70">
        <f t="shared" si="19"/>
        <v>884.68852709220039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4574.3778674285713</v>
      </c>
      <c r="D71">
        <f t="shared" si="14"/>
        <v>4573.8897252857141</v>
      </c>
      <c r="E71">
        <f t="shared" si="11"/>
        <v>4673.7419992640534</v>
      </c>
      <c r="F71">
        <f t="shared" si="15"/>
        <v>9970.4766186453417</v>
      </c>
      <c r="G71">
        <f t="shared" si="16"/>
        <v>6129169.727955116</v>
      </c>
      <c r="L71">
        <f>Input!J72</f>
        <v>36.151215857143143</v>
      </c>
      <c r="M71">
        <f t="shared" si="17"/>
        <v>35.978930428571715</v>
      </c>
      <c r="N71">
        <f t="shared" si="12"/>
        <v>26.752554542098228</v>
      </c>
      <c r="O71">
        <f t="shared" si="18"/>
        <v>88.334834514921809</v>
      </c>
      <c r="P71">
        <f t="shared" si="19"/>
        <v>1094.6006523407432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4607.4853748571431</v>
      </c>
      <c r="D72">
        <f t="shared" si="14"/>
        <v>4606.9972327142859</v>
      </c>
      <c r="E72">
        <f t="shared" si="11"/>
        <v>4698.7943427162381</v>
      </c>
      <c r="F72">
        <f t="shared" si="15"/>
        <v>8426.7094047105129</v>
      </c>
      <c r="G72">
        <f t="shared" si="16"/>
        <v>6253842.3230665158</v>
      </c>
      <c r="L72">
        <f>Input!J73</f>
        <v>33.107507428571807</v>
      </c>
      <c r="M72">
        <f t="shared" si="17"/>
        <v>32.93522200000038</v>
      </c>
      <c r="N72">
        <f t="shared" si="12"/>
        <v>23.751044408190943</v>
      </c>
      <c r="O72">
        <f t="shared" si="18"/>
        <v>87.543400251754619</v>
      </c>
      <c r="P72">
        <f t="shared" si="19"/>
        <v>1302.2181374884956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4648.8912948571424</v>
      </c>
      <c r="D73">
        <f t="shared" si="14"/>
        <v>4648.4031527142852</v>
      </c>
      <c r="E73">
        <f t="shared" si="11"/>
        <v>4721.0037070337266</v>
      </c>
      <c r="F73">
        <f t="shared" si="15"/>
        <v>5270.8404874901717</v>
      </c>
      <c r="G73">
        <f t="shared" si="16"/>
        <v>6365416.5294938926</v>
      </c>
      <c r="L73">
        <f>Input!J74</f>
        <v>41.405919999999242</v>
      </c>
      <c r="M73">
        <f t="shared" si="17"/>
        <v>41.233634571427814</v>
      </c>
      <c r="N73">
        <f t="shared" si="12"/>
        <v>21.062115930519099</v>
      </c>
      <c r="O73">
        <f t="shared" si="18"/>
        <v>413.87036401739681</v>
      </c>
      <c r="P73">
        <f t="shared" si="19"/>
        <v>1503.5152164437634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4689.5219305714281</v>
      </c>
      <c r="D74">
        <f t="shared" si="14"/>
        <v>4689.0337884285709</v>
      </c>
      <c r="E74">
        <f t="shared" si="11"/>
        <v>4740.6693213884655</v>
      </c>
      <c r="F74">
        <f t="shared" si="15"/>
        <v>2666.2282640523604</v>
      </c>
      <c r="G74">
        <f t="shared" si="16"/>
        <v>6465035.0792565718</v>
      </c>
      <c r="L74">
        <f>Input!J75</f>
        <v>40.630635714285745</v>
      </c>
      <c r="M74">
        <f t="shared" si="17"/>
        <v>40.458350285714317</v>
      </c>
      <c r="N74">
        <f t="shared" si="12"/>
        <v>18.659169735413947</v>
      </c>
      <c r="O74">
        <f t="shared" si="18"/>
        <v>482.74531726072087</v>
      </c>
      <c r="P74">
        <f t="shared" si="19"/>
        <v>1695.6387485426842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4726.5058591428578</v>
      </c>
      <c r="D75">
        <f t="shared" si="14"/>
        <v>4726.0177170000006</v>
      </c>
      <c r="E75">
        <f t="shared" si="11"/>
        <v>4758.0642095122066</v>
      </c>
      <c r="F75">
        <f t="shared" si="15"/>
        <v>1026.9776823348743</v>
      </c>
      <c r="G75">
        <f t="shared" si="16"/>
        <v>6553795.653750767</v>
      </c>
      <c r="L75">
        <f>Input!J76</f>
        <v>36.983928571429715</v>
      </c>
      <c r="M75">
        <f t="shared" si="17"/>
        <v>36.811643142858287</v>
      </c>
      <c r="N75">
        <f t="shared" si="12"/>
        <v>16.516466283672372</v>
      </c>
      <c r="O75">
        <f t="shared" si="18"/>
        <v>418.91701250076903</v>
      </c>
      <c r="P75">
        <f t="shared" si="19"/>
        <v>1876.6949878406297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4758.5509400000001</v>
      </c>
      <c r="D76">
        <f t="shared" si="14"/>
        <v>4758.0627978571429</v>
      </c>
      <c r="E76">
        <f t="shared" si="11"/>
        <v>4773.4362410813437</v>
      </c>
      <c r="F76">
        <f t="shared" si="15"/>
        <v>236.34275656772718</v>
      </c>
      <c r="G76">
        <f t="shared" si="16"/>
        <v>6632737.9295725878</v>
      </c>
      <c r="L76">
        <f>Input!J77</f>
        <v>32.045080857142239</v>
      </c>
      <c r="M76">
        <f t="shared" si="17"/>
        <v>31.872795428570811</v>
      </c>
      <c r="N76">
        <f t="shared" si="12"/>
        <v>14.609485631421382</v>
      </c>
      <c r="O76">
        <f t="shared" si="18"/>
        <v>303.99998087517992</v>
      </c>
      <c r="P76">
        <f t="shared" si="19"/>
        <v>2045.5555621029544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4789.1315951428569</v>
      </c>
      <c r="D77">
        <f t="shared" si="14"/>
        <v>4788.6434529999997</v>
      </c>
      <c r="E77">
        <f t="shared" si="11"/>
        <v>4787.0094777298145</v>
      </c>
      <c r="F77">
        <f t="shared" si="15"/>
        <v>2.669875183576623</v>
      </c>
      <c r="G77">
        <f t="shared" si="16"/>
        <v>6702835.4677677443</v>
      </c>
      <c r="L77">
        <f>Input!J78</f>
        <v>30.580655142856813</v>
      </c>
      <c r="M77">
        <f t="shared" si="17"/>
        <v>30.408369714285385</v>
      </c>
      <c r="N77">
        <f t="shared" si="12"/>
        <v>12.915161692136621</v>
      </c>
      <c r="O77">
        <f t="shared" si="18"/>
        <v>312.06965885743796</v>
      </c>
      <c r="P77">
        <f t="shared" si="19"/>
        <v>2201.6874467704743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4818.1042534285725</v>
      </c>
      <c r="D78">
        <f t="shared" si="14"/>
        <v>4817.6161112857153</v>
      </c>
      <c r="E78">
        <f t="shared" si="11"/>
        <v>4798.9857018725479</v>
      </c>
      <c r="F78">
        <f t="shared" si="15"/>
        <v>347.09215490223642</v>
      </c>
      <c r="G78">
        <f t="shared" si="16"/>
        <v>6764991.3906663498</v>
      </c>
      <c r="L78">
        <f>Input!J79</f>
        <v>28.972658285715625</v>
      </c>
      <c r="M78">
        <f t="shared" si="17"/>
        <v>28.800372857144197</v>
      </c>
      <c r="N78">
        <f t="shared" si="12"/>
        <v>11.412017734291936</v>
      </c>
      <c r="O78">
        <f t="shared" si="18"/>
        <v>308.37609657630605</v>
      </c>
      <c r="P78">
        <f t="shared" si="19"/>
        <v>2345.0083581835001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4844.3490598571434</v>
      </c>
      <c r="D79">
        <f t="shared" si="14"/>
        <v>4843.8609177142862</v>
      </c>
      <c r="E79">
        <f t="shared" si="11"/>
        <v>4809.5460413450701</v>
      </c>
      <c r="F79">
        <f t="shared" si="15"/>
        <v>1177.5107402345861</v>
      </c>
      <c r="G79">
        <f t="shared" si="16"/>
        <v>6820036.9463291755</v>
      </c>
      <c r="L79">
        <f>Input!J80</f>
        <v>26.244806428570882</v>
      </c>
      <c r="M79">
        <f t="shared" si="17"/>
        <v>26.072520999999455</v>
      </c>
      <c r="N79">
        <f t="shared" si="12"/>
        <v>10.080226011433819</v>
      </c>
      <c r="O79">
        <f t="shared" si="18"/>
        <v>261.29366006209102</v>
      </c>
      <c r="P79">
        <f t="shared" si="19"/>
        <v>2475.7668184553627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4860.5438855714292</v>
      </c>
      <c r="D80">
        <f t="shared" si="14"/>
        <v>4860.055743428572</v>
      </c>
      <c r="E80">
        <f t="shared" si="11"/>
        <v>4818.8526238569593</v>
      </c>
      <c r="F80">
        <f t="shared" si="15"/>
        <v>1697.6970624326102</v>
      </c>
      <c r="G80">
        <f t="shared" si="16"/>
        <v>6868732.2123708967</v>
      </c>
      <c r="L80">
        <f>Input!J81</f>
        <v>16.194825714285798</v>
      </c>
      <c r="M80">
        <f t="shared" si="17"/>
        <v>16.022540285714371</v>
      </c>
      <c r="N80">
        <f t="shared" si="12"/>
        <v>8.9016106438542337</v>
      </c>
      <c r="O80">
        <f t="shared" si="18"/>
        <v>53.190986063570094</v>
      </c>
      <c r="P80">
        <f t="shared" si="19"/>
        <v>2594.444866367644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4876.3367121428573</v>
      </c>
      <c r="D81">
        <f t="shared" si="14"/>
        <v>4875.8485700000001</v>
      </c>
      <c r="E81">
        <f t="shared" si="11"/>
        <v>4827.0502125962839</v>
      </c>
      <c r="F81">
        <f t="shared" si="15"/>
        <v>2381.2796853008217</v>
      </c>
      <c r="G81">
        <f t="shared" si="16"/>
        <v>6911768.3305336647</v>
      </c>
      <c r="L81">
        <f>Input!J82</f>
        <v>15.792826571428122</v>
      </c>
      <c r="M81">
        <f t="shared" si="17"/>
        <v>15.620541142856695</v>
      </c>
      <c r="N81">
        <f t="shared" si="12"/>
        <v>7.859609369565125</v>
      </c>
      <c r="O81">
        <f t="shared" si="18"/>
        <v>62.935935171934965</v>
      </c>
      <c r="P81">
        <f t="shared" si="19"/>
        <v>2701.6807479689724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4891.6701110000004</v>
      </c>
      <c r="D82">
        <f t="shared" si="14"/>
        <v>4891.1819688571431</v>
      </c>
      <c r="E82">
        <f t="shared" si="11"/>
        <v>4834.2677883485267</v>
      </c>
      <c r="F82">
        <f t="shared" si="15"/>
        <v>3239.2239429673805</v>
      </c>
      <c r="G82">
        <f t="shared" si="16"/>
        <v>6949770.7868064176</v>
      </c>
      <c r="L82">
        <f>Input!J83</f>
        <v>15.333398857143038</v>
      </c>
      <c r="M82">
        <f t="shared" si="17"/>
        <v>15.16111342857161</v>
      </c>
      <c r="N82">
        <f t="shared" si="12"/>
        <v>6.9392066696848422</v>
      </c>
      <c r="O82">
        <f t="shared" si="18"/>
        <v>70.462462479984197</v>
      </c>
      <c r="P82">
        <f t="shared" si="19"/>
        <v>2798.2087101988718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4906.8025102857137</v>
      </c>
      <c r="D83">
        <f t="shared" si="14"/>
        <v>4906.3143681428564</v>
      </c>
      <c r="E83">
        <f t="shared" si="11"/>
        <v>4840.620054621575</v>
      </c>
      <c r="F83">
        <f t="shared" si="15"/>
        <v>4315.742829032416</v>
      </c>
      <c r="G83">
        <f t="shared" si="16"/>
        <v>6983303.3577412805</v>
      </c>
      <c r="L83">
        <f>Input!J84</f>
        <v>15.132399285713291</v>
      </c>
      <c r="M83">
        <f t="shared" si="17"/>
        <v>14.960113857141863</v>
      </c>
      <c r="N83">
        <f t="shared" si="12"/>
        <v>6.1268480919377115</v>
      </c>
      <c r="O83">
        <f t="shared" si="18"/>
        <v>81.099952303712755</v>
      </c>
      <c r="P83">
        <f t="shared" si="19"/>
        <v>2884.8130830219748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4921.1021968571431</v>
      </c>
      <c r="D84">
        <f t="shared" ref="D84" si="20">C84-$C$3</f>
        <v>4920.6140547142859</v>
      </c>
      <c r="E84">
        <f t="shared" ref="E84" si="21">(_Ac/(1+EXP(-1*(B84-_Muc)/_sc)))</f>
        <v>4846.2088509307305</v>
      </c>
      <c r="F84">
        <f t="shared" ref="F84" si="22">(D84-E84)^2</f>
        <v>5536.1343500724079</v>
      </c>
      <c r="G84">
        <f t="shared" ref="G84" si="23">(E84-$H$4)^2</f>
        <v>7012872.4322263589</v>
      </c>
      <c r="L84">
        <f>Input!J85</f>
        <v>14.299686571429447</v>
      </c>
      <c r="M84">
        <f t="shared" ref="M84" si="24">L84-$L$3</f>
        <v>14.12740114285802</v>
      </c>
      <c r="N84">
        <f t="shared" ref="N84" si="25">_Ac*EXP(-1*(B84-_Muc)/_sc)*(1/_sc)*(1/(1+EXP(-1*(B84-_Muc)/_sc))^2)+$L$3</f>
        <v>5.4103433429070487</v>
      </c>
      <c r="O84">
        <f t="shared" ref="O84" si="26">(L84-N84)^2</f>
        <v>79.020423034477034</v>
      </c>
      <c r="P84">
        <f t="shared" ref="P84" si="27">(N84-$Q$4)^2</f>
        <v>2962.2940556611456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topLeftCell="A38" zoomScale="80" zoomScaleNormal="80" workbookViewId="0">
      <selection activeCell="O43" sqref="O4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0.48814214285714286</v>
      </c>
      <c r="F3" s="3"/>
      <c r="G3" s="3"/>
      <c r="H3" s="3"/>
      <c r="I3" s="3"/>
      <c r="J3" s="2" t="s">
        <v>11</v>
      </c>
      <c r="K3" s="23">
        <f>SUM(H4:H161)</f>
        <v>618914.61506787152</v>
      </c>
      <c r="L3">
        <f>1-(K3/K5)</f>
        <v>0.9989423992028309</v>
      </c>
      <c r="N3" s="15">
        <f>Input!J4</f>
        <v>0.17228542857142859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25986.392020633928</v>
      </c>
      <c r="U3">
        <f>1-(T3/T5)</f>
        <v>0.94852816952563712</v>
      </c>
      <c r="W3">
        <f>COUNT(B4:B500)</f>
        <v>140</v>
      </c>
      <c r="Y3">
        <v>45863.907448114274</v>
      </c>
      <c r="Z3">
        <v>3.8099205371431428</v>
      </c>
      <c r="AA3">
        <v>0.33452745482391216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-11.388962197881787</v>
      </c>
      <c r="E4" s="4">
        <f>Input!I5</f>
        <v>1.0049982857142858</v>
      </c>
      <c r="F4">
        <f>E4-$E$4</f>
        <v>0</v>
      </c>
      <c r="G4">
        <f>P4</f>
        <v>4.1780985483332775E-25</v>
      </c>
      <c r="H4">
        <f>(F4-G4)^2</f>
        <v>1.7456507479584639E-49</v>
      </c>
      <c r="I4">
        <f>(G4-$J$4)^2</f>
        <v>11777334.908889359</v>
      </c>
      <c r="J4">
        <f>AVERAGE(F3:F161)</f>
        <v>3431.8121902122439</v>
      </c>
      <c r="K4" t="s">
        <v>5</v>
      </c>
      <c r="L4" t="s">
        <v>6</v>
      </c>
      <c r="N4" s="4">
        <f>Input!J5</f>
        <v>0.51685614285714299</v>
      </c>
      <c r="O4">
        <f>N4-$N$4</f>
        <v>0</v>
      </c>
      <c r="P4">
        <f>$Y$3*((1/B4*$AA$3)*(1/SQRT(2*PI()))*EXP(-1*D4*D4/2))</f>
        <v>4.1780985483332775E-25</v>
      </c>
      <c r="Q4">
        <f>(O4-P4)^2</f>
        <v>1.7456507479584639E-49</v>
      </c>
      <c r="R4">
        <f>(O4-S4)^2</f>
        <v>1331.5831641796153</v>
      </c>
      <c r="S4">
        <f>AVERAGE(O3:O167)</f>
        <v>36.49086411938768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-9.3169433827899049</v>
      </c>
      <c r="E5" s="4">
        <f>Input!I6</f>
        <v>1.4931401428571429</v>
      </c>
      <c r="F5">
        <f t="shared" ref="F5:F68" si="3">E5-$E$4</f>
        <v>0.48814185714285707</v>
      </c>
      <c r="G5">
        <f>G4+P5</f>
        <v>4.3273537287447109E-16</v>
      </c>
      <c r="H5">
        <f t="shared" ref="H5:H68" si="4">(F5-G5)^2</f>
        <v>0.23828247269487704</v>
      </c>
      <c r="I5">
        <f t="shared" ref="I5:I68" si="5">(G5-$J$4)^2</f>
        <v>11777334.908889359</v>
      </c>
      <c r="K5">
        <f>SUM(I4:I161)</f>
        <v>585206267.54874158</v>
      </c>
      <c r="L5">
        <f>1-((1-L3)*(W3-1)/(W3-1-1))</f>
        <v>0.9989347354289384</v>
      </c>
      <c r="N5" s="4">
        <f>Input!J6</f>
        <v>0.48814185714285707</v>
      </c>
      <c r="O5">
        <f t="shared" ref="O5:O68" si="6">N5-$N$4</f>
        <v>-2.8714285714285914E-2</v>
      </c>
      <c r="P5">
        <f t="shared" ref="P5:P68" si="7">$Y$3*((1/B5*$AA$3)*(1/SQRT(2*PI()))*EXP(-1*D5*D5/2))</f>
        <v>4.3273537245666122E-16</v>
      </c>
      <c r="Q5">
        <f t="shared" ref="Q5:Q68" si="8">(O5-P5)^2</f>
        <v>8.2451020408166908E-4</v>
      </c>
      <c r="R5">
        <f t="shared" ref="R5:R68" si="9">(O5-S5)^2</f>
        <v>8.2451020408164414E-4</v>
      </c>
      <c r="T5">
        <f>SUM(R4:R167)</f>
        <v>504866.28863096808</v>
      </c>
      <c r="U5">
        <f>1-((1-U3)*(Y3-1)/(Y3-1-1))</f>
        <v>0.94852704720357639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-8.104890075172472</v>
      </c>
      <c r="E6" s="4">
        <f>Input!I7</f>
        <v>2.0099962857142857</v>
      </c>
      <c r="F6">
        <f t="shared" si="3"/>
        <v>1.0049979999999998</v>
      </c>
      <c r="G6">
        <f t="shared" ref="G6:G69" si="10">G5+P6</f>
        <v>1.1103774909691263E-11</v>
      </c>
      <c r="H6">
        <f t="shared" si="4"/>
        <v>1.0100209799816811</v>
      </c>
      <c r="I6">
        <f t="shared" si="5"/>
        <v>11777334.908889284</v>
      </c>
      <c r="N6" s="4">
        <f>Input!J7</f>
        <v>0.51685614285714276</v>
      </c>
      <c r="O6">
        <f t="shared" si="6"/>
        <v>0</v>
      </c>
      <c r="P6">
        <f t="shared" si="7"/>
        <v>1.1103342174318389E-11</v>
      </c>
      <c r="Q6">
        <f t="shared" si="8"/>
        <v>1.232842074399974E-22</v>
      </c>
      <c r="R6">
        <f t="shared" si="9"/>
        <v>0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-7.2449245676980256</v>
      </c>
      <c r="E7" s="4">
        <f>Input!I8</f>
        <v>2.5842808571428568</v>
      </c>
      <c r="F7">
        <f t="shared" si="3"/>
        <v>1.579282571428571</v>
      </c>
      <c r="G7">
        <f t="shared" si="10"/>
        <v>6.1335662318700551E-9</v>
      </c>
      <c r="H7">
        <f t="shared" si="4"/>
        <v>2.4941334210447708</v>
      </c>
      <c r="I7">
        <f t="shared" si="5"/>
        <v>11777334.908847259</v>
      </c>
      <c r="N7" s="4">
        <f>Input!J8</f>
        <v>0.57428457142857114</v>
      </c>
      <c r="O7">
        <f t="shared" si="6"/>
        <v>5.7428428571428158E-2</v>
      </c>
      <c r="P7">
        <f t="shared" si="7"/>
        <v>6.1224624569603637E-9</v>
      </c>
      <c r="Q7">
        <f t="shared" si="8"/>
        <v>3.2980237049768683E-3</v>
      </c>
      <c r="R7">
        <f t="shared" si="9"/>
        <v>3.2980244081836259E-3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-6.5778834979847263</v>
      </c>
      <c r="E8" s="4">
        <f>Input!I9</f>
        <v>3.5031362857142851</v>
      </c>
      <c r="F8">
        <f t="shared" si="3"/>
        <v>2.4981379999999991</v>
      </c>
      <c r="G8">
        <f t="shared" si="10"/>
        <v>4.9839560105493252E-7</v>
      </c>
      <c r="H8">
        <f t="shared" si="4"/>
        <v>6.2406909769222629</v>
      </c>
      <c r="I8">
        <f t="shared" si="5"/>
        <v>11777334.905468557</v>
      </c>
      <c r="N8" s="4">
        <f>Input!J9</f>
        <v>0.91885542857142832</v>
      </c>
      <c r="O8">
        <f t="shared" si="6"/>
        <v>0.40199928571428534</v>
      </c>
      <c r="P8">
        <f t="shared" si="7"/>
        <v>4.9226203482306251E-7</v>
      </c>
      <c r="Q8">
        <f t="shared" si="8"/>
        <v>0.16160302993706518</v>
      </c>
      <c r="R8">
        <f t="shared" si="9"/>
        <v>0.16160342571479561</v>
      </c>
      <c r="T8" s="19" t="s">
        <v>28</v>
      </c>
      <c r="U8" s="24">
        <f>SQRT((U5-L5)^2)</f>
        <v>5.0407688225362013E-2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-6.0328712600805909</v>
      </c>
      <c r="E9" s="4">
        <f>Input!I10</f>
        <v>4.565562714285714</v>
      </c>
      <c r="F9">
        <f t="shared" si="3"/>
        <v>3.5605644285714284</v>
      </c>
      <c r="G9">
        <f t="shared" si="10"/>
        <v>1.3247259558023001E-5</v>
      </c>
      <c r="H9">
        <f t="shared" si="4"/>
        <v>12.677524714741354</v>
      </c>
      <c r="I9">
        <f t="shared" si="5"/>
        <v>11777334.817965144</v>
      </c>
      <c r="N9" s="4">
        <f>Input!J10</f>
        <v>1.0624264285714289</v>
      </c>
      <c r="O9">
        <f t="shared" si="6"/>
        <v>0.5455702857142859</v>
      </c>
      <c r="P9">
        <f t="shared" si="7"/>
        <v>1.2748863956968067E-5</v>
      </c>
      <c r="Q9">
        <f t="shared" si="8"/>
        <v>0.297633026014198</v>
      </c>
      <c r="R9">
        <f t="shared" si="9"/>
        <v>0.29764693665436753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-5.5720699787376295</v>
      </c>
      <c r="E10" s="4">
        <f>Input!I11</f>
        <v>5.6279891428571434</v>
      </c>
      <c r="F10">
        <f t="shared" si="3"/>
        <v>4.6229908571428577</v>
      </c>
      <c r="G10">
        <f t="shared" si="10"/>
        <v>1.7163995802351332E-4</v>
      </c>
      <c r="H10">
        <f t="shared" si="4"/>
        <v>21.370457514773406</v>
      </c>
      <c r="I10">
        <f t="shared" si="5"/>
        <v>11777333.730817188</v>
      </c>
      <c r="N10" s="4">
        <f>Input!J11</f>
        <v>1.0624264285714293</v>
      </c>
      <c r="O10">
        <f t="shared" si="6"/>
        <v>0.54557028571428634</v>
      </c>
      <c r="P10">
        <f t="shared" si="7"/>
        <v>1.5839269846549032E-4</v>
      </c>
      <c r="Q10">
        <f t="shared" si="8"/>
        <v>0.29747413304310116</v>
      </c>
      <c r="R10">
        <f t="shared" si="9"/>
        <v>0.29764693665436803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-5.1729057526061437</v>
      </c>
      <c r="E11" s="4">
        <f>Input!I12</f>
        <v>7.6954137142857144</v>
      </c>
      <c r="F11">
        <f t="shared" si="3"/>
        <v>6.6904154285714288</v>
      </c>
      <c r="G11">
        <f t="shared" si="10"/>
        <v>1.3549263821696282E-3</v>
      </c>
      <c r="H11">
        <f t="shared" si="4"/>
        <v>44.743530401948426</v>
      </c>
      <c r="I11">
        <f t="shared" si="5"/>
        <v>11777325.609185444</v>
      </c>
      <c r="N11" s="4">
        <f>Input!J12</f>
        <v>2.0674245714285711</v>
      </c>
      <c r="O11">
        <f t="shared" si="6"/>
        <v>1.5505684285714281</v>
      </c>
      <c r="P11">
        <f t="shared" si="7"/>
        <v>1.1832864241461149E-3</v>
      </c>
      <c r="Q11">
        <f t="shared" si="8"/>
        <v>2.4005943187067533</v>
      </c>
      <c r="R11">
        <f t="shared" si="9"/>
        <v>2.404262451682468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-4.8208179524631563</v>
      </c>
      <c r="E12" s="4">
        <f>Input!I13</f>
        <v>10.882693285714286</v>
      </c>
      <c r="F12">
        <f t="shared" si="3"/>
        <v>9.8776949999999992</v>
      </c>
      <c r="G12">
        <f t="shared" si="10"/>
        <v>7.4644373628652092E-3</v>
      </c>
      <c r="H12">
        <f t="shared" si="4"/>
        <v>97.421451359616171</v>
      </c>
      <c r="I12">
        <f t="shared" si="5"/>
        <v>11777283.675850805</v>
      </c>
      <c r="N12" s="4">
        <f>Input!J13</f>
        <v>3.1872795714285713</v>
      </c>
      <c r="O12">
        <f t="shared" si="6"/>
        <v>2.6704234285714286</v>
      </c>
      <c r="P12">
        <f t="shared" si="7"/>
        <v>6.1095109806955806E-3</v>
      </c>
      <c r="Q12">
        <f t="shared" si="8"/>
        <v>7.09856865146768</v>
      </c>
      <c r="R12">
        <f t="shared" si="9"/>
        <v>7.1311612878631836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-4.5058646828928435</v>
      </c>
      <c r="E13" s="4">
        <f>Input!I14</f>
        <v>14.041258571428571</v>
      </c>
      <c r="F13">
        <f t="shared" si="3"/>
        <v>13.036260285714285</v>
      </c>
      <c r="G13">
        <f t="shared" si="10"/>
        <v>3.1348724805434783E-2</v>
      </c>
      <c r="H13">
        <f t="shared" si="4"/>
        <v>169.12772470706065</v>
      </c>
      <c r="I13">
        <f t="shared" si="5"/>
        <v>11777119.744000232</v>
      </c>
      <c r="N13" s="4">
        <f>Input!J14</f>
        <v>3.1585652857142854</v>
      </c>
      <c r="O13">
        <f t="shared" si="6"/>
        <v>2.6417091428571426</v>
      </c>
      <c r="P13">
        <f t="shared" si="7"/>
        <v>2.3884287442569575E-2</v>
      </c>
      <c r="Q13">
        <f t="shared" si="8"/>
        <v>6.8530069736263304</v>
      </c>
      <c r="R13">
        <f t="shared" si="9"/>
        <v>6.9786271954550196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-4.2209547945415453</v>
      </c>
      <c r="E14" s="4">
        <f>Input!I15</f>
        <v>18.290964571428571</v>
      </c>
      <c r="F14">
        <f t="shared" si="3"/>
        <v>17.285966285714284</v>
      </c>
      <c r="G14">
        <f t="shared" si="10"/>
        <v>0.10661929431494131</v>
      </c>
      <c r="H14">
        <f t="shared" si="4"/>
        <v>295.12996305090161</v>
      </c>
      <c r="I14">
        <f t="shared" si="5"/>
        <v>11776603.125469148</v>
      </c>
      <c r="N14" s="4">
        <f>Input!J15</f>
        <v>4.2497059999999998</v>
      </c>
      <c r="O14">
        <f t="shared" si="6"/>
        <v>3.732849857142857</v>
      </c>
      <c r="P14">
        <f t="shared" si="7"/>
        <v>7.527056950950653E-2</v>
      </c>
      <c r="Q14">
        <f t="shared" si="8"/>
        <v>13.377886245324488</v>
      </c>
      <c r="R14">
        <f t="shared" si="9"/>
        <v>13.934168055971448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-3.9608524449887095</v>
      </c>
      <c r="E15" s="4">
        <f>Input!I16</f>
        <v>23.717953999999999</v>
      </c>
      <c r="F15">
        <f t="shared" si="3"/>
        <v>22.712955714285712</v>
      </c>
      <c r="G15">
        <f t="shared" si="10"/>
        <v>0.30658212076944069</v>
      </c>
      <c r="H15">
        <f t="shared" si="4"/>
        <v>502.04557761222327</v>
      </c>
      <c r="I15">
        <f t="shared" si="5"/>
        <v>11775230.738363242</v>
      </c>
      <c r="N15" s="4">
        <f>Input!J16</f>
        <v>5.426989428571428</v>
      </c>
      <c r="O15">
        <f t="shared" si="6"/>
        <v>4.9101332857142852</v>
      </c>
      <c r="P15">
        <f t="shared" si="7"/>
        <v>0.19996282645449939</v>
      </c>
      <c r="Q15">
        <f t="shared" si="8"/>
        <v>22.185705755283539</v>
      </c>
      <c r="R15">
        <f t="shared" si="9"/>
        <v>24.109408883479361</v>
      </c>
      <c r="Z15">
        <f>Z3+AA3</f>
        <v>4.1444479919670547</v>
      </c>
      <c r="AA15">
        <f>EXP(Z15)</f>
        <v>63.082790082041484</v>
      </c>
      <c r="AD15">
        <v>4342</v>
      </c>
    </row>
    <row r="16" spans="1:30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-3.7215814777801461</v>
      </c>
      <c r="E16" s="4">
        <f>Input!I17</f>
        <v>30.867797285714282</v>
      </c>
      <c r="F16">
        <f t="shared" si="3"/>
        <v>29.862798999999995</v>
      </c>
      <c r="G16">
        <f t="shared" si="10"/>
        <v>0.7693291221712959</v>
      </c>
      <c r="H16">
        <f t="shared" si="4"/>
        <v>846.42998953212589</v>
      </c>
      <c r="I16">
        <f t="shared" si="5"/>
        <v>11772055.114637151</v>
      </c>
      <c r="N16" s="4">
        <f>Input!J17</f>
        <v>7.1498432857142831</v>
      </c>
      <c r="O16">
        <f t="shared" si="6"/>
        <v>6.6329871428571403</v>
      </c>
      <c r="P16">
        <f t="shared" si="7"/>
        <v>0.46274700140185526</v>
      </c>
      <c r="Q16">
        <f t="shared" si="8"/>
        <v>38.071863403226139</v>
      </c>
      <c r="R16">
        <f t="shared" si="9"/>
        <v>43.996518437308133</v>
      </c>
      <c r="Z16">
        <f>Z3+AA3*2</f>
        <v>4.478975446790967</v>
      </c>
      <c r="AA16">
        <f>EXP(Z16)</f>
        <v>88.144317853179189</v>
      </c>
      <c r="AD16">
        <v>5019</v>
      </c>
    </row>
    <row r="17" spans="1:25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-3.500051163645749</v>
      </c>
      <c r="E17" s="4">
        <f>Input!I18</f>
        <v>45.626911571428572</v>
      </c>
      <c r="F17">
        <f t="shared" si="3"/>
        <v>44.621913285714285</v>
      </c>
      <c r="G17">
        <f t="shared" si="10"/>
        <v>1.7255393315189465</v>
      </c>
      <c r="H17">
        <f t="shared" si="4"/>
        <v>1840.0988984181683</v>
      </c>
      <c r="I17">
        <f t="shared" si="5"/>
        <v>11765494.432550147</v>
      </c>
      <c r="N17" s="4">
        <f>Input!J18</f>
        <v>14.75911428571429</v>
      </c>
      <c r="O17">
        <f t="shared" si="6"/>
        <v>14.242258142857146</v>
      </c>
      <c r="P17">
        <f t="shared" si="7"/>
        <v>0.95621020934765066</v>
      </c>
      <c r="Q17">
        <f t="shared" si="8"/>
        <v>176.51906969151193</v>
      </c>
      <c r="R17">
        <f t="shared" si="9"/>
        <v>202.84191700778069</v>
      </c>
    </row>
    <row r="18" spans="1:25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-3.2938113752754101</v>
      </c>
      <c r="E18" s="4">
        <f>Input!I19</f>
        <v>62.654449999999997</v>
      </c>
      <c r="F18">
        <f t="shared" si="3"/>
        <v>61.649451714285711</v>
      </c>
      <c r="G18">
        <f t="shared" si="10"/>
        <v>3.5237858051954878</v>
      </c>
      <c r="H18">
        <f t="shared" si="4"/>
        <v>3378.5930373751735</v>
      </c>
      <c r="I18">
        <f t="shared" si="5"/>
        <v>11753161.383791825</v>
      </c>
      <c r="N18" s="4">
        <f>Input!J19</f>
        <v>17.027538428571425</v>
      </c>
      <c r="O18">
        <f t="shared" si="6"/>
        <v>16.510682285714282</v>
      </c>
      <c r="P18">
        <f t="shared" si="7"/>
        <v>1.7982464736765413</v>
      </c>
      <c r="Q18">
        <f t="shared" si="8"/>
        <v>216.45576752333056</v>
      </c>
      <c r="R18">
        <f t="shared" si="9"/>
        <v>272.60262953979935</v>
      </c>
    </row>
    <row r="19" spans="1:25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-3.1008869375142623</v>
      </c>
      <c r="E19" s="4">
        <f>Input!I20</f>
        <v>81.490985000000009</v>
      </c>
      <c r="F19">
        <f t="shared" si="3"/>
        <v>80.48598671428573</v>
      </c>
      <c r="G19">
        <f t="shared" si="10"/>
        <v>6.6478046866987324</v>
      </c>
      <c r="H19">
        <f t="shared" si="4"/>
        <v>5452.0771251390715</v>
      </c>
      <c r="I19">
        <f t="shared" si="5"/>
        <v>11731751.067872586</v>
      </c>
      <c r="N19" s="4">
        <f>Input!J20</f>
        <v>18.836535000000012</v>
      </c>
      <c r="O19">
        <f t="shared" si="6"/>
        <v>18.319678857142868</v>
      </c>
      <c r="P19">
        <f t="shared" si="7"/>
        <v>3.1240188815032446</v>
      </c>
      <c r="Q19">
        <f t="shared" si="8"/>
        <v>230.90808209525599</v>
      </c>
      <c r="R19">
        <f t="shared" si="9"/>
        <v>335.61063342884745</v>
      </c>
    </row>
    <row r="20" spans="1:25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-2.9196622848221643</v>
      </c>
      <c r="E20" s="4">
        <f>Input!I21</f>
        <v>103.80194185714286</v>
      </c>
      <c r="F20">
        <f t="shared" si="3"/>
        <v>102.79694357142859</v>
      </c>
      <c r="G20">
        <f t="shared" si="10"/>
        <v>11.721308290598138</v>
      </c>
      <c r="H20">
        <f t="shared" si="4"/>
        <v>8294.7713418068488</v>
      </c>
      <c r="I20">
        <f t="shared" si="5"/>
        <v>11697021.64060358</v>
      </c>
      <c r="N20" s="4">
        <f>Input!J21</f>
        <v>22.310956857142855</v>
      </c>
      <c r="O20">
        <f t="shared" si="6"/>
        <v>21.794100714285712</v>
      </c>
      <c r="P20">
        <f t="shared" si="7"/>
        <v>5.0735036038994057</v>
      </c>
      <c r="Q20">
        <f t="shared" si="8"/>
        <v>279.57836772785896</v>
      </c>
      <c r="R20">
        <f t="shared" si="9"/>
        <v>474.98282594442895</v>
      </c>
    </row>
    <row r="21" spans="1:25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-2.7487991373712761</v>
      </c>
      <c r="E21" s="4">
        <f>Input!I22</f>
        <v>131.252746</v>
      </c>
      <c r="F21">
        <f t="shared" si="3"/>
        <v>130.24774771428571</v>
      </c>
      <c r="G21">
        <f t="shared" si="10"/>
        <v>19.4980604526151</v>
      </c>
      <c r="H21">
        <f t="shared" si="4"/>
        <v>12265.493228557843</v>
      </c>
      <c r="I21">
        <f t="shared" si="5"/>
        <v>11643887.720157214</v>
      </c>
      <c r="N21" s="4">
        <f>Input!J22</f>
        <v>27.450804142857137</v>
      </c>
      <c r="O21">
        <f t="shared" si="6"/>
        <v>26.933947999999994</v>
      </c>
      <c r="P21">
        <f t="shared" si="7"/>
        <v>7.7767521620169608</v>
      </c>
      <c r="Q21">
        <f t="shared" si="8"/>
        <v>366.99815237483443</v>
      </c>
      <c r="R21">
        <f t="shared" si="9"/>
        <v>725.43755486670364</v>
      </c>
    </row>
    <row r="22" spans="1:25" x14ac:dyDescent="0.25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-2.587176464880208</v>
      </c>
      <c r="E22" s="4">
        <f>Input!I23</f>
        <v>163.01068457142856</v>
      </c>
      <c r="F22">
        <f t="shared" si="3"/>
        <v>162.00568628571426</v>
      </c>
      <c r="G22">
        <f t="shared" si="10"/>
        <v>30.837409443674847</v>
      </c>
      <c r="H22">
        <f t="shared" si="4"/>
        <v>17205.116849709892</v>
      </c>
      <c r="I22">
        <f t="shared" si="5"/>
        <v>11566629.459423816</v>
      </c>
      <c r="N22" s="4">
        <f>Input!J23</f>
        <v>31.757938571428554</v>
      </c>
      <c r="O22">
        <f t="shared" si="6"/>
        <v>31.24108242857141</v>
      </c>
      <c r="P22">
        <f t="shared" si="7"/>
        <v>11.339348991059747</v>
      </c>
      <c r="Q22">
        <f t="shared" si="8"/>
        <v>396.0789938177698</v>
      </c>
      <c r="R22">
        <f t="shared" si="9"/>
        <v>976.00523130879333</v>
      </c>
      <c r="X22" t="s">
        <v>466</v>
      </c>
      <c r="Y22">
        <f>EXP($Z$3-$AA$3*$AA$3)</f>
        <v>40.366971727650139</v>
      </c>
    </row>
    <row r="23" spans="1:25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-2.4338458678009629</v>
      </c>
      <c r="E23" s="4">
        <f>Input!I24</f>
        <v>199.53518542857142</v>
      </c>
      <c r="F23">
        <f t="shared" si="3"/>
        <v>198.53018714285713</v>
      </c>
      <c r="G23">
        <f t="shared" si="10"/>
        <v>46.667676914118829</v>
      </c>
      <c r="H23">
        <f t="shared" si="4"/>
        <v>23062.222012973645</v>
      </c>
      <c r="I23">
        <f t="shared" si="5"/>
        <v>11459203.375912402</v>
      </c>
      <c r="N23" s="4">
        <f>Input!J24</f>
        <v>36.524500857142868</v>
      </c>
      <c r="O23">
        <f t="shared" si="6"/>
        <v>36.007644714285725</v>
      </c>
      <c r="P23">
        <f t="shared" si="7"/>
        <v>15.830267470443985</v>
      </c>
      <c r="Q23">
        <f t="shared" si="8"/>
        <v>407.12655244030248</v>
      </c>
      <c r="R23">
        <f t="shared" si="9"/>
        <v>1296.5504778702286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-2.2879978560283143</v>
      </c>
      <c r="E24" s="4">
        <f>Input!I25</f>
        <v>235.77254399999998</v>
      </c>
      <c r="F24">
        <f t="shared" si="3"/>
        <v>234.76754571428569</v>
      </c>
      <c r="G24">
        <f t="shared" si="10"/>
        <v>67.941330059042556</v>
      </c>
      <c r="H24">
        <f t="shared" si="4"/>
        <v>27830.986229849685</v>
      </c>
      <c r="I24">
        <f t="shared" si="5"/>
        <v>11315627.163787838</v>
      </c>
      <c r="N24" s="4">
        <f>Input!J25</f>
        <v>36.237358571428558</v>
      </c>
      <c r="O24">
        <f t="shared" si="6"/>
        <v>35.720502428571415</v>
      </c>
      <c r="P24">
        <f t="shared" si="7"/>
        <v>21.273653144923728</v>
      </c>
      <c r="Q24">
        <f t="shared" si="8"/>
        <v>208.71145422443169</v>
      </c>
      <c r="R24">
        <f t="shared" si="9"/>
        <v>1275.9542937495764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-2.1489359794496634</v>
      </c>
      <c r="E25" s="4">
        <f>Input!I26</f>
        <v>277.06360699999999</v>
      </c>
      <c r="F25">
        <f t="shared" si="3"/>
        <v>276.0586087142857</v>
      </c>
      <c r="G25">
        <f t="shared" si="10"/>
        <v>95.586568990350571</v>
      </c>
      <c r="H25">
        <f t="shared" si="4"/>
        <v>32570.157122117616</v>
      </c>
      <c r="I25">
        <f t="shared" si="5"/>
        <v>11130401.395697407</v>
      </c>
      <c r="N25" s="4">
        <f>Input!J26</f>
        <v>41.291063000000008</v>
      </c>
      <c r="O25">
        <f t="shared" si="6"/>
        <v>40.774206857142865</v>
      </c>
      <c r="P25">
        <f t="shared" si="7"/>
        <v>27.645238931308022</v>
      </c>
      <c r="Q25">
        <f t="shared" si="8"/>
        <v>172.36979879760005</v>
      </c>
      <c r="R25">
        <f t="shared" si="9"/>
        <v>1662.5359448290762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-2.0160567136978225</v>
      </c>
      <c r="E26" s="4">
        <f>Input!I27</f>
        <v>323.86780214285716</v>
      </c>
      <c r="F26">
        <f t="shared" si="3"/>
        <v>322.86280385714286</v>
      </c>
      <c r="G26">
        <f t="shared" si="10"/>
        <v>130.45989870420982</v>
      </c>
      <c r="H26">
        <f t="shared" si="4"/>
        <v>37018.877911288546</v>
      </c>
      <c r="I26">
        <f t="shared" si="5"/>
        <v>10898926.952645347</v>
      </c>
      <c r="N26" s="4">
        <f>Input!J27</f>
        <v>46.804195142857168</v>
      </c>
      <c r="O26">
        <f t="shared" si="6"/>
        <v>46.287339000000024</v>
      </c>
      <c r="P26">
        <f t="shared" si="7"/>
        <v>34.873329713859263</v>
      </c>
      <c r="Q26">
        <f t="shared" si="8"/>
        <v>130.27960798410751</v>
      </c>
      <c r="R26">
        <f t="shared" si="9"/>
        <v>2142.5177517009233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-1.8888336298968278</v>
      </c>
      <c r="E27" s="4">
        <f>Input!I28</f>
        <v>372.94042142857143</v>
      </c>
      <c r="F27">
        <f t="shared" si="3"/>
        <v>371.93542314285713</v>
      </c>
      <c r="G27">
        <f t="shared" si="10"/>
        <v>173.30360800319028</v>
      </c>
      <c r="H27">
        <f t="shared" si="4"/>
        <v>39454.597985678789</v>
      </c>
      <c r="I27">
        <f t="shared" si="5"/>
        <v>10617878.180330057</v>
      </c>
      <c r="N27" s="4">
        <f>Input!J28</f>
        <v>49.072619285714268</v>
      </c>
      <c r="O27">
        <f t="shared" si="6"/>
        <v>48.555763142857124</v>
      </c>
      <c r="P27">
        <f t="shared" si="7"/>
        <v>42.843709298980464</v>
      </c>
      <c r="Q27">
        <f t="shared" si="8"/>
        <v>32.627559115346131</v>
      </c>
      <c r="R27">
        <f t="shared" si="9"/>
        <v>2357.6621343852426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-1.766804798087664</v>
      </c>
      <c r="E28" s="4">
        <f>Input!I29</f>
        <v>424.19532228571421</v>
      </c>
      <c r="F28">
        <f t="shared" si="3"/>
        <v>423.19032399999992</v>
      </c>
      <c r="G28">
        <f t="shared" si="10"/>
        <v>224.71107713211345</v>
      </c>
      <c r="H28">
        <f t="shared" si="4"/>
        <v>39394.011437243425</v>
      </c>
      <c r="I28">
        <f t="shared" si="5"/>
        <v>10285497.549519811</v>
      </c>
      <c r="N28" s="4">
        <f>Input!J29</f>
        <v>51.254900857142786</v>
      </c>
      <c r="O28">
        <f t="shared" si="6"/>
        <v>50.738044714285643</v>
      </c>
      <c r="P28">
        <f t="shared" si="7"/>
        <v>51.407469128923168</v>
      </c>
      <c r="Q28">
        <f t="shared" si="8"/>
        <v>0.44812904691279359</v>
      </c>
      <c r="R28">
        <f t="shared" si="9"/>
        <v>2574.3491814288491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-1.6495626626882647</v>
      </c>
      <c r="E29" s="4">
        <f>Input!I30</f>
        <v>478.924645</v>
      </c>
      <c r="F29">
        <f t="shared" si="3"/>
        <v>477.9196467142857</v>
      </c>
      <c r="G29">
        <f t="shared" si="10"/>
        <v>285.10170171459907</v>
      </c>
      <c r="H29">
        <f t="shared" si="4"/>
        <v>37178.759913902177</v>
      </c>
      <c r="I29">
        <f t="shared" si="5"/>
        <v>9901786.8984210864</v>
      </c>
      <c r="N29" s="4">
        <f>Input!J30</f>
        <v>54.729322714285786</v>
      </c>
      <c r="O29">
        <f t="shared" si="6"/>
        <v>54.212466571428642</v>
      </c>
      <c r="P29">
        <f t="shared" si="7"/>
        <v>60.390624582485636</v>
      </c>
      <c r="Q29">
        <f t="shared" si="8"/>
        <v>38.169636409587703</v>
      </c>
      <c r="R29">
        <f t="shared" si="9"/>
        <v>2938.9915317582681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-1.5367458297538417</v>
      </c>
      <c r="E30" s="4">
        <f>Input!I31</f>
        <v>532.99354042857135</v>
      </c>
      <c r="F30">
        <f t="shared" si="3"/>
        <v>531.98854214285711</v>
      </c>
      <c r="G30">
        <f t="shared" si="10"/>
        <v>354.70612784876948</v>
      </c>
      <c r="H30">
        <f t="shared" si="4"/>
        <v>31429.054417940526</v>
      </c>
      <c r="I30">
        <f t="shared" si="5"/>
        <v>9468581.7190340459</v>
      </c>
      <c r="N30" s="4">
        <f>Input!J31</f>
        <v>54.068895428571352</v>
      </c>
      <c r="O30">
        <f t="shared" si="6"/>
        <v>53.552039285714208</v>
      </c>
      <c r="P30">
        <f t="shared" si="7"/>
        <v>69.604426134170424</v>
      </c>
      <c r="Q30">
        <f t="shared" si="8"/>
        <v>257.67912353249005</v>
      </c>
      <c r="R30">
        <f t="shared" si="9"/>
        <v>2867.8209116586781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-1.4280323485538673</v>
      </c>
      <c r="E31" s="4">
        <f>Input!I32</f>
        <v>591.28342771428572</v>
      </c>
      <c r="F31">
        <f t="shared" si="3"/>
        <v>590.27842942857149</v>
      </c>
      <c r="G31">
        <f t="shared" si="10"/>
        <v>433.56155922342805</v>
      </c>
      <c r="H31">
        <f t="shared" si="4"/>
        <v>24560.177406895775</v>
      </c>
      <c r="I31">
        <f t="shared" si="5"/>
        <v>8989506.8462248314</v>
      </c>
      <c r="N31" s="4">
        <f>Input!J32</f>
        <v>58.289887285714372</v>
      </c>
      <c r="O31">
        <f t="shared" si="6"/>
        <v>57.773031142857228</v>
      </c>
      <c r="P31">
        <f t="shared" si="7"/>
        <v>78.855431374658579</v>
      </c>
      <c r="Q31">
        <f t="shared" si="8"/>
        <v>444.46759953385765</v>
      </c>
      <c r="R31">
        <f t="shared" si="9"/>
        <v>3337.7231274335513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-1.3231341726186765</v>
      </c>
      <c r="E32" s="4">
        <f>Input!I33</f>
        <v>653.07645114285708</v>
      </c>
      <c r="F32">
        <f t="shared" si="3"/>
        <v>652.07145285714284</v>
      </c>
      <c r="G32">
        <f t="shared" si="10"/>
        <v>521.51618351779598</v>
      </c>
      <c r="H32">
        <f t="shared" si="4"/>
        <v>17044.678352269402</v>
      </c>
      <c r="I32">
        <f t="shared" si="5"/>
        <v>8469822.846581649</v>
      </c>
      <c r="N32" s="4">
        <f>Input!J33</f>
        <v>61.79302342857136</v>
      </c>
      <c r="O32">
        <f t="shared" si="6"/>
        <v>61.276167285714216</v>
      </c>
      <c r="P32">
        <f t="shared" si="7"/>
        <v>87.954624294367974</v>
      </c>
      <c r="Q32">
        <f t="shared" si="8"/>
        <v>711.74006836258684</v>
      </c>
      <c r="R32">
        <f t="shared" si="9"/>
        <v>3754.768677226833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-1.2217925601835287</v>
      </c>
      <c r="E33" s="4">
        <f>Input!I34</f>
        <v>715.93190100000004</v>
      </c>
      <c r="F33">
        <f t="shared" si="3"/>
        <v>714.9269027142858</v>
      </c>
      <c r="G33">
        <f t="shared" si="10"/>
        <v>618.24128851561898</v>
      </c>
      <c r="H33">
        <f t="shared" si="4"/>
        <v>9348.1079929734442</v>
      </c>
      <c r="I33">
        <f t="shared" si="5"/>
        <v>7916181.2188739581</v>
      </c>
      <c r="N33" s="4">
        <f>Input!J34</f>
        <v>62.855449857142958</v>
      </c>
      <c r="O33">
        <f t="shared" si="6"/>
        <v>62.338593714285814</v>
      </c>
      <c r="P33">
        <f t="shared" si="7"/>
        <v>96.725104997822996</v>
      </c>
      <c r="Q33">
        <f t="shared" si="8"/>
        <v>1182.4321582528298</v>
      </c>
      <c r="R33">
        <f t="shared" si="9"/>
        <v>3886.1002662747946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-1.1237742291014037</v>
      </c>
      <c r="E34" s="4">
        <f>Input!I35</f>
        <v>784.24305471428579</v>
      </c>
      <c r="F34">
        <f t="shared" si="3"/>
        <v>783.23805642857155</v>
      </c>
      <c r="G34">
        <f t="shared" si="10"/>
        <v>723.24938266842014</v>
      </c>
      <c r="H34">
        <f t="shared" si="4"/>
        <v>3598.640979501879</v>
      </c>
      <c r="I34">
        <f t="shared" si="5"/>
        <v>7336312.4824096793</v>
      </c>
      <c r="N34" s="4">
        <f>Input!J35</f>
        <v>68.311153714285751</v>
      </c>
      <c r="O34">
        <f t="shared" si="6"/>
        <v>67.794297571428615</v>
      </c>
      <c r="P34">
        <f t="shared" si="7"/>
        <v>105.00809415280118</v>
      </c>
      <c r="Q34">
        <f t="shared" si="8"/>
        <v>1384.8666559997762</v>
      </c>
      <c r="R34">
        <f t="shared" si="9"/>
        <v>4596.0667832034114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-1.0288681224223808</v>
      </c>
      <c r="E35" s="4">
        <f>Input!I36</f>
        <v>854.70777557142867</v>
      </c>
      <c r="F35">
        <f t="shared" si="3"/>
        <v>853.70277728571443</v>
      </c>
      <c r="G35">
        <f t="shared" si="10"/>
        <v>835.91656552471545</v>
      </c>
      <c r="H35">
        <f t="shared" si="4"/>
        <v>316.34932880709846</v>
      </c>
      <c r="I35">
        <f t="shared" si="5"/>
        <v>6738674.0942718545</v>
      </c>
      <c r="N35" s="4">
        <f>Input!J36</f>
        <v>70.464720857142879</v>
      </c>
      <c r="O35">
        <f t="shared" si="6"/>
        <v>69.947864714285743</v>
      </c>
      <c r="P35">
        <f t="shared" si="7"/>
        <v>112.66718285629527</v>
      </c>
      <c r="Q35">
        <f t="shared" si="8"/>
        <v>1824.9401425182243</v>
      </c>
      <c r="R35">
        <f t="shared" si="9"/>
        <v>4892.70377808802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-0.93688267183223051</v>
      </c>
      <c r="E36" s="4">
        <f>Input!I37</f>
        <v>925.74678114285712</v>
      </c>
      <c r="F36">
        <f t="shared" si="3"/>
        <v>924.74178285714288</v>
      </c>
      <c r="G36">
        <f t="shared" si="10"/>
        <v>955.50746723676548</v>
      </c>
      <c r="H36">
        <f t="shared" si="4"/>
        <v>946.52733534655397</v>
      </c>
      <c r="I36">
        <f t="shared" si="5"/>
        <v>6132085.0810306612</v>
      </c>
      <c r="N36" s="4">
        <f>Input!J37</f>
        <v>71.039005571428447</v>
      </c>
      <c r="O36">
        <f t="shared" si="6"/>
        <v>70.522149428571311</v>
      </c>
      <c r="P36">
        <f t="shared" si="7"/>
        <v>119.59090171205001</v>
      </c>
      <c r="Q36">
        <f t="shared" si="8"/>
        <v>2407.7424506573961</v>
      </c>
      <c r="R36">
        <f t="shared" si="9"/>
        <v>4973.3735600257405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-0.84764346973028259</v>
      </c>
      <c r="E37" s="4">
        <f>Input!I38</f>
        <v>1001.1790638571429</v>
      </c>
      <c r="F37">
        <f t="shared" si="3"/>
        <v>1000.1740655714286</v>
      </c>
      <c r="G37">
        <f t="shared" si="10"/>
        <v>1081.2012492298807</v>
      </c>
      <c r="H37">
        <f t="shared" si="4"/>
        <v>6565.4044916205157</v>
      </c>
      <c r="I37">
        <f t="shared" si="5"/>
        <v>5525371.7958659902</v>
      </c>
      <c r="N37" s="4">
        <f>Input!J38</f>
        <v>75.432282714285748</v>
      </c>
      <c r="O37">
        <f t="shared" si="6"/>
        <v>74.915426571428611</v>
      </c>
      <c r="P37">
        <f t="shared" si="7"/>
        <v>125.69378199311517</v>
      </c>
      <c r="Q37">
        <f t="shared" si="8"/>
        <v>2578.4413793311246</v>
      </c>
      <c r="R37">
        <f t="shared" si="9"/>
        <v>5612.3211383791122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-0.76099127884056816</v>
      </c>
      <c r="E38" s="4">
        <f>Input!I39</f>
        <v>1079.4253409999999</v>
      </c>
      <c r="F38">
        <f t="shared" si="3"/>
        <v>1078.4203427142857</v>
      </c>
      <c r="G38">
        <f t="shared" si="10"/>
        <v>1212.1173902206624</v>
      </c>
      <c r="H38">
        <f t="shared" si="4"/>
        <v>17874.900511922362</v>
      </c>
      <c r="I38">
        <f t="shared" si="5"/>
        <v>4927045.0051096668</v>
      </c>
      <c r="N38" s="4">
        <f>Input!J39</f>
        <v>78.246277142857025</v>
      </c>
      <c r="O38">
        <f t="shared" si="6"/>
        <v>77.729420999999888</v>
      </c>
      <c r="P38">
        <f t="shared" si="7"/>
        <v>130.91614099078186</v>
      </c>
      <c r="Q38">
        <f t="shared" si="8"/>
        <v>2828.8271833778463</v>
      </c>
      <c r="R38">
        <f t="shared" si="9"/>
        <v>6041.8628889952233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-0.67678032227939466</v>
      </c>
      <c r="E39" s="4">
        <f>Input!I40</f>
        <v>1188.9988434285715</v>
      </c>
      <c r="F39">
        <f t="shared" si="3"/>
        <v>1187.9938451428573</v>
      </c>
      <c r="G39">
        <f t="shared" si="10"/>
        <v>1347.34024006715</v>
      </c>
      <c r="H39">
        <f t="shared" si="4"/>
        <v>25391.273575368679</v>
      </c>
      <c r="I39">
        <f t="shared" si="5"/>
        <v>4345023.3109416896</v>
      </c>
      <c r="N39" s="4">
        <f>Input!J40</f>
        <v>109.5735024285716</v>
      </c>
      <c r="O39">
        <f t="shared" si="6"/>
        <v>109.05664628571446</v>
      </c>
      <c r="P39">
        <f t="shared" si="7"/>
        <v>135.22284984648766</v>
      </c>
      <c r="Q39">
        <f t="shared" si="8"/>
        <v>684.67020878381993</v>
      </c>
      <c r="R39">
        <f t="shared" si="9"/>
        <v>11893.352099087439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-0.59487680795487785</v>
      </c>
      <c r="E40" s="4">
        <f>Input!I41</f>
        <v>1313.1591747142859</v>
      </c>
      <c r="F40">
        <f t="shared" si="3"/>
        <v>1312.1541764285716</v>
      </c>
      <c r="G40">
        <f t="shared" si="10"/>
        <v>1485.9415831237416</v>
      </c>
      <c r="H40">
        <f t="shared" si="4"/>
        <v>30202.062725832391</v>
      </c>
      <c r="I40">
        <f t="shared" si="5"/>
        <v>3786412.4195309766</v>
      </c>
      <c r="N40" s="4">
        <f>Input!J41</f>
        <v>124.16033128571439</v>
      </c>
      <c r="O40">
        <f t="shared" si="6"/>
        <v>123.64347514285726</v>
      </c>
      <c r="P40">
        <f t="shared" si="7"/>
        <v>138.60134305659159</v>
      </c>
      <c r="Q40">
        <f t="shared" si="8"/>
        <v>223.7378125247231</v>
      </c>
      <c r="R40">
        <f t="shared" si="9"/>
        <v>15287.708945402361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-0.51515764978832657</v>
      </c>
      <c r="E41" s="4">
        <f>Input!I42</f>
        <v>1446.9962015714286</v>
      </c>
      <c r="F41">
        <f t="shared" si="3"/>
        <v>1445.9912032857144</v>
      </c>
      <c r="G41">
        <f t="shared" si="10"/>
        <v>1627.0006950499089</v>
      </c>
      <c r="H41">
        <f t="shared" si="4"/>
        <v>32764.43610873201</v>
      </c>
      <c r="I41">
        <f t="shared" si="5"/>
        <v>3257344.5330701028</v>
      </c>
      <c r="N41" s="4">
        <f>Input!J42</f>
        <v>133.83702685714275</v>
      </c>
      <c r="O41">
        <f t="shared" si="6"/>
        <v>133.32017071428561</v>
      </c>
      <c r="P41">
        <f t="shared" si="7"/>
        <v>141.0591119261673</v>
      </c>
      <c r="Q41">
        <f t="shared" si="8"/>
        <v>59.891211080960915</v>
      </c>
      <c r="R41">
        <f t="shared" si="9"/>
        <v>17774.26791928626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-0.4375093550708315</v>
      </c>
      <c r="E42" s="4">
        <f>Input!I43</f>
        <v>1598.6934795714285</v>
      </c>
      <c r="F42">
        <f t="shared" si="3"/>
        <v>1597.6884812857143</v>
      </c>
      <c r="G42">
        <f t="shared" si="10"/>
        <v>1769.6215911656059</v>
      </c>
      <c r="H42">
        <f t="shared" si="4"/>
        <v>29560.994272970886</v>
      </c>
      <c r="I42">
        <f t="shared" si="5"/>
        <v>2762877.5875590211</v>
      </c>
      <c r="N42" s="4">
        <f>Input!J43</f>
        <v>151.69727799999987</v>
      </c>
      <c r="O42">
        <f t="shared" si="6"/>
        <v>151.18042185714273</v>
      </c>
      <c r="P42">
        <f t="shared" si="7"/>
        <v>142.62089611569689</v>
      </c>
      <c r="Q42">
        <f t="shared" si="8"/>
        <v>73.265480918473941</v>
      </c>
      <c r="R42">
        <f t="shared" si="9"/>
        <v>22855.51995290364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-0.36182705270908161</v>
      </c>
      <c r="E43" s="4">
        <f>Input!I44</f>
        <v>1764.3745877142858</v>
      </c>
      <c r="F43">
        <f t="shared" si="3"/>
        <v>1763.3695894285715</v>
      </c>
      <c r="G43">
        <f t="shared" si="10"/>
        <v>1912.9473446117634</v>
      </c>
      <c r="H43">
        <f t="shared" si="4"/>
        <v>22373.504845642867</v>
      </c>
      <c r="I43">
        <f t="shared" si="5"/>
        <v>2306950.4192009717</v>
      </c>
      <c r="N43" s="4">
        <f>Input!J44</f>
        <v>165.68110814285728</v>
      </c>
      <c r="O43">
        <f t="shared" si="6"/>
        <v>165.16425200000015</v>
      </c>
      <c r="P43">
        <f t="shared" si="7"/>
        <v>143.32575344615753</v>
      </c>
      <c r="Q43">
        <f t="shared" si="8"/>
        <v>476.92001908618585</v>
      </c>
      <c r="R43">
        <f t="shared" si="9"/>
        <v>27279.230138719551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-0.28801364147989161</v>
      </c>
      <c r="E44" s="4">
        <f>Input!I45</f>
        <v>1950.2417997142854</v>
      </c>
      <c r="F44">
        <f t="shared" si="3"/>
        <v>1949.2368014285712</v>
      </c>
      <c r="G44">
        <f t="shared" si="10"/>
        <v>2056.1714970086018</v>
      </c>
      <c r="H44">
        <f t="shared" si="4"/>
        <v>11435.02911879382</v>
      </c>
      <c r="I44">
        <f t="shared" si="5"/>
        <v>1892387.3167977969</v>
      </c>
      <c r="N44" s="4">
        <f>Input!J45</f>
        <v>185.86721199999965</v>
      </c>
      <c r="O44">
        <f t="shared" si="6"/>
        <v>185.35035585714252</v>
      </c>
      <c r="P44">
        <f t="shared" si="7"/>
        <v>143.22415239683858</v>
      </c>
      <c r="Q44">
        <f t="shared" si="8"/>
        <v>1774.6170179789237</v>
      </c>
      <c r="R44">
        <f t="shared" si="9"/>
        <v>34354.754416369367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-0.21597904093643286</v>
      </c>
      <c r="E45" s="4">
        <f>Input!I46</f>
        <v>2142.5409992857144</v>
      </c>
      <c r="F45">
        <f t="shared" si="3"/>
        <v>2141.5360009999999</v>
      </c>
      <c r="G45">
        <f t="shared" si="10"/>
        <v>2198.5466941589239</v>
      </c>
      <c r="H45">
        <f t="shared" si="4"/>
        <v>3250.2191344609741</v>
      </c>
      <c r="I45">
        <f t="shared" si="5"/>
        <v>1520943.7837556414</v>
      </c>
      <c r="N45" s="4">
        <f>Input!J46</f>
        <v>192.29919957142897</v>
      </c>
      <c r="O45">
        <f t="shared" si="6"/>
        <v>191.78234342857183</v>
      </c>
      <c r="P45">
        <f t="shared" si="7"/>
        <v>142.37519715032187</v>
      </c>
      <c r="Q45">
        <f t="shared" si="8"/>
        <v>2441.0661033603897</v>
      </c>
      <c r="R45">
        <f t="shared" si="9"/>
        <v>36780.467250954673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-0.14563953046910841</v>
      </c>
      <c r="E46" s="4">
        <f>Input!I47</f>
        <v>2311.6965292857144</v>
      </c>
      <c r="F46">
        <f t="shared" si="3"/>
        <v>2310.6915309999999</v>
      </c>
      <c r="G46">
        <f t="shared" si="10"/>
        <v>2339.390757654257</v>
      </c>
      <c r="H46">
        <f t="shared" si="4"/>
        <v>823.64561055241643</v>
      </c>
      <c r="I46">
        <f t="shared" si="5"/>
        <v>1193384.5863120444</v>
      </c>
      <c r="N46" s="4">
        <f>Input!J47</f>
        <v>169.15553</v>
      </c>
      <c r="O46">
        <f t="shared" si="6"/>
        <v>168.63867385714286</v>
      </c>
      <c r="P46">
        <f t="shared" si="7"/>
        <v>140.84406349533288</v>
      </c>
      <c r="Q46">
        <f t="shared" si="8"/>
        <v>772.54036516483507</v>
      </c>
      <c r="R46">
        <f t="shared" si="9"/>
        <v>28439.0023202958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-7.6917164357783382E-2</v>
      </c>
      <c r="E47" s="4">
        <f>Input!I48</f>
        <v>2479.1004912857143</v>
      </c>
      <c r="F47">
        <f t="shared" si="3"/>
        <v>2478.0954929999998</v>
      </c>
      <c r="G47">
        <f t="shared" si="10"/>
        <v>2478.0904541112895</v>
      </c>
      <c r="H47">
        <f t="shared" si="4"/>
        <v>2.5390399434384937E-5</v>
      </c>
      <c r="I47">
        <f t="shared" si="5"/>
        <v>909585.14991141832</v>
      </c>
      <c r="N47" s="4">
        <f>Input!J48</f>
        <v>167.40396199999986</v>
      </c>
      <c r="O47">
        <f t="shared" si="6"/>
        <v>166.88710585714273</v>
      </c>
      <c r="P47">
        <f t="shared" si="7"/>
        <v>138.69969645703276</v>
      </c>
      <c r="Q47">
        <f t="shared" si="8"/>
        <v>794.53004868940798</v>
      </c>
      <c r="R47">
        <f t="shared" si="9"/>
        <v>27851.306101373164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-9.7392525660955596E-3</v>
      </c>
      <c r="E48" s="4">
        <f>Input!I49</f>
        <v>2639.7853232857137</v>
      </c>
      <c r="F48">
        <f t="shared" si="3"/>
        <v>2638.7803249999993</v>
      </c>
      <c r="G48">
        <f t="shared" si="10"/>
        <v>2614.1032517436402</v>
      </c>
      <c r="H48">
        <f t="shared" si="4"/>
        <v>608.9579444997139</v>
      </c>
      <c r="I48">
        <f t="shared" si="5"/>
        <v>668647.90805145074</v>
      </c>
      <c r="N48" s="4">
        <f>Input!J49</f>
        <v>160.68483199999946</v>
      </c>
      <c r="O48">
        <f t="shared" si="6"/>
        <v>160.16797585714232</v>
      </c>
      <c r="P48">
        <f t="shared" si="7"/>
        <v>136.01279763235078</v>
      </c>
      <c r="Q48">
        <f t="shared" si="8"/>
        <v>583.47263507144339</v>
      </c>
      <c r="R48">
        <f t="shared" si="9"/>
        <v>25653.780490174126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5.5962101394058945E-2</v>
      </c>
      <c r="E49" s="4">
        <f>Input!I50</f>
        <v>2783.5000454285719</v>
      </c>
      <c r="F49">
        <f t="shared" si="3"/>
        <v>2782.4950471428574</v>
      </c>
      <c r="G49">
        <f t="shared" si="10"/>
        <v>2746.9573636139094</v>
      </c>
      <c r="H49">
        <f t="shared" si="4"/>
        <v>1262.9269506036646</v>
      </c>
      <c r="I49">
        <f t="shared" si="5"/>
        <v>469026.13351503486</v>
      </c>
      <c r="N49" s="4">
        <f>Input!J50</f>
        <v>143.71472214285814</v>
      </c>
      <c r="O49">
        <f t="shared" si="6"/>
        <v>143.197866000001</v>
      </c>
      <c r="P49">
        <f t="shared" si="7"/>
        <v>132.85411187026926</v>
      </c>
      <c r="Q49">
        <f t="shared" si="8"/>
        <v>106.99324949634233</v>
      </c>
      <c r="R49">
        <f t="shared" si="9"/>
        <v>20505.628826954242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0.12025041289388412</v>
      </c>
      <c r="E50" s="4">
        <f>Input!I51</f>
        <v>2914.4656492857143</v>
      </c>
      <c r="F50">
        <f t="shared" si="3"/>
        <v>2913.4606509999999</v>
      </c>
      <c r="G50">
        <f t="shared" si="10"/>
        <v>2876.2503724806643</v>
      </c>
      <c r="H50">
        <f t="shared" si="4"/>
        <v>1384.6048274865275</v>
      </c>
      <c r="I50">
        <f t="shared" si="5"/>
        <v>308648.93332121684</v>
      </c>
      <c r="N50" s="4">
        <f>Input!J51</f>
        <v>130.96560385714247</v>
      </c>
      <c r="O50">
        <f t="shared" si="6"/>
        <v>130.44874771428533</v>
      </c>
      <c r="P50">
        <f t="shared" si="7"/>
        <v>129.29300886675472</v>
      </c>
      <c r="Q50">
        <f t="shared" si="8"/>
        <v>1.3357322836913921</v>
      </c>
      <c r="R50">
        <f t="shared" si="9"/>
        <v>17016.875780225262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0.18318518519505372</v>
      </c>
      <c r="E51" s="4">
        <f>Input!I52</f>
        <v>3032.8831344285713</v>
      </c>
      <c r="F51">
        <f t="shared" si="3"/>
        <v>3031.8781361428569</v>
      </c>
      <c r="G51">
        <f t="shared" si="10"/>
        <v>3001.6467174616569</v>
      </c>
      <c r="H51">
        <f t="shared" si="4"/>
        <v>913.93867547800903</v>
      </c>
      <c r="I51">
        <f t="shared" si="5"/>
        <v>185042.33394673601</v>
      </c>
      <c r="N51" s="4">
        <f>Input!J52</f>
        <v>118.417485142857</v>
      </c>
      <c r="O51">
        <f t="shared" si="6"/>
        <v>117.90062899999987</v>
      </c>
      <c r="P51">
        <f t="shared" si="7"/>
        <v>125.39634498099257</v>
      </c>
      <c r="Q51">
        <f t="shared" si="8"/>
        <v>56.185758067709344</v>
      </c>
      <c r="R51">
        <f t="shared" si="9"/>
        <v>13900.558318595609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0.24482224040652764</v>
      </c>
      <c r="E52" s="4">
        <f>Input!I53</f>
        <v>3157.3880365714285</v>
      </c>
      <c r="F52">
        <f t="shared" si="3"/>
        <v>3156.3830382857141</v>
      </c>
      <c r="G52">
        <f t="shared" si="10"/>
        <v>3122.8743010408111</v>
      </c>
      <c r="H52">
        <f t="shared" si="4"/>
        <v>1122.8354717479449</v>
      </c>
      <c r="I52">
        <f t="shared" si="5"/>
        <v>95442.619365700462</v>
      </c>
      <c r="N52" s="4">
        <f>Input!J53</f>
        <v>124.50490214285719</v>
      </c>
      <c r="O52">
        <f t="shared" si="6"/>
        <v>123.98804600000005</v>
      </c>
      <c r="P52">
        <f t="shared" si="7"/>
        <v>121.22758357915409</v>
      </c>
      <c r="Q52">
        <f t="shared" si="8"/>
        <v>7.6201527769027839</v>
      </c>
      <c r="R52">
        <f t="shared" si="9"/>
        <v>15373.03555089813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0.30521401700421752</v>
      </c>
      <c r="E53" s="4">
        <f>Input!I54</f>
        <v>3278.1026601428575</v>
      </c>
      <c r="F53">
        <f t="shared" si="3"/>
        <v>3277.0976618571431</v>
      </c>
      <c r="G53">
        <f t="shared" si="10"/>
        <v>3239.7204489496685</v>
      </c>
      <c r="H53">
        <f t="shared" si="4"/>
        <v>1397.0560447306848</v>
      </c>
      <c r="I53">
        <f t="shared" si="5"/>
        <v>36899.237061288208</v>
      </c>
      <c r="N53" s="4">
        <f>Input!J54</f>
        <v>120.714623571429</v>
      </c>
      <c r="O53">
        <f t="shared" si="6"/>
        <v>120.19776742857186</v>
      </c>
      <c r="P53">
        <f t="shared" si="7"/>
        <v>116.84614790885753</v>
      </c>
      <c r="Q53">
        <f t="shared" si="8"/>
        <v>11.233353404930138</v>
      </c>
      <c r="R53">
        <f t="shared" si="9"/>
        <v>14447.503294813052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0.36440983788715053</v>
      </c>
      <c r="E54" s="4">
        <f>Input!I55</f>
        <v>3387.3028775714292</v>
      </c>
      <c r="F54">
        <f t="shared" si="3"/>
        <v>3386.2978792857148</v>
      </c>
      <c r="G54">
        <f t="shared" si="10"/>
        <v>3352.0274273081441</v>
      </c>
      <c r="H54">
        <f t="shared" si="4"/>
        <v>1174.4638787469796</v>
      </c>
      <c r="I54">
        <f t="shared" si="5"/>
        <v>6365.6083916634207</v>
      </c>
      <c r="N54" s="4">
        <f>Input!J55</f>
        <v>109.2002174285717</v>
      </c>
      <c r="O54">
        <f t="shared" si="6"/>
        <v>108.68336128571457</v>
      </c>
      <c r="P54">
        <f t="shared" si="7"/>
        <v>112.3069783584757</v>
      </c>
      <c r="Q54">
        <f t="shared" si="8"/>
        <v>13.130600690005979</v>
      </c>
      <c r="R54">
        <f t="shared" si="9"/>
        <v>11812.07302036116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0.42245615240361689</v>
      </c>
      <c r="E55" s="4">
        <f>Input!I56</f>
        <v>3502.4756548571431</v>
      </c>
      <c r="F55">
        <f t="shared" si="3"/>
        <v>3501.4706565714287</v>
      </c>
      <c r="G55">
        <f t="shared" si="10"/>
        <v>3459.6876927734093</v>
      </c>
      <c r="H55">
        <f t="shared" si="4"/>
        <v>1745.8160637466005</v>
      </c>
      <c r="I55">
        <f t="shared" si="5"/>
        <v>777.04364303753744</v>
      </c>
      <c r="N55" s="4">
        <f>Input!J56</f>
        <v>115.17277728571389</v>
      </c>
      <c r="O55">
        <f t="shared" si="6"/>
        <v>114.65592114285676</v>
      </c>
      <c r="P55">
        <f t="shared" si="7"/>
        <v>107.66026546526504</v>
      </c>
      <c r="Q55">
        <f t="shared" si="8"/>
        <v>48.939198359421177</v>
      </c>
      <c r="R55">
        <f t="shared" si="9"/>
        <v>13145.980253116986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0.47939675532280324</v>
      </c>
      <c r="E56" s="4">
        <f>Input!I57</f>
        <v>3617.217718571429</v>
      </c>
      <c r="F56">
        <f t="shared" si="3"/>
        <v>3616.2127202857146</v>
      </c>
      <c r="G56">
        <f t="shared" si="10"/>
        <v>3562.6390235450517</v>
      </c>
      <c r="H56">
        <f t="shared" si="4"/>
        <v>2870.1409824605098</v>
      </c>
      <c r="I56">
        <f t="shared" si="5"/>
        <v>17115.660319890281</v>
      </c>
      <c r="N56" s="4">
        <f>Input!J57</f>
        <v>114.74206371428591</v>
      </c>
      <c r="O56">
        <f t="shared" si="6"/>
        <v>114.22520757142877</v>
      </c>
      <c r="P56">
        <f t="shared" si="7"/>
        <v>102.9513307716423</v>
      </c>
      <c r="Q56">
        <f t="shared" si="8"/>
        <v>127.10029809676348</v>
      </c>
      <c r="R56">
        <f t="shared" si="9"/>
        <v>13047.398044735988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0.5352729853380398</v>
      </c>
      <c r="E57" s="4">
        <f>Input!I58</f>
        <v>3727.3942197142865</v>
      </c>
      <c r="F57">
        <f t="shared" si="3"/>
        <v>3726.389221428572</v>
      </c>
      <c r="G57">
        <f t="shared" si="10"/>
        <v>3660.8596527685145</v>
      </c>
      <c r="H57">
        <f t="shared" si="4"/>
        <v>4294.1243687731931</v>
      </c>
      <c r="I57">
        <f t="shared" si="5"/>
        <v>52462.740103466182</v>
      </c>
      <c r="N57" s="4">
        <f>Input!J58</f>
        <v>110.17650114285743</v>
      </c>
      <c r="O57">
        <f t="shared" si="6"/>
        <v>109.6596450000003</v>
      </c>
      <c r="P57">
        <f t="shared" si="7"/>
        <v>98.220629223462922</v>
      </c>
      <c r="Q57">
        <f t="shared" si="8"/>
        <v>130.85108193587095</v>
      </c>
      <c r="R57">
        <f t="shared" si="9"/>
        <v>12025.237741526091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0.59012390535551706</v>
      </c>
      <c r="E58" s="4">
        <f>Input!I59</f>
        <v>3830.2485922857149</v>
      </c>
      <c r="F58">
        <f t="shared" si="3"/>
        <v>3829.2435940000005</v>
      </c>
      <c r="G58">
        <f t="shared" si="10"/>
        <v>3754.3635017260749</v>
      </c>
      <c r="H58">
        <f t="shared" si="4"/>
        <v>5607.0282189516101</v>
      </c>
      <c r="I58">
        <f t="shared" si="5"/>
        <v>104039.34855929246</v>
      </c>
      <c r="N58" s="4">
        <f>Input!J59</f>
        <v>102.85437257142848</v>
      </c>
      <c r="O58">
        <f t="shared" si="6"/>
        <v>102.33751642857135</v>
      </c>
      <c r="P58">
        <f t="shared" si="7"/>
        <v>93.503848957560379</v>
      </c>
      <c r="Q58">
        <f t="shared" si="8"/>
        <v>78.033680988397336</v>
      </c>
      <c r="R58">
        <f t="shared" si="9"/>
        <v>10472.96726876811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0.6439864665380155</v>
      </c>
      <c r="E59" s="4">
        <f>Input!I60</f>
        <v>3916.5348538571429</v>
      </c>
      <c r="F59">
        <f t="shared" si="3"/>
        <v>3915.5298555714285</v>
      </c>
      <c r="G59">
        <f t="shared" si="10"/>
        <v>3843.1955885252746</v>
      </c>
      <c r="H59">
        <f t="shared" si="4"/>
        <v>5232.2461891042994</v>
      </c>
      <c r="I59">
        <f t="shared" si="5"/>
        <v>169236.30040757771</v>
      </c>
      <c r="N59" s="4">
        <f>Input!J60</f>
        <v>86.286261571427985</v>
      </c>
      <c r="O59">
        <f t="shared" si="6"/>
        <v>85.769405428570849</v>
      </c>
      <c r="P59">
        <f t="shared" si="7"/>
        <v>88.832086799199857</v>
      </c>
      <c r="Q59">
        <f t="shared" si="8"/>
        <v>9.3800171779979777</v>
      </c>
      <c r="R59">
        <f t="shared" si="9"/>
        <v>7356.3909075705587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0.6968956578291079</v>
      </c>
      <c r="E60" s="4">
        <f>Input!I61</f>
        <v>3992.5988497142857</v>
      </c>
      <c r="F60">
        <f t="shared" si="3"/>
        <v>3991.5938514285713</v>
      </c>
      <c r="G60">
        <f t="shared" si="10"/>
        <v>3927.4276689245739</v>
      </c>
      <c r="H60">
        <f t="shared" si="4"/>
        <v>4117.2989771362936</v>
      </c>
      <c r="I60">
        <f t="shared" si="5"/>
        <v>245634.7027392521</v>
      </c>
      <c r="N60" s="4">
        <f>Input!J61</f>
        <v>76.0639958571428</v>
      </c>
      <c r="O60">
        <f t="shared" si="6"/>
        <v>75.547139714285663</v>
      </c>
      <c r="P60">
        <f t="shared" si="7"/>
        <v>84.232080399299392</v>
      </c>
      <c r="Q60">
        <f t="shared" si="8"/>
        <v>75.428194702206738</v>
      </c>
      <c r="R60">
        <f t="shared" si="9"/>
        <v>5707.3703190097976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0.74888464247320374</v>
      </c>
      <c r="E61" s="4">
        <f>Input!I62</f>
        <v>4067.6865615714282</v>
      </c>
      <c r="F61">
        <f t="shared" si="3"/>
        <v>4066.6815632857138</v>
      </c>
      <c r="G61">
        <f t="shared" si="10"/>
        <v>4007.1541494737235</v>
      </c>
      <c r="H61">
        <f t="shared" si="4"/>
        <v>3543.5129951439335</v>
      </c>
      <c r="I61">
        <f t="shared" si="5"/>
        <v>331018.37008683803</v>
      </c>
      <c r="N61" s="4">
        <f>Input!J62</f>
        <v>75.087711857142494</v>
      </c>
      <c r="O61">
        <f t="shared" si="6"/>
        <v>74.570855714285358</v>
      </c>
      <c r="P61">
        <f t="shared" si="7"/>
        <v>79.726480549149358</v>
      </c>
      <c r="Q61">
        <f t="shared" si="8"/>
        <v>26.580467437866446</v>
      </c>
      <c r="R61">
        <f t="shared" si="9"/>
        <v>5560.8125219607655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0.79998488286542724</v>
      </c>
      <c r="E62" s="4">
        <f>Input!I63</f>
        <v>4132.1212941428576</v>
      </c>
      <c r="F62">
        <f t="shared" si="3"/>
        <v>4131.1162958571431</v>
      </c>
      <c r="G62">
        <f t="shared" si="10"/>
        <v>4082.4882991928525</v>
      </c>
      <c r="H62">
        <f t="shared" si="4"/>
        <v>2364.6820595822528</v>
      </c>
      <c r="I62">
        <f t="shared" si="5"/>
        <v>423379.39879814495</v>
      </c>
      <c r="N62" s="4">
        <f>Input!J63</f>
        <v>64.434732571429322</v>
      </c>
      <c r="O62">
        <f t="shared" si="6"/>
        <v>63.917876428572178</v>
      </c>
      <c r="P62">
        <f t="shared" si="7"/>
        <v>75.334149719128888</v>
      </c>
      <c r="Q62">
        <f t="shared" si="8"/>
        <v>130.33129584467852</v>
      </c>
      <c r="R62">
        <f t="shared" si="9"/>
        <v>4085.4949271382229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0.85022625490835146</v>
      </c>
      <c r="E63" s="4">
        <f>Input!I64</f>
        <v>4193.1103190000003</v>
      </c>
      <c r="F63">
        <f t="shared" si="3"/>
        <v>4192.1053207142859</v>
      </c>
      <c r="G63">
        <f t="shared" si="10"/>
        <v>4153.5587744046161</v>
      </c>
      <c r="H63">
        <f t="shared" si="4"/>
        <v>1485.8362324035179</v>
      </c>
      <c r="I63">
        <f t="shared" si="5"/>
        <v>520918.13179335702</v>
      </c>
      <c r="N63" s="4">
        <f>Input!J64</f>
        <v>60.989024857142795</v>
      </c>
      <c r="O63">
        <f t="shared" si="6"/>
        <v>60.472168714285651</v>
      </c>
      <c r="P63">
        <f t="shared" si="7"/>
        <v>71.07047521176375</v>
      </c>
      <c r="Q63">
        <f t="shared" si="8"/>
        <v>112.32410061448648</v>
      </c>
      <c r="R63">
        <f t="shared" si="9"/>
        <v>3656.8831890090282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0.89963715291644353</v>
      </c>
      <c r="E64" s="4">
        <f>Input!I65</f>
        <v>4253.5824877142859</v>
      </c>
      <c r="F64">
        <f t="shared" si="3"/>
        <v>4252.5774894285714</v>
      </c>
      <c r="G64">
        <f t="shared" si="10"/>
        <v>4220.5064618625483</v>
      </c>
      <c r="H64">
        <f t="shared" si="4"/>
        <v>1028.550809140612</v>
      </c>
      <c r="I64">
        <f t="shared" si="5"/>
        <v>622038.65413400426</v>
      </c>
      <c r="N64" s="4">
        <f>Input!J65</f>
        <v>60.472168714285544</v>
      </c>
      <c r="O64">
        <f t="shared" si="6"/>
        <v>59.955312571428401</v>
      </c>
      <c r="P64">
        <f t="shared" si="7"/>
        <v>66.947687457932346</v>
      </c>
      <c r="Q64">
        <f t="shared" si="8"/>
        <v>48.893306553411065</v>
      </c>
      <c r="R64">
        <f t="shared" si="9"/>
        <v>3594.6395055376806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0.94824458599047778</v>
      </c>
      <c r="E65" s="4">
        <f>Input!I66</f>
        <v>4310.8673768571425</v>
      </c>
      <c r="F65">
        <f t="shared" si="3"/>
        <v>4309.8623785714281</v>
      </c>
      <c r="G65">
        <f t="shared" si="10"/>
        <v>4283.4816377597454</v>
      </c>
      <c r="H65">
        <f t="shared" si="4"/>
        <v>695.94348577318112</v>
      </c>
      <c r="I65">
        <f t="shared" si="5"/>
        <v>725340.84788586642</v>
      </c>
      <c r="N65" s="4">
        <f>Input!J66</f>
        <v>57.284889142856628</v>
      </c>
      <c r="O65">
        <f t="shared" si="6"/>
        <v>56.768032999999484</v>
      </c>
      <c r="P65">
        <f t="shared" si="7"/>
        <v>62.975175897196607</v>
      </c>
      <c r="Q65">
        <f t="shared" si="8"/>
        <v>38.528622946224694</v>
      </c>
      <c r="R65">
        <f t="shared" si="9"/>
        <v>3222.6095706890305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0.9960742666810003</v>
      </c>
      <c r="E66" s="4">
        <f>Input!I67</f>
        <v>4361.7777070000002</v>
      </c>
      <c r="F66">
        <f t="shared" si="3"/>
        <v>4360.7727087142857</v>
      </c>
      <c r="G66">
        <f t="shared" si="10"/>
        <v>4342.6414343225324</v>
      </c>
      <c r="H66">
        <f t="shared" si="4"/>
        <v>328.7431110690498</v>
      </c>
      <c r="I66">
        <f t="shared" si="5"/>
        <v>829609.91192651959</v>
      </c>
      <c r="N66" s="4">
        <f>Input!J67</f>
        <v>50.910330142857674</v>
      </c>
      <c r="O66">
        <f t="shared" si="6"/>
        <v>50.393474000000531</v>
      </c>
      <c r="P66">
        <f t="shared" si="7"/>
        <v>59.159796562787022</v>
      </c>
      <c r="Q66">
        <f t="shared" si="8"/>
        <v>76.848411274819526</v>
      </c>
      <c r="R66">
        <f t="shared" si="9"/>
        <v>2539.5022217887295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1.0431506926694996</v>
      </c>
      <c r="E67" s="4">
        <f>Input!I68</f>
        <v>4410.8216121428568</v>
      </c>
      <c r="F67">
        <f t="shared" si="3"/>
        <v>4409.8166138571423</v>
      </c>
      <c r="G67">
        <f t="shared" si="10"/>
        <v>4398.1476012655176</v>
      </c>
      <c r="H67">
        <f t="shared" si="4"/>
        <v>136.16585486349763</v>
      </c>
      <c r="I67">
        <f t="shared" si="5"/>
        <v>933804.12665549945</v>
      </c>
      <c r="N67" s="4">
        <f>Input!J68</f>
        <v>49.043905142856602</v>
      </c>
      <c r="O67">
        <f t="shared" si="6"/>
        <v>48.527048999999458</v>
      </c>
      <c r="P67">
        <f t="shared" si="7"/>
        <v>55.506166942984741</v>
      </c>
      <c r="Q67">
        <f t="shared" si="8"/>
        <v>48.708087262099134</v>
      </c>
      <c r="R67">
        <f t="shared" si="9"/>
        <v>2354.8744846483482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1.0894972221169146</v>
      </c>
      <c r="E68" s="4">
        <f>Input!I69</f>
        <v>4456.3049527142857</v>
      </c>
      <c r="F68">
        <f t="shared" si="3"/>
        <v>4455.2999544285713</v>
      </c>
      <c r="G68">
        <f t="shared" si="10"/>
        <v>4450.1645461905118</v>
      </c>
      <c r="H68">
        <f t="shared" si="4"/>
        <v>26.372417771528621</v>
      </c>
      <c r="I68">
        <f t="shared" si="5"/>
        <v>1037041.5209264889</v>
      </c>
      <c r="N68" s="4">
        <f>Input!J69</f>
        <v>45.483340571428926</v>
      </c>
      <c r="O68">
        <f t="shared" si="6"/>
        <v>44.966484428571782</v>
      </c>
      <c r="P68">
        <f t="shared" si="7"/>
        <v>52.016944924993908</v>
      </c>
      <c r="Q68">
        <f t="shared" si="8"/>
        <v>49.708993211608927</v>
      </c>
      <c r="R68">
        <f t="shared" si="9"/>
        <v>2021.9847218649886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1.1351361432596496</v>
      </c>
      <c r="E69" s="4">
        <f>Input!I70</f>
        <v>4499.0891557142859</v>
      </c>
      <c r="F69">
        <f t="shared" ref="F69:F84" si="14">E69-$E$4</f>
        <v>4498.0841574285714</v>
      </c>
      <c r="G69">
        <f t="shared" si="10"/>
        <v>4498.857635851582</v>
      </c>
      <c r="H69">
        <f t="shared" ref="H69:H84" si="15">(F69-G69)^2</f>
        <v>0.59826887086296709</v>
      </c>
      <c r="I69">
        <f t="shared" ref="I69:I84" si="16">(G69-$J$4)^2</f>
        <v>1138585.9830596538</v>
      </c>
      <c r="N69" s="4">
        <f>Input!J70</f>
        <v>42.784203000000161</v>
      </c>
      <c r="O69">
        <f t="shared" ref="O69:O84" si="17">N69-$N$4</f>
        <v>42.267346857143018</v>
      </c>
      <c r="P69">
        <f t="shared" ref="P69:P84" si="18">$Y$3*((1/B69*$AA$3)*(1/SQRT(2*PI()))*EXP(-1*D69*D69/2))</f>
        <v>48.693089661069763</v>
      </c>
      <c r="Q69">
        <f t="shared" ref="Q69:Q84" si="19">(O69-P69)^2</f>
        <v>41.290170582216348</v>
      </c>
      <c r="R69">
        <f t="shared" ref="R69:R84" si="20">(O69-S69)^2</f>
        <v>1786.5286103420378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1.1800887387721948</v>
      </c>
      <c r="E70" s="4">
        <f>Input!I71</f>
        <v>4538.2266515714282</v>
      </c>
      <c r="F70">
        <f t="shared" si="14"/>
        <v>4537.2216532857137</v>
      </c>
      <c r="G70">
        <f t="shared" ref="G70:G84" si="21">G69+P70</f>
        <v>4544.3917389000626</v>
      </c>
      <c r="H70">
        <f t="shared" si="15"/>
        <v>51.410127717092521</v>
      </c>
      <c r="I70">
        <f t="shared" si="16"/>
        <v>1237833.2521583904</v>
      </c>
      <c r="N70" s="4">
        <f>Input!J71</f>
        <v>39.137495857142312</v>
      </c>
      <c r="O70">
        <f t="shared" si="17"/>
        <v>38.620639714285169</v>
      </c>
      <c r="P70">
        <f t="shared" si="18"/>
        <v>45.534103048480695</v>
      </c>
      <c r="Q70">
        <f t="shared" si="19"/>
        <v>47.795975273265924</v>
      </c>
      <c r="R70">
        <f t="shared" si="20"/>
        <v>1491.5538119406208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1.2243753453615989</v>
      </c>
      <c r="E71" s="4">
        <f>Input!I72</f>
        <v>4574.3778674285713</v>
      </c>
      <c r="F71">
        <f t="shared" si="14"/>
        <v>4573.3728691428569</v>
      </c>
      <c r="G71">
        <f t="shared" si="21"/>
        <v>4586.9299901048898</v>
      </c>
      <c r="H71">
        <f t="shared" si="15"/>
        <v>183.79552877919372</v>
      </c>
      <c r="I71">
        <f t="shared" si="16"/>
        <v>1334297.131628827</v>
      </c>
      <c r="N71" s="4">
        <f>Input!J72</f>
        <v>36.151215857143143</v>
      </c>
      <c r="O71">
        <f t="shared" si="17"/>
        <v>35.634359714285999</v>
      </c>
      <c r="P71">
        <f t="shared" si="18"/>
        <v>42.538251204827354</v>
      </c>
      <c r="Q71">
        <f t="shared" si="19"/>
        <v>47.663717713169333</v>
      </c>
      <c r="R71">
        <f t="shared" si="20"/>
        <v>1269.8075922471289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1.2680154090114935</v>
      </c>
      <c r="E72" s="4">
        <f>Input!I73</f>
        <v>4607.4853748571431</v>
      </c>
      <c r="F72">
        <f t="shared" si="14"/>
        <v>4606.4803765714287</v>
      </c>
      <c r="G72">
        <f t="shared" si="21"/>
        <v>4626.6327559732599</v>
      </c>
      <c r="H72">
        <f t="shared" si="15"/>
        <v>406.11839555535204</v>
      </c>
      <c r="I72">
        <f t="shared" si="16"/>
        <v>1427596.1843654744</v>
      </c>
      <c r="N72" s="4">
        <f>Input!J73</f>
        <v>33.107507428571807</v>
      </c>
      <c r="O72">
        <f t="shared" si="17"/>
        <v>32.590651285714664</v>
      </c>
      <c r="P72">
        <f t="shared" si="18"/>
        <v>39.702765868369866</v>
      </c>
      <c r="Q72">
        <f t="shared" si="19"/>
        <v>50.582173836816786</v>
      </c>
      <c r="R72">
        <f t="shared" si="20"/>
        <v>1062.1505512270548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1.3110275362513146</v>
      </c>
      <c r="E73" s="4">
        <f>Input!I74</f>
        <v>4648.8912948571424</v>
      </c>
      <c r="F73">
        <f t="shared" si="14"/>
        <v>4647.8862965714279</v>
      </c>
      <c r="G73">
        <f t="shared" si="21"/>
        <v>4663.6567820519431</v>
      </c>
      <c r="H73">
        <f t="shared" si="15"/>
        <v>248.70821229113957</v>
      </c>
      <c r="I73">
        <f t="shared" si="16"/>
        <v>1517441.0984447151</v>
      </c>
      <c r="N73" s="4">
        <f>Input!J74</f>
        <v>41.405919999999242</v>
      </c>
      <c r="O73">
        <f t="shared" si="17"/>
        <v>40.889063857142098</v>
      </c>
      <c r="P73">
        <f t="shared" si="18"/>
        <v>37.024026078683569</v>
      </c>
      <c r="Q73">
        <f t="shared" si="19"/>
        <v>14.93851702891164</v>
      </c>
      <c r="R73">
        <f t="shared" si="20"/>
        <v>1671.9155431134443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1.3534295417890143</v>
      </c>
      <c r="E74" s="4">
        <f>Input!I75</f>
        <v>4689.5219305714281</v>
      </c>
      <c r="F74">
        <f t="shared" si="14"/>
        <v>4688.5169322857137</v>
      </c>
      <c r="G74">
        <f t="shared" si="21"/>
        <v>4698.1545028662786</v>
      </c>
      <c r="H74">
        <f t="shared" si="15"/>
        <v>92.882766695370023</v>
      </c>
      <c r="I74">
        <f t="shared" si="16"/>
        <v>1603622.8528179689</v>
      </c>
      <c r="N74" s="4">
        <f>Input!J75</f>
        <v>40.630635714285745</v>
      </c>
      <c r="O74">
        <f t="shared" si="17"/>
        <v>40.113779571428601</v>
      </c>
      <c r="P74">
        <f t="shared" si="18"/>
        <v>34.497720814335572</v>
      </c>
      <c r="Q74">
        <f t="shared" si="19"/>
        <v>31.540115963121298</v>
      </c>
      <c r="R74">
        <f t="shared" si="20"/>
        <v>1609.1153115051625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1.3952384928124868</v>
      </c>
      <c r="E75" s="4">
        <f>Input!I76</f>
        <v>4726.5058591428578</v>
      </c>
      <c r="F75">
        <f t="shared" si="14"/>
        <v>4725.5008608571434</v>
      </c>
      <c r="G75">
        <f t="shared" si="21"/>
        <v>4730.2734963642661</v>
      </c>
      <c r="H75">
        <f t="shared" si="15"/>
        <v>22.77804968384822</v>
      </c>
      <c r="I75">
        <f t="shared" si="16"/>
        <v>1686001.7635740156</v>
      </c>
      <c r="N75" s="4">
        <f>Input!J76</f>
        <v>36.983928571429715</v>
      </c>
      <c r="O75">
        <f t="shared" si="17"/>
        <v>36.467072428572571</v>
      </c>
      <c r="P75">
        <f t="shared" si="18"/>
        <v>32.118993497987155</v>
      </c>
      <c r="Q75">
        <f t="shared" si="19"/>
        <v>18.905790386600813</v>
      </c>
      <c r="R75">
        <f t="shared" si="20"/>
        <v>1329.8473715107577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1.4364707502354124</v>
      </c>
      <c r="E76" s="4">
        <f>Input!I77</f>
        <v>4758.5509400000001</v>
      </c>
      <c r="F76">
        <f t="shared" si="14"/>
        <v>4757.5459417142856</v>
      </c>
      <c r="G76">
        <f t="shared" si="21"/>
        <v>4760.1560658046437</v>
      </c>
      <c r="H76">
        <f t="shared" si="15"/>
        <v>6.8127477670677665</v>
      </c>
      <c r="I76">
        <f t="shared" si="16"/>
        <v>1764497.4518238371</v>
      </c>
      <c r="N76" s="4">
        <f>Input!J77</f>
        <v>32.045080857142239</v>
      </c>
      <c r="O76">
        <f t="shared" si="17"/>
        <v>31.528224714285095</v>
      </c>
      <c r="P76">
        <f t="shared" si="18"/>
        <v>29.882569440377793</v>
      </c>
      <c r="Q76">
        <f t="shared" si="19"/>
        <v>2.7081812805389167</v>
      </c>
      <c r="R76">
        <f t="shared" si="20"/>
        <v>994.02895363445748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1.4771420071370049</v>
      </c>
      <c r="E77" s="4">
        <f>Input!I78</f>
        <v>4789.1315951428569</v>
      </c>
      <c r="F77">
        <f t="shared" si="14"/>
        <v>4788.1265968571424</v>
      </c>
      <c r="G77">
        <f t="shared" si="21"/>
        <v>4787.9389332009405</v>
      </c>
      <c r="H77">
        <f t="shared" si="15"/>
        <v>3.5217647859083115E-2</v>
      </c>
      <c r="I77">
        <f t="shared" si="16"/>
        <v>1839079.7430491303</v>
      </c>
      <c r="N77" s="4">
        <f>Input!J78</f>
        <v>30.580655142856813</v>
      </c>
      <c r="O77">
        <f t="shared" si="17"/>
        <v>30.063798999999669</v>
      </c>
      <c r="P77">
        <f t="shared" si="18"/>
        <v>27.782867396296794</v>
      </c>
      <c r="Q77">
        <f t="shared" si="19"/>
        <v>5.2026489807705696</v>
      </c>
      <c r="R77">
        <f t="shared" si="20"/>
        <v>903.83201031238116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1.5172673246216506</v>
      </c>
      <c r="E78" s="4">
        <f>Input!I79</f>
        <v>4818.1042534285725</v>
      </c>
      <c r="F78">
        <f t="shared" si="14"/>
        <v>4817.0992551428581</v>
      </c>
      <c r="G78">
        <f t="shared" si="21"/>
        <v>4813.7530296604436</v>
      </c>
      <c r="H78">
        <f t="shared" si="15"/>
        <v>11.197224979159559</v>
      </c>
      <c r="I78">
        <f t="shared" si="16"/>
        <v>1909760.4837347951</v>
      </c>
      <c r="N78" s="4">
        <f>Input!J79</f>
        <v>28.972658285715625</v>
      </c>
      <c r="O78">
        <f t="shared" si="17"/>
        <v>28.455802142858481</v>
      </c>
      <c r="P78">
        <f t="shared" si="18"/>
        <v>25.814096459503528</v>
      </c>
      <c r="Q78">
        <f t="shared" si="19"/>
        <v>6.9786089174698596</v>
      </c>
      <c r="R78">
        <f t="shared" si="20"/>
        <v>809.73267559350927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1.5568611653035549</v>
      </c>
      <c r="E79" s="4">
        <f>Input!I80</f>
        <v>4844.3490598571434</v>
      </c>
      <c r="F79">
        <f t="shared" si="14"/>
        <v>4843.3440615714289</v>
      </c>
      <c r="G79">
        <f t="shared" si="21"/>
        <v>4837.7233692000455</v>
      </c>
      <c r="H79">
        <f t="shared" si="15"/>
        <v>31.592182733728492</v>
      </c>
      <c r="I79">
        <f t="shared" si="16"/>
        <v>1976586.2432028702</v>
      </c>
      <c r="N79" s="4">
        <f>Input!J80</f>
        <v>26.244806428570882</v>
      </c>
      <c r="O79">
        <f t="shared" si="17"/>
        <v>25.727950285713739</v>
      </c>
      <c r="P79">
        <f t="shared" si="18"/>
        <v>23.970339539601866</v>
      </c>
      <c r="Q79">
        <f t="shared" si="19"/>
        <v>3.0891955348479327</v>
      </c>
      <c r="R79">
        <f t="shared" si="20"/>
        <v>661.92742590415764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1.5959374246026128</v>
      </c>
      <c r="E80" s="4">
        <f>Input!I81</f>
        <v>4860.5438855714292</v>
      </c>
      <c r="F80">
        <f t="shared" si="14"/>
        <v>4859.5388872857147</v>
      </c>
      <c r="G80">
        <f t="shared" si="21"/>
        <v>4859.9689938506863</v>
      </c>
      <c r="H80">
        <f t="shared" si="15"/>
        <v>0.18499165723161612</v>
      </c>
      <c r="I80">
        <f t="shared" si="16"/>
        <v>2039631.8557787726</v>
      </c>
      <c r="N80" s="4">
        <f>Input!J81</f>
        <v>16.194825714285798</v>
      </c>
      <c r="O80">
        <f t="shared" si="17"/>
        <v>15.677969571428655</v>
      </c>
      <c r="P80">
        <f t="shared" si="18"/>
        <v>22.245624650640625</v>
      </c>
      <c r="Q80">
        <f t="shared" si="19"/>
        <v>43.134093239498796</v>
      </c>
      <c r="R80">
        <f t="shared" si="20"/>
        <v>245.79872988264279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1.6345094600210499</v>
      </c>
      <c r="E81" s="4">
        <f>Input!I82</f>
        <v>4876.3367121428573</v>
      </c>
      <c r="F81">
        <f t="shared" si="14"/>
        <v>4875.3317138571429</v>
      </c>
      <c r="G81">
        <f t="shared" si="21"/>
        <v>4880.6029790565353</v>
      </c>
      <c r="H81">
        <f t="shared" si="15"/>
        <v>27.786236802326176</v>
      </c>
      <c r="I81">
        <f t="shared" si="16"/>
        <v>2098994.7498400644</v>
      </c>
      <c r="N81" s="4">
        <f>Input!J82</f>
        <v>15.792826571428122</v>
      </c>
      <c r="O81">
        <f t="shared" si="17"/>
        <v>15.275970428570979</v>
      </c>
      <c r="P81">
        <f t="shared" si="18"/>
        <v>20.633985205849072</v>
      </c>
      <c r="Q81">
        <f t="shared" si="19"/>
        <v>28.708322353530416</v>
      </c>
      <c r="R81">
        <f t="shared" si="20"/>
        <v>233.35527253457502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1.6725901185551466</v>
      </c>
      <c r="E82" s="4">
        <f>Input!I83</f>
        <v>4891.6701110000004</v>
      </c>
      <c r="F82">
        <f t="shared" si="14"/>
        <v>4890.6651127142859</v>
      </c>
      <c r="G82">
        <f t="shared" si="21"/>
        <v>4899.7324895179499</v>
      </c>
      <c r="H82">
        <f t="shared" si="15"/>
        <v>82.217322099624823</v>
      </c>
      <c r="I82">
        <f t="shared" si="16"/>
        <v>2154790.0051137535</v>
      </c>
      <c r="N82" s="4">
        <f>Input!J83</f>
        <v>15.333398857143038</v>
      </c>
      <c r="O82">
        <f t="shared" si="17"/>
        <v>14.816542714285895</v>
      </c>
      <c r="P82">
        <f t="shared" si="18"/>
        <v>19.129510461414892</v>
      </c>
      <c r="Q82">
        <f t="shared" si="19"/>
        <v>18.601690787774977</v>
      </c>
      <c r="R82">
        <f t="shared" si="20"/>
        <v>219.52993800425841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1.7101917623827987</v>
      </c>
      <c r="E83" s="4">
        <f>Input!I84</f>
        <v>4906.8025102857137</v>
      </c>
      <c r="F83">
        <f t="shared" si="14"/>
        <v>4905.7975119999992</v>
      </c>
      <c r="G83">
        <f t="shared" si="21"/>
        <v>4917.4588767074083</v>
      </c>
      <c r="H83">
        <f t="shared" si="15"/>
        <v>135.98742683920699</v>
      </c>
      <c r="I83">
        <f t="shared" si="16"/>
        <v>2207146.0770940613</v>
      </c>
      <c r="N83" s="4">
        <f>Input!J84</f>
        <v>15.132399285713291</v>
      </c>
      <c r="O83">
        <f t="shared" si="17"/>
        <v>14.615543142856147</v>
      </c>
      <c r="P83">
        <f t="shared" si="18"/>
        <v>17.7263871894584</v>
      </c>
      <c r="Q83">
        <f t="shared" si="19"/>
        <v>9.6773506822806805</v>
      </c>
      <c r="R83">
        <f t="shared" si="20"/>
        <v>213.61410136068935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1.7473262929554743</v>
      </c>
      <c r="E84" s="4">
        <f>Input!I85</f>
        <v>4921.1021968571431</v>
      </c>
      <c r="F84">
        <f t="shared" si="14"/>
        <v>4920.0971985714286</v>
      </c>
      <c r="G84">
        <f t="shared" si="21"/>
        <v>4933.8778102977494</v>
      </c>
      <c r="H84">
        <f t="shared" si="15"/>
        <v>189.90525955160993</v>
      </c>
      <c r="I84">
        <f t="shared" si="16"/>
        <v>2256201.1270428542</v>
      </c>
      <c r="N84" s="4">
        <f>Input!J85</f>
        <v>14.299686571429447</v>
      </c>
      <c r="O84">
        <f t="shared" si="17"/>
        <v>13.782830428572304</v>
      </c>
      <c r="P84">
        <f t="shared" si="18"/>
        <v>16.418933590340938</v>
      </c>
      <c r="Q84">
        <f t="shared" si="19"/>
        <v>6.9490398794865911</v>
      </c>
      <c r="R84">
        <f t="shared" si="20"/>
        <v>189.96641462277859</v>
      </c>
    </row>
    <row r="85" spans="1:18" x14ac:dyDescent="0.25">
      <c r="A85">
        <f>Input!G86</f>
        <v>82</v>
      </c>
      <c r="B85">
        <f t="shared" ref="B85:B143" si="22">A85-$A$3</f>
        <v>82</v>
      </c>
      <c r="C85">
        <f t="shared" ref="C85:C143" si="23">LN(B85)</f>
        <v>4.4067192472642533</v>
      </c>
      <c r="D85">
        <f t="shared" ref="D85:D143" si="24">((C85-$Z$3)/$AA$3)</f>
        <v>1.78400517361199</v>
      </c>
      <c r="E85" s="4">
        <f>Input!I86</f>
        <v>4934.9998842857149</v>
      </c>
      <c r="F85">
        <f t="shared" ref="F85:F143" si="25">E85-$E$4</f>
        <v>4933.9948860000004</v>
      </c>
      <c r="G85">
        <f t="shared" ref="G85:G143" si="26">G84+P85</f>
        <v>4949.0794366781056</v>
      </c>
      <c r="H85">
        <f t="shared" ref="H85:H143" si="27">(F85-G85)^2</f>
        <v>227.5436691603237</v>
      </c>
      <c r="I85">
        <f t="shared" ref="I85:I143" si="28">(G85-$J$4)^2</f>
        <v>2302099.8971980978</v>
      </c>
      <c r="N85" s="4">
        <f>Input!J86</f>
        <v>13.897687428571771</v>
      </c>
      <c r="O85">
        <f t="shared" ref="O85:O143" si="29">N85-$N$4</f>
        <v>13.380831285714628</v>
      </c>
      <c r="P85">
        <f t="shared" ref="P85:P143" si="30">$Y$3*((1/B85*$AA$3)*(1/SQRT(2*PI()))*EXP(-1*D85*D85/2))</f>
        <v>15.201626380356508</v>
      </c>
      <c r="Q85">
        <f t="shared" ref="Q85:Q143" si="31">(O85-P85)^2</f>
        <v>3.3152947766719345</v>
      </c>
      <c r="R85">
        <f t="shared" ref="R85:R143" si="32">(O85-S85)^2</f>
        <v>179.04664589675937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1.8202394508216895</v>
      </c>
      <c r="E86" s="4">
        <f>Input!I87</f>
        <v>4949.0124285714282</v>
      </c>
      <c r="F86">
        <f t="shared" si="25"/>
        <v>4948.0074302857138</v>
      </c>
      <c r="G86">
        <f t="shared" si="26"/>
        <v>4963.1485585932978</v>
      </c>
      <c r="H86">
        <f t="shared" si="27"/>
        <v>229.25376642672273</v>
      </c>
      <c r="I86">
        <f t="shared" si="28"/>
        <v>2344991.0731264749</v>
      </c>
      <c r="N86" s="4">
        <f>Input!J87</f>
        <v>14.012544285713375</v>
      </c>
      <c r="O86">
        <f t="shared" si="29"/>
        <v>13.495688142856231</v>
      </c>
      <c r="P86">
        <f t="shared" si="30"/>
        <v>14.06912191519268</v>
      </c>
      <c r="Q86">
        <f t="shared" si="31"/>
        <v>0.32882629125601004</v>
      </c>
      <c r="R86">
        <f t="shared" si="32"/>
        <v>182.13359844923028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1.8560397741554473</v>
      </c>
      <c r="E87" s="4">
        <f>Input!I88</f>
        <v>4961.9338321428577</v>
      </c>
      <c r="F87">
        <f t="shared" si="25"/>
        <v>4960.9288338571432</v>
      </c>
      <c r="G87">
        <f t="shared" si="26"/>
        <v>4976.1648307275618</v>
      </c>
      <c r="H87">
        <f t="shared" si="27"/>
        <v>232.13560063540547</v>
      </c>
      <c r="I87">
        <f t="shared" si="28"/>
        <v>2385025.0782666351</v>
      </c>
      <c r="N87" s="4">
        <f>Input!J88</f>
        <v>12.921403571429437</v>
      </c>
      <c r="O87">
        <f t="shared" si="29"/>
        <v>12.404547428572293</v>
      </c>
      <c r="P87">
        <f t="shared" si="30"/>
        <v>13.016272134263682</v>
      </c>
      <c r="Q87">
        <f t="shared" si="31"/>
        <v>0.37420711555321601</v>
      </c>
      <c r="R87">
        <f t="shared" si="32"/>
        <v>153.8727969076995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1.891416415074898</v>
      </c>
      <c r="E88" s="4">
        <f>Input!I89</f>
        <v>4972.5580972857142</v>
      </c>
      <c r="F88">
        <f t="shared" si="25"/>
        <v>4971.5530989999997</v>
      </c>
      <c r="G88">
        <f t="shared" si="26"/>
        <v>4988.2029667651232</v>
      </c>
      <c r="H88">
        <f t="shared" si="27"/>
        <v>277.21809659609585</v>
      </c>
      <c r="I88">
        <f t="shared" si="28"/>
        <v>2422352.2493388746</v>
      </c>
      <c r="N88" s="4">
        <f>Input!J89</f>
        <v>10.62426514285653</v>
      </c>
      <c r="O88">
        <f t="shared" si="29"/>
        <v>10.107408999999386</v>
      </c>
      <c r="P88">
        <f t="shared" si="30"/>
        <v>12.038136037560994</v>
      </c>
      <c r="Q88">
        <f t="shared" si="31"/>
        <v>3.7277068935714235</v>
      </c>
      <c r="R88">
        <f t="shared" si="32"/>
        <v>102.15971669326859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1.9263792846227719</v>
      </c>
      <c r="E89" s="4">
        <f>Input!I90</f>
        <v>4982.5219351428577</v>
      </c>
      <c r="F89">
        <f t="shared" si="25"/>
        <v>4981.5169368571433</v>
      </c>
      <c r="G89">
        <f t="shared" si="26"/>
        <v>4999.3329541012445</v>
      </c>
      <c r="H89">
        <f t="shared" si="27"/>
        <v>317.41047044211143</v>
      </c>
      <c r="I89">
        <f t="shared" si="28"/>
        <v>2457121.3452231558</v>
      </c>
      <c r="N89" s="4">
        <f>Input!J90</f>
        <v>9.9638378571435169</v>
      </c>
      <c r="O89">
        <f t="shared" si="29"/>
        <v>9.4469817142863732</v>
      </c>
      <c r="P89">
        <f t="shared" si="30"/>
        <v>11.129987336121097</v>
      </c>
      <c r="Q89">
        <f t="shared" si="31"/>
        <v>2.8325079231272854</v>
      </c>
      <c r="R89">
        <f t="shared" si="32"/>
        <v>89.2454635100611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1.9609379500906381</v>
      </c>
      <c r="E90" s="4">
        <f>Input!I91</f>
        <v>4992.6006299999999</v>
      </c>
      <c r="F90">
        <f t="shared" si="25"/>
        <v>4991.5956317142854</v>
      </c>
      <c r="G90">
        <f t="shared" si="26"/>
        <v>5009.6202729515562</v>
      </c>
      <c r="H90">
        <f t="shared" si="27"/>
        <v>324.88769173232197</v>
      </c>
      <c r="I90">
        <f t="shared" si="28"/>
        <v>2489478.3459575046</v>
      </c>
      <c r="N90" s="4">
        <f>Input!J91</f>
        <v>10.078694857142182</v>
      </c>
      <c r="O90">
        <f t="shared" si="29"/>
        <v>9.5618387142850381</v>
      </c>
      <c r="P90">
        <f t="shared" si="30"/>
        <v>10.287318850311465</v>
      </c>
      <c r="Q90">
        <f t="shared" si="31"/>
        <v>0.52632142776892255</v>
      </c>
      <c r="R90">
        <f t="shared" si="32"/>
        <v>91.428759598000156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1.9951016507340995</v>
      </c>
      <c r="E91" s="4">
        <f>Input!I92</f>
        <v>5003.0526098571418</v>
      </c>
      <c r="F91">
        <f t="shared" si="25"/>
        <v>5002.0476115714273</v>
      </c>
      <c r="G91">
        <f t="shared" si="26"/>
        <v>5019.1261171189444</v>
      </c>
      <c r="H91">
        <f t="shared" si="27"/>
        <v>291.67535173657319</v>
      </c>
      <c r="I91">
        <f t="shared" si="28"/>
        <v>2519565.5025519701</v>
      </c>
      <c r="N91" s="4">
        <f>Input!J92</f>
        <v>10.451979857141851</v>
      </c>
      <c r="O91">
        <f t="shared" si="29"/>
        <v>9.9351237142847069</v>
      </c>
      <c r="P91">
        <f t="shared" si="30"/>
        <v>9.5058441673886325</v>
      </c>
      <c r="Q91">
        <f t="shared" si="31"/>
        <v>0.18428092938329893</v>
      </c>
      <c r="R91">
        <f t="shared" si="32"/>
        <v>98.706683218142345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2.0288793126000906</v>
      </c>
      <c r="E92" s="4">
        <f>Input!I93</f>
        <v>5012.5570199999993</v>
      </c>
      <c r="F92">
        <f t="shared" si="25"/>
        <v>5011.5520217142848</v>
      </c>
      <c r="G92">
        <f t="shared" si="26"/>
        <v>5027.9076141304013</v>
      </c>
      <c r="H92">
        <f t="shared" si="27"/>
        <v>267.505403282126</v>
      </c>
      <c r="I92">
        <f t="shared" si="28"/>
        <v>2547520.6022524824</v>
      </c>
      <c r="N92" s="4">
        <f>Input!J93</f>
        <v>9.5044101428575232</v>
      </c>
      <c r="O92">
        <f t="shared" si="29"/>
        <v>8.9875540000003795</v>
      </c>
      <c r="P92">
        <f t="shared" si="30"/>
        <v>8.7814970114564357</v>
      </c>
      <c r="Q92">
        <f t="shared" si="31"/>
        <v>4.2459482527798999E-2</v>
      </c>
      <c r="R92">
        <f t="shared" si="32"/>
        <v>80.776126902922826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2.0622795625257861</v>
      </c>
      <c r="E93" s="4">
        <f>Input!I94</f>
        <v>5021.4010029999999</v>
      </c>
      <c r="F93">
        <f t="shared" si="25"/>
        <v>5020.3960047142855</v>
      </c>
      <c r="G93">
        <f t="shared" si="26"/>
        <v>5036.0180428555859</v>
      </c>
      <c r="H93">
        <f t="shared" si="27"/>
        <v>244.04807568824558</v>
      </c>
      <c r="I93">
        <f t="shared" si="28"/>
        <v>2573476.4176551523</v>
      </c>
      <c r="N93" s="4">
        <f>Input!J94</f>
        <v>8.8439830000006623</v>
      </c>
      <c r="O93">
        <f t="shared" si="29"/>
        <v>8.3271268571435186</v>
      </c>
      <c r="P93">
        <f t="shared" si="30"/>
        <v>8.1104287251848195</v>
      </c>
      <c r="Q93">
        <f t="shared" si="31"/>
        <v>4.6958080394389784E-2</v>
      </c>
      <c r="R93">
        <f t="shared" si="32"/>
        <v>69.341041694960893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2.0953107413640106</v>
      </c>
      <c r="E94" s="4">
        <f>Input!I95</f>
        <v>5030.0439862857147</v>
      </c>
      <c r="F94">
        <f t="shared" si="25"/>
        <v>5029.0389880000002</v>
      </c>
      <c r="G94">
        <f t="shared" si="26"/>
        <v>5043.5070470690152</v>
      </c>
      <c r="H94">
        <f t="shared" si="27"/>
        <v>209.32473322450713</v>
      </c>
      <c r="I94">
        <f t="shared" si="28"/>
        <v>2597560.3116185688</v>
      </c>
      <c r="N94" s="4">
        <f>Input!J95</f>
        <v>8.642983285714763</v>
      </c>
      <c r="O94">
        <f t="shared" si="29"/>
        <v>8.1261271428576194</v>
      </c>
      <c r="P94">
        <f t="shared" si="30"/>
        <v>7.4890042134293298</v>
      </c>
      <c r="Q94">
        <f t="shared" si="31"/>
        <v>0.40592562720328534</v>
      </c>
      <c r="R94">
        <f t="shared" si="32"/>
        <v>66.033942341887339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2.1279809164859405</v>
      </c>
      <c r="E95" s="4">
        <f>Input!I96</f>
        <v>5038.2849702857138</v>
      </c>
      <c r="F95">
        <f t="shared" si="25"/>
        <v>5037.2799719999994</v>
      </c>
      <c r="G95">
        <f t="shared" si="26"/>
        <v>5050.42084372314</v>
      </c>
      <c r="H95">
        <f t="shared" si="27"/>
        <v>172.68250964403785</v>
      </c>
      <c r="I95">
        <f t="shared" si="28"/>
        <v>2619893.9732203563</v>
      </c>
      <c r="N95" s="4">
        <f>Input!J96</f>
        <v>8.2409839999991163</v>
      </c>
      <c r="O95">
        <f t="shared" si="29"/>
        <v>7.7241278571419736</v>
      </c>
      <c r="P95">
        <f t="shared" si="30"/>
        <v>6.9137966541244751</v>
      </c>
      <c r="Q95">
        <f t="shared" si="31"/>
        <v>0.65663665858378639</v>
      </c>
      <c r="R95">
        <f t="shared" si="32"/>
        <v>59.662151153476657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2.160297893607912</v>
      </c>
      <c r="E96" s="4">
        <f>Input!I97</f>
        <v>5045.5783848571427</v>
      </c>
      <c r="F96">
        <f t="shared" si="25"/>
        <v>5044.5733865714283</v>
      </c>
      <c r="G96">
        <f t="shared" si="26"/>
        <v>5056.8024249644923</v>
      </c>
      <c r="H96">
        <f t="shared" si="27"/>
        <v>149.54938001903338</v>
      </c>
      <c r="I96">
        <f t="shared" si="28"/>
        <v>2640593.2630401673</v>
      </c>
      <c r="N96" s="4">
        <f>Input!J97</f>
        <v>7.2934145714289116</v>
      </c>
      <c r="O96">
        <f t="shared" si="29"/>
        <v>6.7765584285717688</v>
      </c>
      <c r="P96">
        <f t="shared" si="30"/>
        <v>6.3815812413522739</v>
      </c>
      <c r="Q96">
        <f t="shared" si="31"/>
        <v>0.15600697842382394</v>
      </c>
      <c r="R96">
        <f t="shared" si="32"/>
        <v>45.921744135847078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2.1922692279857654</v>
      </c>
      <c r="E97" s="4">
        <f>Input!I98</f>
        <v>5051.6370874285712</v>
      </c>
      <c r="F97">
        <f t="shared" si="25"/>
        <v>5050.6320891428568</v>
      </c>
      <c r="G97">
        <f t="shared" si="26"/>
        <v>5062.691753153581</v>
      </c>
      <c r="H97">
        <f t="shared" si="27"/>
        <v>145.43549605155627</v>
      </c>
      <c r="I97">
        <f t="shared" si="28"/>
        <v>2659768.1488197269</v>
      </c>
      <c r="N97" s="4">
        <f>Input!J98</f>
        <v>6.0587025714285119</v>
      </c>
      <c r="O97">
        <f t="shared" si="29"/>
        <v>5.5418464285713691</v>
      </c>
      <c r="P97">
        <f t="shared" si="30"/>
        <v>5.8893281890885572</v>
      </c>
      <c r="Q97">
        <f t="shared" si="31"/>
        <v>0.12074357389212442</v>
      </c>
      <c r="R97">
        <f t="shared" si="32"/>
        <v>30.712061837869239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2.2239022350168542</v>
      </c>
      <c r="E98" s="4">
        <f>Input!I99</f>
        <v>5055.8006507142854</v>
      </c>
      <c r="F98">
        <f t="shared" si="25"/>
        <v>5054.795652428571</v>
      </c>
      <c r="G98">
        <f t="shared" si="26"/>
        <v>5068.1259483451504</v>
      </c>
      <c r="H98">
        <f t="shared" si="27"/>
        <v>177.69678922357386</v>
      </c>
      <c r="I98">
        <f t="shared" si="28"/>
        <v>2677522.7150550359</v>
      </c>
      <c r="N98" s="4">
        <f>Input!J99</f>
        <v>4.16356328571419</v>
      </c>
      <c r="O98">
        <f t="shared" si="29"/>
        <v>3.6467071428570472</v>
      </c>
      <c r="P98">
        <f t="shared" si="30"/>
        <v>5.4341951915694251</v>
      </c>
      <c r="Q98">
        <f t="shared" si="31"/>
        <v>3.1951135242895843</v>
      </c>
      <c r="R98">
        <f t="shared" si="32"/>
        <v>13.298472985764608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2.255204000286934</v>
      </c>
      <c r="E99" s="4">
        <f>Input!I100</f>
        <v>5060.0790710000001</v>
      </c>
      <c r="F99">
        <f t="shared" si="25"/>
        <v>5059.0740727142856</v>
      </c>
      <c r="G99">
        <f t="shared" si="26"/>
        <v>5073.1394678523793</v>
      </c>
      <c r="H99">
        <f t="shared" si="27"/>
        <v>197.83534039070886</v>
      </c>
      <c r="I99">
        <f t="shared" si="28"/>
        <v>2693955.2323255781</v>
      </c>
      <c r="N99" s="4">
        <f>Input!J100</f>
        <v>4.2784202857146738</v>
      </c>
      <c r="O99">
        <f t="shared" si="29"/>
        <v>3.761564142857531</v>
      </c>
      <c r="P99">
        <f t="shared" si="30"/>
        <v>5.0135195072285139</v>
      </c>
      <c r="Q99">
        <f t="shared" si="31"/>
        <v>1.5673922343772806</v>
      </c>
      <c r="R99">
        <f t="shared" si="32"/>
        <v>14.149364800831512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2.2861813890964755</v>
      </c>
      <c r="E100" s="4">
        <f>Input!I101</f>
        <v>5063.5247785714291</v>
      </c>
      <c r="F100">
        <f t="shared" si="25"/>
        <v>5062.5197802857147</v>
      </c>
      <c r="G100">
        <f t="shared" si="26"/>
        <v>5077.7642776598441</v>
      </c>
      <c r="H100">
        <f t="shared" si="27"/>
        <v>232.39470018983889</v>
      </c>
      <c r="I100">
        <f t="shared" si="28"/>
        <v>2709158.2741731126</v>
      </c>
      <c r="N100" s="4">
        <f>Input!J101</f>
        <v>3.4457075714290113</v>
      </c>
      <c r="O100">
        <f t="shared" si="29"/>
        <v>2.9288514285718685</v>
      </c>
      <c r="P100">
        <f t="shared" si="30"/>
        <v>4.624809807464465</v>
      </c>
      <c r="Q100">
        <f t="shared" si="31"/>
        <v>2.8762748229360038</v>
      </c>
      <c r="R100">
        <f t="shared" si="32"/>
        <v>8.5781706906474753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2.3168410554984105</v>
      </c>
      <c r="E101" s="4">
        <f>Input!I102</f>
        <v>5066.2813447142853</v>
      </c>
      <c r="F101">
        <f t="shared" si="25"/>
        <v>5065.2763464285708</v>
      </c>
      <c r="G101">
        <f t="shared" si="26"/>
        <v>5082.0300155686782</v>
      </c>
      <c r="H101">
        <f t="shared" si="27"/>
        <v>280.68542965618627</v>
      </c>
      <c r="I101">
        <f t="shared" si="28"/>
        <v>2723218.871124119</v>
      </c>
      <c r="N101" s="4">
        <f>Input!J102</f>
        <v>2.7565661428561725</v>
      </c>
      <c r="O101">
        <f t="shared" si="29"/>
        <v>2.2397099999990298</v>
      </c>
      <c r="P101">
        <f t="shared" si="30"/>
        <v>4.2657379088343541</v>
      </c>
      <c r="Q101">
        <f t="shared" si="31"/>
        <v>4.1047890873796371</v>
      </c>
      <c r="R101">
        <f t="shared" si="32"/>
        <v>5.0163008840956538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2.3471894508770843</v>
      </c>
      <c r="E102" s="4">
        <f>Input!I103</f>
        <v>5068.7794827142861</v>
      </c>
      <c r="F102">
        <f t="shared" si="25"/>
        <v>5067.7744844285717</v>
      </c>
      <c r="G102">
        <f t="shared" si="26"/>
        <v>5085.9641460560424</v>
      </c>
      <c r="H102">
        <f t="shared" si="27"/>
        <v>330.86379012188155</v>
      </c>
      <c r="I102">
        <f t="shared" si="28"/>
        <v>2736218.6930218642</v>
      </c>
      <c r="N102" s="4">
        <f>Input!J103</f>
        <v>2.4981380000008357</v>
      </c>
      <c r="O102">
        <f t="shared" si="29"/>
        <v>1.9812818571436928</v>
      </c>
      <c r="P102">
        <f t="shared" si="30"/>
        <v>3.9341304873639538</v>
      </c>
      <c r="Q102">
        <f t="shared" si="31"/>
        <v>3.8136177725531497</v>
      </c>
      <c r="R102">
        <f t="shared" si="32"/>
        <v>3.9254777974467601</v>
      </c>
    </row>
    <row r="103" spans="1:18" x14ac:dyDescent="0.25">
      <c r="A103">
        <f>Input!G104</f>
        <v>100</v>
      </c>
      <c r="B103">
        <f t="shared" si="22"/>
        <v>100</v>
      </c>
      <c r="C103">
        <f t="shared" si="23"/>
        <v>4.6051701859880918</v>
      </c>
      <c r="D103">
        <f t="shared" si="24"/>
        <v>2.3772328320961003</v>
      </c>
      <c r="E103" s="4">
        <f>Input!I104</f>
        <v>5071.9954764285721</v>
      </c>
      <c r="F103">
        <f t="shared" si="25"/>
        <v>5070.9904781428577</v>
      </c>
      <c r="G103">
        <f t="shared" si="26"/>
        <v>5089.5921069123051</v>
      </c>
      <c r="H103">
        <f t="shared" si="27"/>
        <v>346.02059287633381</v>
      </c>
      <c r="I103">
        <f t="shared" si="28"/>
        <v>2748234.252214062</v>
      </c>
      <c r="N103" s="4">
        <f>Input!J104</f>
        <v>3.2159937142860144</v>
      </c>
      <c r="O103">
        <f t="shared" si="29"/>
        <v>2.6991375714288717</v>
      </c>
      <c r="P103">
        <f t="shared" si="30"/>
        <v>3.6279608562627614</v>
      </c>
      <c r="Q103">
        <f t="shared" si="31"/>
        <v>0.86271269444961707</v>
      </c>
      <c r="R103">
        <f t="shared" si="32"/>
        <v>7.2853436294989473</v>
      </c>
    </row>
    <row r="104" spans="1:18" x14ac:dyDescent="0.25">
      <c r="A104">
        <f>Input!G105</f>
        <v>101</v>
      </c>
      <c r="B104">
        <f t="shared" si="22"/>
        <v>101</v>
      </c>
      <c r="C104">
        <f t="shared" si="23"/>
        <v>4.6151205168412597</v>
      </c>
      <c r="D104">
        <f t="shared" si="24"/>
        <v>2.4069772692407452</v>
      </c>
      <c r="E104" s="4">
        <f>Input!I105</f>
        <v>5074.9243278571439</v>
      </c>
      <c r="F104">
        <f t="shared" si="25"/>
        <v>5073.9193295714294</v>
      </c>
      <c r="G104">
        <f t="shared" si="26"/>
        <v>5092.9374477854908</v>
      </c>
      <c r="H104">
        <f t="shared" si="27"/>
        <v>361.68882040401246</v>
      </c>
      <c r="I104">
        <f t="shared" si="28"/>
        <v>2759337.1213477859</v>
      </c>
      <c r="N104" s="4">
        <f>Input!J105</f>
        <v>2.9288514285717611</v>
      </c>
      <c r="O104">
        <f t="shared" si="29"/>
        <v>2.4119952857146183</v>
      </c>
      <c r="P104">
        <f t="shared" si="30"/>
        <v>3.3453408731853203</v>
      </c>
      <c r="Q104">
        <f t="shared" si="31"/>
        <v>0.87113398565102973</v>
      </c>
      <c r="R104">
        <f t="shared" si="32"/>
        <v>5.8177212583095432</v>
      </c>
    </row>
    <row r="105" spans="1:18" x14ac:dyDescent="0.25">
      <c r="A105">
        <f>Input!G106</f>
        <v>102</v>
      </c>
      <c r="B105">
        <f t="shared" si="22"/>
        <v>102</v>
      </c>
      <c r="C105">
        <f t="shared" si="23"/>
        <v>4.6249728132842707</v>
      </c>
      <c r="D105">
        <f t="shared" si="24"/>
        <v>2.4364286529790307</v>
      </c>
      <c r="E105" s="4">
        <f>Input!I106</f>
        <v>5078.1977501428573</v>
      </c>
      <c r="F105">
        <f t="shared" si="25"/>
        <v>5077.1927518571429</v>
      </c>
      <c r="G105">
        <f t="shared" si="26"/>
        <v>5096.0219608155476</v>
      </c>
      <c r="H105">
        <f t="shared" si="27"/>
        <v>354.53910999926802</v>
      </c>
      <c r="I105">
        <f t="shared" si="28"/>
        <v>2769594.1605715007</v>
      </c>
      <c r="N105" s="4">
        <f>Input!J106</f>
        <v>3.2734222857134228</v>
      </c>
      <c r="O105">
        <f t="shared" si="29"/>
        <v>2.75656614285628</v>
      </c>
      <c r="P105">
        <f t="shared" si="30"/>
        <v>3.084513030056486</v>
      </c>
      <c r="Q105">
        <f t="shared" si="31"/>
        <v>0.10754916082430466</v>
      </c>
      <c r="R105">
        <f t="shared" si="32"/>
        <v>7.5986568999415489</v>
      </c>
    </row>
    <row r="106" spans="1:18" x14ac:dyDescent="0.25">
      <c r="A106">
        <f>Input!G107</f>
        <v>103</v>
      </c>
      <c r="B106">
        <f t="shared" si="22"/>
        <v>103</v>
      </c>
      <c r="C106">
        <f t="shared" si="23"/>
        <v>4.6347289882296359</v>
      </c>
      <c r="D106">
        <f t="shared" si="24"/>
        <v>2.465592701563625</v>
      </c>
      <c r="E106" s="4">
        <f>Input!I107</f>
        <v>5081.6147435714292</v>
      </c>
      <c r="F106">
        <f t="shared" si="25"/>
        <v>5080.6097452857148</v>
      </c>
      <c r="G106">
        <f t="shared" si="26"/>
        <v>5098.8658035827129</v>
      </c>
      <c r="H106">
        <f t="shared" si="27"/>
        <v>333.28366454339545</v>
      </c>
      <c r="I106">
        <f t="shared" si="28"/>
        <v>2779067.7498515374</v>
      </c>
      <c r="N106" s="4">
        <f>Input!J107</f>
        <v>3.4169934285719137</v>
      </c>
      <c r="O106">
        <f t="shared" si="29"/>
        <v>2.9001372857147709</v>
      </c>
      <c r="P106">
        <f t="shared" si="30"/>
        <v>2.8438427671653108</v>
      </c>
      <c r="Q106">
        <f t="shared" si="31"/>
        <v>3.1690728187155079E-3</v>
      </c>
      <c r="R106">
        <f t="shared" si="32"/>
        <v>8.4107962759930395</v>
      </c>
    </row>
    <row r="107" spans="1:18" x14ac:dyDescent="0.25">
      <c r="A107">
        <f>Input!G108</f>
        <v>104</v>
      </c>
      <c r="B107">
        <f t="shared" si="22"/>
        <v>104</v>
      </c>
      <c r="C107">
        <f t="shared" si="23"/>
        <v>4.6443908991413725</v>
      </c>
      <c r="D107">
        <f t="shared" si="24"/>
        <v>2.4944749674954969</v>
      </c>
      <c r="E107" s="4">
        <f>Input!I108</f>
        <v>5084.7733088571431</v>
      </c>
      <c r="F107">
        <f t="shared" si="25"/>
        <v>5083.7683105714286</v>
      </c>
      <c r="G107">
        <f t="shared" si="26"/>
        <v>5101.4876146262395</v>
      </c>
      <c r="H107">
        <f t="shared" si="27"/>
        <v>313.9737361868377</v>
      </c>
      <c r="I107">
        <f t="shared" si="28"/>
        <v>2787816.0228920565</v>
      </c>
      <c r="N107" s="4">
        <f>Input!J108</f>
        <v>3.1585652857138484</v>
      </c>
      <c r="O107">
        <f t="shared" si="29"/>
        <v>2.6417091428567057</v>
      </c>
      <c r="P107">
        <f t="shared" si="30"/>
        <v>2.6218110435262059</v>
      </c>
      <c r="Q107">
        <f t="shared" si="31"/>
        <v>3.9593435696643647E-4</v>
      </c>
      <c r="R107">
        <f t="shared" si="32"/>
        <v>6.9786271954527104</v>
      </c>
    </row>
    <row r="108" spans="1:18" x14ac:dyDescent="0.25">
      <c r="A108">
        <f>Input!G109</f>
        <v>105</v>
      </c>
      <c r="B108">
        <f t="shared" si="22"/>
        <v>105</v>
      </c>
      <c r="C108">
        <f t="shared" si="23"/>
        <v>4.6539603501575231</v>
      </c>
      <c r="D108">
        <f t="shared" si="24"/>
        <v>2.5230808438687466</v>
      </c>
      <c r="E108" s="4">
        <f>Input!I109</f>
        <v>5088.1328738571437</v>
      </c>
      <c r="F108">
        <f t="shared" si="25"/>
        <v>5087.1278755714293</v>
      </c>
      <c r="G108">
        <f t="shared" si="26"/>
        <v>5103.9046218134654</v>
      </c>
      <c r="H108">
        <f t="shared" si="27"/>
        <v>281.4592144696723</v>
      </c>
      <c r="I108">
        <f t="shared" si="28"/>
        <v>2795893.0998180858</v>
      </c>
      <c r="N108" s="4">
        <f>Input!J109</f>
        <v>3.3595650000006572</v>
      </c>
      <c r="O108">
        <f t="shared" si="29"/>
        <v>2.8427088571435144</v>
      </c>
      <c r="P108">
        <f t="shared" si="30"/>
        <v>2.4170071872255394</v>
      </c>
      <c r="Q108">
        <f t="shared" si="31"/>
        <v>0.18122191177095251</v>
      </c>
      <c r="R108">
        <f t="shared" si="32"/>
        <v>8.0809936464821863</v>
      </c>
    </row>
    <row r="109" spans="1:18" x14ac:dyDescent="0.25">
      <c r="A109">
        <f>Input!G110</f>
        <v>106</v>
      </c>
      <c r="B109">
        <f t="shared" si="22"/>
        <v>106</v>
      </c>
      <c r="C109">
        <f t="shared" si="23"/>
        <v>4.6634390941120669</v>
      </c>
      <c r="D109">
        <f t="shared" si="24"/>
        <v>2.5514155704146835</v>
      </c>
      <c r="E109" s="4">
        <f>Input!I110</f>
        <v>5091.5211531428577</v>
      </c>
      <c r="F109">
        <f t="shared" si="25"/>
        <v>5090.5161548571432</v>
      </c>
      <c r="G109">
        <f t="shared" si="26"/>
        <v>5106.1327438559156</v>
      </c>
      <c r="H109">
        <f t="shared" si="27"/>
        <v>243.8778519565787</v>
      </c>
      <c r="I109">
        <f t="shared" si="28"/>
        <v>2803349.3163536512</v>
      </c>
      <c r="N109" s="4">
        <f>Input!J110</f>
        <v>3.3882792857139066</v>
      </c>
      <c r="O109">
        <f t="shared" si="29"/>
        <v>2.8714231428567638</v>
      </c>
      <c r="P109">
        <f t="shared" si="30"/>
        <v>2.2281220424501909</v>
      </c>
      <c r="Q109">
        <f t="shared" si="31"/>
        <v>0.41383630578430763</v>
      </c>
      <c r="R109">
        <f t="shared" si="32"/>
        <v>8.2450708653334157</v>
      </c>
    </row>
    <row r="110" spans="1:18" x14ac:dyDescent="0.25">
      <c r="A110">
        <f>Input!G111</f>
        <v>107</v>
      </c>
      <c r="B110">
        <f t="shared" si="22"/>
        <v>107</v>
      </c>
      <c r="C110">
        <f t="shared" si="23"/>
        <v>4.6728288344619058</v>
      </c>
      <c r="D110">
        <f t="shared" si="24"/>
        <v>2.5794842392621518</v>
      </c>
      <c r="E110" s="4">
        <f>Input!I111</f>
        <v>5093.7895772857146</v>
      </c>
      <c r="F110">
        <f t="shared" si="25"/>
        <v>5092.7845790000001</v>
      </c>
      <c r="G110">
        <f t="shared" si="26"/>
        <v>5108.1866852798921</v>
      </c>
      <c r="H110">
        <f t="shared" si="27"/>
        <v>237.22487785708844</v>
      </c>
      <c r="I110">
        <f t="shared" si="28"/>
        <v>2810231.4477133127</v>
      </c>
      <c r="N110" s="4">
        <f>Input!J111</f>
        <v>2.2684241428569294</v>
      </c>
      <c r="O110">
        <f t="shared" si="29"/>
        <v>1.7515679999997864</v>
      </c>
      <c r="P110">
        <f t="shared" si="30"/>
        <v>2.0539414239762839</v>
      </c>
      <c r="Q110">
        <f t="shared" si="31"/>
        <v>9.1429687527270695E-2</v>
      </c>
      <c r="R110">
        <f t="shared" si="32"/>
        <v>3.0679904586232518</v>
      </c>
    </row>
    <row r="111" spans="1:18" x14ac:dyDescent="0.25">
      <c r="A111">
        <f>Input!G112</f>
        <v>108</v>
      </c>
      <c r="B111">
        <f t="shared" si="22"/>
        <v>108</v>
      </c>
      <c r="C111">
        <f t="shared" si="23"/>
        <v>4.6821312271242199</v>
      </c>
      <c r="D111">
        <f t="shared" si="24"/>
        <v>2.6072918004299215</v>
      </c>
      <c r="E111" s="4">
        <f>Input!I112</f>
        <v>5095.9718587142852</v>
      </c>
      <c r="F111">
        <f t="shared" si="25"/>
        <v>5094.9668604285707</v>
      </c>
      <c r="G111">
        <f t="shared" si="26"/>
        <v>5110.0800251648398</v>
      </c>
      <c r="H111">
        <f t="shared" si="27"/>
        <v>228.40774834560565</v>
      </c>
      <c r="I111">
        <f t="shared" si="28"/>
        <v>2816582.9258364737</v>
      </c>
      <c r="N111" s="4">
        <f>Input!J112</f>
        <v>2.1822814285706045</v>
      </c>
      <c r="O111">
        <f t="shared" si="29"/>
        <v>1.6654252857134615</v>
      </c>
      <c r="P111">
        <f t="shared" si="30"/>
        <v>1.8933398849475758</v>
      </c>
      <c r="Q111">
        <f t="shared" si="31"/>
        <v>5.1945064544046925E-2</v>
      </c>
      <c r="R111">
        <f t="shared" si="32"/>
        <v>2.7736413822937647</v>
      </c>
    </row>
    <row r="112" spans="1:18" x14ac:dyDescent="0.25">
      <c r="A112">
        <f>Input!G113</f>
        <v>109</v>
      </c>
      <c r="B112">
        <f t="shared" si="22"/>
        <v>109</v>
      </c>
      <c r="C112">
        <f t="shared" si="23"/>
        <v>4.6913478822291435</v>
      </c>
      <c r="D112">
        <f t="shared" si="24"/>
        <v>2.6348430670659435</v>
      </c>
      <c r="E112" s="4">
        <f>Input!I113</f>
        <v>5097.7521409999999</v>
      </c>
      <c r="F112">
        <f t="shared" si="25"/>
        <v>5096.7471427142855</v>
      </c>
      <c r="G112">
        <f t="shared" si="26"/>
        <v>5111.8252999645074</v>
      </c>
      <c r="H112">
        <f t="shared" si="27"/>
        <v>227.35082606241986</v>
      </c>
      <c r="I112">
        <f t="shared" si="28"/>
        <v>2822444.0489394711</v>
      </c>
      <c r="N112" s="4">
        <f>Input!J113</f>
        <v>1.7802822857147476</v>
      </c>
      <c r="O112">
        <f t="shared" si="29"/>
        <v>1.2634261428576046</v>
      </c>
      <c r="P112">
        <f t="shared" si="30"/>
        <v>1.745274799667544</v>
      </c>
      <c r="Q112">
        <f t="shared" si="31"/>
        <v>0.23217812806954274</v>
      </c>
      <c r="R112">
        <f t="shared" si="32"/>
        <v>1.5962456184560443</v>
      </c>
    </row>
    <row r="113" spans="1:18" x14ac:dyDescent="0.25">
      <c r="A113">
        <f>Input!G114</f>
        <v>110</v>
      </c>
      <c r="B113">
        <f t="shared" si="22"/>
        <v>110</v>
      </c>
      <c r="C113">
        <f t="shared" si="23"/>
        <v>4.7004803657924166</v>
      </c>
      <c r="D113">
        <f t="shared" si="24"/>
        <v>2.6621427204473984</v>
      </c>
      <c r="E113" s="4">
        <f>Input!I114</f>
        <v>5099.388852142858</v>
      </c>
      <c r="F113">
        <f t="shared" si="25"/>
        <v>5098.3838538571435</v>
      </c>
      <c r="G113">
        <f t="shared" si="26"/>
        <v>5113.4340807242643</v>
      </c>
      <c r="H113">
        <f t="shared" si="27"/>
        <v>226.5093287518026</v>
      </c>
      <c r="I113">
        <f t="shared" si="28"/>
        <v>2827852.1826492217</v>
      </c>
      <c r="N113" s="4">
        <f>Input!J114</f>
        <v>1.6367111428580756</v>
      </c>
      <c r="O113">
        <f t="shared" si="29"/>
        <v>1.1198550000009326</v>
      </c>
      <c r="P113">
        <f t="shared" si="30"/>
        <v>1.6087807597568942</v>
      </c>
      <c r="Q113">
        <f t="shared" si="31"/>
        <v>0.23904839855294421</v>
      </c>
      <c r="R113">
        <f t="shared" si="32"/>
        <v>1.2540752210270889</v>
      </c>
    </row>
    <row r="114" spans="1:18" x14ac:dyDescent="0.25">
      <c r="A114">
        <f>Input!G115</f>
        <v>111</v>
      </c>
      <c r="B114">
        <f t="shared" si="22"/>
        <v>111</v>
      </c>
      <c r="C114">
        <f t="shared" si="23"/>
        <v>4.7095302013123339</v>
      </c>
      <c r="D114">
        <f t="shared" si="24"/>
        <v>2.6891953147544365</v>
      </c>
      <c r="E114" s="4">
        <f>Input!I115</f>
        <v>5100.9681348571421</v>
      </c>
      <c r="F114">
        <f t="shared" si="25"/>
        <v>5099.9631365714276</v>
      </c>
      <c r="G114">
        <f t="shared" si="26"/>
        <v>5114.9170450035554</v>
      </c>
      <c r="H114">
        <f t="shared" si="27"/>
        <v>223.61937739646049</v>
      </c>
      <c r="I114">
        <f t="shared" si="28"/>
        <v>2832841.9522220818</v>
      </c>
      <c r="N114" s="4">
        <f>Input!J115</f>
        <v>1.5792827142840906</v>
      </c>
      <c r="O114">
        <f t="shared" si="29"/>
        <v>1.0624265714269476</v>
      </c>
      <c r="P114">
        <f t="shared" si="30"/>
        <v>1.4829642792915041</v>
      </c>
      <c r="Q114">
        <f t="shared" si="31"/>
        <v>0.17685196373597503</v>
      </c>
      <c r="R114">
        <f t="shared" si="32"/>
        <v>1.1287502196740191</v>
      </c>
    </row>
    <row r="115" spans="1:18" x14ac:dyDescent="0.25">
      <c r="A115">
        <f>Input!G116</f>
        <v>112</v>
      </c>
      <c r="B115">
        <f t="shared" si="22"/>
        <v>112</v>
      </c>
      <c r="C115">
        <f t="shared" si="23"/>
        <v>4.7184988712950942</v>
      </c>
      <c r="D115">
        <f t="shared" si="24"/>
        <v>2.7160052816298945</v>
      </c>
      <c r="E115" s="4">
        <f>Input!I116</f>
        <v>5102.4038462857143</v>
      </c>
      <c r="F115">
        <f t="shared" si="25"/>
        <v>5101.3988479999998</v>
      </c>
      <c r="G115">
        <f t="shared" si="26"/>
        <v>5116.2840438058993</v>
      </c>
      <c r="H115">
        <f t="shared" si="27"/>
        <v>221.56905417996677</v>
      </c>
      <c r="I115">
        <f t="shared" si="28"/>
        <v>2837445.4255492454</v>
      </c>
      <c r="N115" s="4">
        <f>Input!J116</f>
        <v>1.4357114285721764</v>
      </c>
      <c r="O115">
        <f t="shared" si="29"/>
        <v>0.91885528571503339</v>
      </c>
      <c r="P115">
        <f t="shared" si="30"/>
        <v>1.3669988023441022</v>
      </c>
      <c r="Q115">
        <f t="shared" si="31"/>
        <v>0.20083261149666848</v>
      </c>
      <c r="R115">
        <f t="shared" si="32"/>
        <v>0.84429503608645562</v>
      </c>
    </row>
    <row r="116" spans="1:18" x14ac:dyDescent="0.25">
      <c r="A116">
        <f>Input!G117</f>
        <v>113</v>
      </c>
      <c r="B116">
        <f t="shared" si="22"/>
        <v>113</v>
      </c>
      <c r="C116">
        <f t="shared" si="23"/>
        <v>4.7273878187123408</v>
      </c>
      <c r="D116">
        <f t="shared" si="24"/>
        <v>2.7425769345363071</v>
      </c>
      <c r="E116" s="4">
        <f>Input!I117</f>
        <v>5103.7247008571421</v>
      </c>
      <c r="F116">
        <f t="shared" si="25"/>
        <v>5102.7197025714277</v>
      </c>
      <c r="G116">
        <f t="shared" si="26"/>
        <v>5117.5441638105312</v>
      </c>
      <c r="H116">
        <f t="shared" si="27"/>
        <v>219.76465102968459</v>
      </c>
      <c r="I116">
        <f t="shared" si="28"/>
        <v>2841692.2868115772</v>
      </c>
      <c r="N116" s="4">
        <f>Input!J117</f>
        <v>1.3208545714278443</v>
      </c>
      <c r="O116">
        <f t="shared" si="29"/>
        <v>0.80399842857070136</v>
      </c>
      <c r="P116">
        <f t="shared" si="30"/>
        <v>1.2601200046321748</v>
      </c>
      <c r="Q116">
        <f t="shared" si="31"/>
        <v>0.20804689214880248</v>
      </c>
      <c r="R116">
        <f t="shared" si="32"/>
        <v>0.6464134731441572</v>
      </c>
    </row>
    <row r="117" spans="1:18" x14ac:dyDescent="0.25">
      <c r="A117">
        <f>Input!G118</f>
        <v>114</v>
      </c>
      <c r="B117">
        <f t="shared" si="22"/>
        <v>114</v>
      </c>
      <c r="C117">
        <f t="shared" si="23"/>
        <v>4.7361984483944957</v>
      </c>
      <c r="D117">
        <f t="shared" si="24"/>
        <v>2.7689144729209896</v>
      </c>
      <c r="E117" s="4">
        <f>Input!I118</f>
        <v>5105.5336974285701</v>
      </c>
      <c r="F117">
        <f t="shared" si="25"/>
        <v>5104.5286991428557</v>
      </c>
      <c r="G117">
        <f t="shared" si="26"/>
        <v>5118.7057851901836</v>
      </c>
      <c r="H117">
        <f t="shared" si="27"/>
        <v>200.98976879334157</v>
      </c>
      <c r="I117">
        <f t="shared" si="28"/>
        <v>2845610.0007775975</v>
      </c>
      <c r="N117" s="4">
        <f>Input!J118</f>
        <v>1.808996571427997</v>
      </c>
      <c r="O117">
        <f t="shared" si="29"/>
        <v>1.292140428570854</v>
      </c>
      <c r="P117">
        <f t="shared" si="30"/>
        <v>1.1616213796524621</v>
      </c>
      <c r="Q117">
        <f t="shared" si="31"/>
        <v>1.7035222130561561E-2</v>
      </c>
      <c r="R117">
        <f t="shared" si="32"/>
        <v>1.6696268871472701</v>
      </c>
    </row>
    <row r="118" spans="1:18" x14ac:dyDescent="0.25">
      <c r="A118">
        <f>Input!G119</f>
        <v>115</v>
      </c>
      <c r="B118">
        <f t="shared" si="22"/>
        <v>115</v>
      </c>
      <c r="C118">
        <f t="shared" si="23"/>
        <v>4.7449321283632502</v>
      </c>
      <c r="D118">
        <f t="shared" si="24"/>
        <v>2.7950219861992394</v>
      </c>
      <c r="E118" s="4">
        <f>Input!I119</f>
        <v>5107.2565512857136</v>
      </c>
      <c r="F118">
        <f t="shared" si="25"/>
        <v>5106.2515529999991</v>
      </c>
      <c r="G118">
        <f t="shared" si="26"/>
        <v>5119.7766352888848</v>
      </c>
      <c r="H118">
        <f t="shared" si="27"/>
        <v>182.92785092112808</v>
      </c>
      <c r="I118">
        <f t="shared" si="28"/>
        <v>2849223.9678428923</v>
      </c>
      <c r="N118" s="4">
        <f>Input!J119</f>
        <v>1.722853857143491</v>
      </c>
      <c r="O118">
        <f t="shared" si="29"/>
        <v>1.2059977142863481</v>
      </c>
      <c r="P118">
        <f t="shared" si="30"/>
        <v>1.0708500987014338</v>
      </c>
      <c r="Q118">
        <f t="shared" si="31"/>
        <v>1.8264877998287767E-2</v>
      </c>
      <c r="R118">
        <f t="shared" si="32"/>
        <v>1.454430486863896</v>
      </c>
    </row>
    <row r="119" spans="1:18" x14ac:dyDescent="0.25">
      <c r="A119">
        <f>Input!G120</f>
        <v>116</v>
      </c>
      <c r="B119">
        <f t="shared" si="22"/>
        <v>116</v>
      </c>
      <c r="C119">
        <f t="shared" si="23"/>
        <v>4.7535901911063645</v>
      </c>
      <c r="D119">
        <f t="shared" si="24"/>
        <v>2.8209034575650853</v>
      </c>
      <c r="E119" s="4">
        <f>Input!I120</f>
        <v>5109.5249754285705</v>
      </c>
      <c r="F119">
        <f t="shared" si="25"/>
        <v>5108.5199771428561</v>
      </c>
      <c r="G119">
        <f t="shared" si="26"/>
        <v>5120.7638384223719</v>
      </c>
      <c r="H119">
        <f t="shared" si="27"/>
        <v>149.91213903202728</v>
      </c>
      <c r="I119">
        <f t="shared" si="28"/>
        <v>2852557.6699917079</v>
      </c>
      <c r="N119" s="4">
        <f>Input!J120</f>
        <v>2.2684241428569294</v>
      </c>
      <c r="O119">
        <f t="shared" si="29"/>
        <v>1.7515679999997864</v>
      </c>
      <c r="P119">
        <f t="shared" si="30"/>
        <v>0.98720313348704725</v>
      </c>
      <c r="Q119">
        <f t="shared" si="31"/>
        <v>0.58425364915903755</v>
      </c>
      <c r="R119">
        <f t="shared" si="32"/>
        <v>3.0679904586232518</v>
      </c>
    </row>
    <row r="120" spans="1:18" x14ac:dyDescent="0.25">
      <c r="A120">
        <f>Input!G121</f>
        <v>117</v>
      </c>
      <c r="B120">
        <f t="shared" si="22"/>
        <v>117</v>
      </c>
      <c r="C120">
        <f t="shared" si="23"/>
        <v>4.7621739347977563</v>
      </c>
      <c r="D120">
        <f t="shared" si="24"/>
        <v>2.8465627676384844</v>
      </c>
      <c r="E120" s="4">
        <f>Input!I121</f>
        <v>5111.8795422857147</v>
      </c>
      <c r="F120">
        <f t="shared" si="25"/>
        <v>5110.8745440000002</v>
      </c>
      <c r="G120">
        <f t="shared" si="26"/>
        <v>5121.6739620519556</v>
      </c>
      <c r="H120">
        <f t="shared" si="27"/>
        <v>116.62743026090016</v>
      </c>
      <c r="I120">
        <f t="shared" si="28"/>
        <v>2855632.8079252499</v>
      </c>
      <c r="N120" s="4">
        <f>Input!J121</f>
        <v>2.3545668571441638</v>
      </c>
      <c r="O120">
        <f t="shared" si="29"/>
        <v>1.8377107142870208</v>
      </c>
      <c r="P120">
        <f t="shared" si="30"/>
        <v>0.91012362958399073</v>
      </c>
      <c r="Q120">
        <f t="shared" si="31"/>
        <v>0.86041779970786636</v>
      </c>
      <c r="R120">
        <f t="shared" si="32"/>
        <v>3.3771806694053121</v>
      </c>
    </row>
    <row r="121" spans="1:18" x14ac:dyDescent="0.25">
      <c r="A121">
        <f>Input!G122</f>
        <v>118</v>
      </c>
      <c r="B121">
        <f t="shared" si="22"/>
        <v>118</v>
      </c>
      <c r="C121">
        <f t="shared" si="23"/>
        <v>4.7706846244656651</v>
      </c>
      <c r="D121">
        <f t="shared" si="24"/>
        <v>2.8720036979573087</v>
      </c>
      <c r="E121" s="4">
        <f>Input!I122</f>
        <v>5114.2053948571429</v>
      </c>
      <c r="F121">
        <f t="shared" si="25"/>
        <v>5113.2003965714284</v>
      </c>
      <c r="G121">
        <f t="shared" si="26"/>
        <v>5122.5130595706878</v>
      </c>
      <c r="H121">
        <f t="shared" si="27"/>
        <v>86.725692137774587</v>
      </c>
      <c r="I121">
        <f t="shared" si="28"/>
        <v>2858469.4296493982</v>
      </c>
      <c r="N121" s="4">
        <f>Input!J122</f>
        <v>2.3258525714281859</v>
      </c>
      <c r="O121">
        <f t="shared" si="29"/>
        <v>1.8089964285710429</v>
      </c>
      <c r="P121">
        <f t="shared" si="30"/>
        <v>0.83909751873259952</v>
      </c>
      <c r="Q121">
        <f t="shared" si="31"/>
        <v>0.94070389530580101</v>
      </c>
      <c r="R121">
        <f t="shared" si="32"/>
        <v>3.2724680785827882</v>
      </c>
    </row>
    <row r="122" spans="1:18" x14ac:dyDescent="0.25">
      <c r="A122">
        <f>Input!G123</f>
        <v>119</v>
      </c>
      <c r="B122">
        <f t="shared" si="22"/>
        <v>119</v>
      </c>
      <c r="C122">
        <f t="shared" si="23"/>
        <v>4.7791234931115296</v>
      </c>
      <c r="D122">
        <f t="shared" si="24"/>
        <v>2.8972299343219938</v>
      </c>
      <c r="E122" s="4">
        <f>Input!I123</f>
        <v>5116.6173902857136</v>
      </c>
      <c r="F122">
        <f t="shared" si="25"/>
        <v>5115.6123919999991</v>
      </c>
      <c r="G122">
        <f t="shared" si="26"/>
        <v>5123.2867099285832</v>
      </c>
      <c r="H122">
        <f t="shared" si="27"/>
        <v>58.895155668986732</v>
      </c>
      <c r="I122">
        <f t="shared" si="28"/>
        <v>2861086.0508496207</v>
      </c>
      <c r="N122" s="4">
        <f>Input!J123</f>
        <v>2.4119954285706626</v>
      </c>
      <c r="O122">
        <f t="shared" si="29"/>
        <v>1.8951392857135196</v>
      </c>
      <c r="P122">
        <f t="shared" si="30"/>
        <v>0.77365035789566516</v>
      </c>
      <c r="Q122">
        <f t="shared" si="31"/>
        <v>1.2577374152180405</v>
      </c>
      <c r="R122">
        <f t="shared" si="32"/>
        <v>3.5915529122547496</v>
      </c>
    </row>
    <row r="123" spans="1:18" x14ac:dyDescent="0.25">
      <c r="A123">
        <f>Input!G124</f>
        <v>120</v>
      </c>
      <c r="B123">
        <f t="shared" si="22"/>
        <v>120</v>
      </c>
      <c r="C123">
        <f t="shared" si="23"/>
        <v>4.7874917427820458</v>
      </c>
      <c r="D123">
        <f t="shared" si="24"/>
        <v>2.9222450700002329</v>
      </c>
      <c r="E123" s="4">
        <f>Input!I124</f>
        <v>5119.0293855714281</v>
      </c>
      <c r="F123">
        <f t="shared" si="25"/>
        <v>5118.0243872857136</v>
      </c>
      <c r="G123">
        <f t="shared" si="26"/>
        <v>5124.0000543116203</v>
      </c>
      <c r="H123">
        <f t="shared" si="27"/>
        <v>35.708596404508143</v>
      </c>
      <c r="I123">
        <f t="shared" si="28"/>
        <v>2863499.7674052096</v>
      </c>
      <c r="N123" s="4">
        <f>Input!J124</f>
        <v>2.4119952857145108</v>
      </c>
      <c r="O123">
        <f t="shared" si="29"/>
        <v>1.8951391428573678</v>
      </c>
      <c r="P123">
        <f t="shared" si="30"/>
        <v>0.71334438303737568</v>
      </c>
      <c r="Q123">
        <f t="shared" si="31"/>
        <v>1.3966388543379933</v>
      </c>
      <c r="R123">
        <f t="shared" si="32"/>
        <v>3.5915523707901591</v>
      </c>
    </row>
    <row r="124" spans="1:18" x14ac:dyDescent="0.25">
      <c r="A124">
        <f>Input!G125</f>
        <v>121</v>
      </c>
      <c r="B124">
        <f t="shared" si="22"/>
        <v>121</v>
      </c>
      <c r="C124">
        <f t="shared" si="23"/>
        <v>4.7957905455967413</v>
      </c>
      <c r="D124">
        <f t="shared" si="24"/>
        <v>2.9470526087986966</v>
      </c>
      <c r="E124" s="4">
        <f>Input!I125</f>
        <v>5121.0968101428571</v>
      </c>
      <c r="F124">
        <f t="shared" si="25"/>
        <v>5120.0918118571426</v>
      </c>
      <c r="G124">
        <f t="shared" si="26"/>
        <v>5124.657830077369</v>
      </c>
      <c r="H124">
        <f t="shared" si="27"/>
        <v>20.848522387439431</v>
      </c>
      <c r="I124">
        <f t="shared" si="28"/>
        <v>2865726.3604103648</v>
      </c>
      <c r="N124" s="4">
        <f>Input!J125</f>
        <v>2.0674245714290009</v>
      </c>
      <c r="O124">
        <f t="shared" si="29"/>
        <v>1.5505684285718579</v>
      </c>
      <c r="P124">
        <f t="shared" si="30"/>
        <v>0.65777576574869967</v>
      </c>
      <c r="Q124">
        <f t="shared" si="31"/>
        <v>0.79707873879086555</v>
      </c>
      <c r="R124">
        <f t="shared" si="32"/>
        <v>2.4042624516838011</v>
      </c>
    </row>
    <row r="125" spans="1:18" x14ac:dyDescent="0.25">
      <c r="A125">
        <f>Input!G126</f>
        <v>122</v>
      </c>
      <c r="B125">
        <f t="shared" si="22"/>
        <v>122</v>
      </c>
      <c r="C125">
        <f t="shared" si="23"/>
        <v>4.8040210447332568</v>
      </c>
      <c r="D125">
        <f t="shared" si="24"/>
        <v>2.9716559680083252</v>
      </c>
      <c r="E125" s="4">
        <f>Input!I126</f>
        <v>5123.6236624285712</v>
      </c>
      <c r="F125">
        <f t="shared" si="25"/>
        <v>5122.6186641428567</v>
      </c>
      <c r="G125">
        <f t="shared" si="26"/>
        <v>5125.2644021384604</v>
      </c>
      <c r="H125">
        <f t="shared" si="27"/>
        <v>6.9999295413809124</v>
      </c>
      <c r="I125">
        <f t="shared" si="28"/>
        <v>2867780.3940777951</v>
      </c>
      <c r="N125" s="4">
        <f>Input!J126</f>
        <v>2.5268522857140852</v>
      </c>
      <c r="O125">
        <f t="shared" si="29"/>
        <v>2.0099961428569424</v>
      </c>
      <c r="P125">
        <f t="shared" si="30"/>
        <v>0.60657206109147122</v>
      </c>
      <c r="Q125">
        <f t="shared" si="31"/>
        <v>1.9695991532792556</v>
      </c>
      <c r="R125">
        <f t="shared" si="32"/>
        <v>4.0400844942997862</v>
      </c>
    </row>
    <row r="126" spans="1:18" x14ac:dyDescent="0.25">
      <c r="A126">
        <f>Input!G127</f>
        <v>123</v>
      </c>
      <c r="B126">
        <f t="shared" si="22"/>
        <v>123</v>
      </c>
      <c r="C126">
        <f t="shared" si="23"/>
        <v>4.8121843553724171</v>
      </c>
      <c r="D126">
        <f t="shared" si="24"/>
        <v>2.9960584812294218</v>
      </c>
      <c r="E126" s="4">
        <f>Input!I127</f>
        <v>5125.6049442857138</v>
      </c>
      <c r="F126">
        <f t="shared" si="25"/>
        <v>5124.5999459999994</v>
      </c>
      <c r="G126">
        <f t="shared" si="26"/>
        <v>5125.8237919738103</v>
      </c>
      <c r="H126">
        <f t="shared" si="27"/>
        <v>1.4977989676133137</v>
      </c>
      <c r="I126">
        <f t="shared" si="28"/>
        <v>2869675.3069027881</v>
      </c>
      <c r="N126" s="4">
        <f>Input!J127</f>
        <v>1.981281857142676</v>
      </c>
      <c r="O126">
        <f t="shared" si="29"/>
        <v>1.464425714285533</v>
      </c>
      <c r="P126">
        <f t="shared" si="30"/>
        <v>0.55938983535010478</v>
      </c>
      <c r="Q126">
        <f t="shared" si="31"/>
        <v>0.81908994216042319</v>
      </c>
      <c r="R126">
        <f t="shared" si="32"/>
        <v>2.1445426726606938</v>
      </c>
    </row>
    <row r="127" spans="1:18" x14ac:dyDescent="0.25">
      <c r="A127">
        <f>Input!G128</f>
        <v>124</v>
      </c>
      <c r="B127">
        <f t="shared" si="22"/>
        <v>124</v>
      </c>
      <c r="C127">
        <f t="shared" si="23"/>
        <v>4.8202815656050371</v>
      </c>
      <c r="D127">
        <f t="shared" si="24"/>
        <v>3.0202634010823592</v>
      </c>
      <c r="E127" s="4">
        <f>Input!I128</f>
        <v>5127.471369285714</v>
      </c>
      <c r="F127">
        <f t="shared" si="25"/>
        <v>5126.4663709999995</v>
      </c>
      <c r="G127">
        <f t="shared" si="26"/>
        <v>5126.3397044365602</v>
      </c>
      <c r="H127">
        <f t="shared" si="27"/>
        <v>1.6044418293536793E-2</v>
      </c>
      <c r="I127">
        <f t="shared" si="28"/>
        <v>2871423.4964632406</v>
      </c>
      <c r="N127" s="4">
        <f>Input!J128</f>
        <v>1.866425000000163</v>
      </c>
      <c r="O127">
        <f t="shared" si="29"/>
        <v>1.34956885714302</v>
      </c>
      <c r="P127">
        <f t="shared" si="30"/>
        <v>0.51591246274944891</v>
      </c>
      <c r="Q127">
        <f t="shared" si="31"/>
        <v>0.69498298391328939</v>
      </c>
      <c r="R127">
        <f t="shared" si="32"/>
        <v>1.8213361001703172</v>
      </c>
    </row>
    <row r="128" spans="1:18" x14ac:dyDescent="0.25">
      <c r="A128">
        <f>Input!G129</f>
        <v>125</v>
      </c>
      <c r="B128">
        <f t="shared" si="22"/>
        <v>125</v>
      </c>
      <c r="C128">
        <f t="shared" si="23"/>
        <v>4.8283137373023015</v>
      </c>
      <c r="D128">
        <f t="shared" si="24"/>
        <v>3.0442739018093996</v>
      </c>
      <c r="E128" s="4">
        <f>Input!I129</f>
        <v>5129.3377942857142</v>
      </c>
      <c r="F128">
        <f t="shared" si="25"/>
        <v>5128.3327959999997</v>
      </c>
      <c r="G128">
        <f t="shared" si="26"/>
        <v>5126.815552517166</v>
      </c>
      <c r="H128">
        <f t="shared" si="27"/>
        <v>2.3020277862013114</v>
      </c>
      <c r="I128">
        <f t="shared" si="28"/>
        <v>2873036.3982249913</v>
      </c>
      <c r="N128" s="4">
        <f>Input!J129</f>
        <v>1.866425000000163</v>
      </c>
      <c r="O128">
        <f t="shared" si="29"/>
        <v>1.34956885714302</v>
      </c>
      <c r="P128">
        <f t="shared" si="30"/>
        <v>0.47584808060576522</v>
      </c>
      <c r="Q128">
        <f t="shared" si="31"/>
        <v>0.7633879953528635</v>
      </c>
      <c r="R128">
        <f t="shared" si="32"/>
        <v>1.8213361001703172</v>
      </c>
    </row>
    <row r="129" spans="1:18" x14ac:dyDescent="0.25">
      <c r="A129">
        <f>Input!G130</f>
        <v>126</v>
      </c>
      <c r="B129">
        <f t="shared" si="22"/>
        <v>126</v>
      </c>
      <c r="C129">
        <f t="shared" si="23"/>
        <v>4.836281906951478</v>
      </c>
      <c r="D129">
        <f t="shared" si="24"/>
        <v>3.0680930817728815</v>
      </c>
      <c r="E129" s="4">
        <f>Input!I130</f>
        <v>5131.5200757142866</v>
      </c>
      <c r="F129">
        <f t="shared" si="25"/>
        <v>5130.5150774285721</v>
      </c>
      <c r="G129">
        <f t="shared" si="26"/>
        <v>5127.2544802099801</v>
      </c>
      <c r="H129">
        <f t="shared" si="27"/>
        <v>10.631494221889957</v>
      </c>
      <c r="I129">
        <f t="shared" si="28"/>
        <v>2874524.5587127679</v>
      </c>
      <c r="N129" s="4">
        <f>Input!J130</f>
        <v>2.1822814285724235</v>
      </c>
      <c r="O129">
        <f t="shared" si="29"/>
        <v>1.6654252857152805</v>
      </c>
      <c r="P129">
        <f t="shared" si="30"/>
        <v>0.4389276928137702</v>
      </c>
      <c r="Q129">
        <f t="shared" si="31"/>
        <v>1.5042963453931988</v>
      </c>
      <c r="R129">
        <f t="shared" si="32"/>
        <v>2.7736413822998238</v>
      </c>
    </row>
    <row r="130" spans="1:18" x14ac:dyDescent="0.25">
      <c r="A130">
        <f>Input!G131</f>
        <v>127</v>
      </c>
      <c r="B130">
        <f t="shared" si="22"/>
        <v>127</v>
      </c>
      <c r="C130">
        <f t="shared" si="23"/>
        <v>4.8441870864585912</v>
      </c>
      <c r="D130">
        <f t="shared" si="24"/>
        <v>3.0917239658546514</v>
      </c>
      <c r="E130" s="4">
        <f>Input!I131</f>
        <v>5134.1330707142852</v>
      </c>
      <c r="F130">
        <f t="shared" si="25"/>
        <v>5133.1280724285707</v>
      </c>
      <c r="G130">
        <f t="shared" si="26"/>
        <v>5127.6593836220072</v>
      </c>
      <c r="H130">
        <f t="shared" si="27"/>
        <v>29.906557263032674</v>
      </c>
      <c r="I130">
        <f t="shared" si="28"/>
        <v>2875897.7033957713</v>
      </c>
      <c r="N130" s="4">
        <f>Input!J131</f>
        <v>2.6129949999985911</v>
      </c>
      <c r="O130">
        <f t="shared" si="29"/>
        <v>2.0961388571414483</v>
      </c>
      <c r="P130">
        <f t="shared" si="30"/>
        <v>0.40490341202682673</v>
      </c>
      <c r="Q130">
        <f t="shared" si="31"/>
        <v>2.8602773308120524</v>
      </c>
      <c r="R130">
        <f t="shared" si="32"/>
        <v>4.3937981084182569</v>
      </c>
    </row>
    <row r="131" spans="1:18" x14ac:dyDescent="0.25">
      <c r="A131">
        <f>Input!G132</f>
        <v>128</v>
      </c>
      <c r="B131">
        <f t="shared" si="22"/>
        <v>128</v>
      </c>
      <c r="C131">
        <f t="shared" si="23"/>
        <v>4.8520302639196169</v>
      </c>
      <c r="D131">
        <f t="shared" si="24"/>
        <v>3.1151695077613808</v>
      </c>
      <c r="E131" s="4">
        <f>Input!I132</f>
        <v>5137.0619221428569</v>
      </c>
      <c r="F131">
        <f t="shared" si="25"/>
        <v>5136.0569238571425</v>
      </c>
      <c r="G131">
        <f t="shared" si="26"/>
        <v>5128.0329304533589</v>
      </c>
      <c r="H131">
        <f t="shared" si="27"/>
        <v>64.38447014396283</v>
      </c>
      <c r="I131">
        <f t="shared" si="28"/>
        <v>2877164.7996241162</v>
      </c>
      <c r="N131" s="4">
        <f>Input!J132</f>
        <v>2.9288514285717611</v>
      </c>
      <c r="O131">
        <f t="shared" si="29"/>
        <v>2.4119952857146183</v>
      </c>
      <c r="P131">
        <f t="shared" si="30"/>
        <v>0.37354683135125982</v>
      </c>
      <c r="Q131">
        <f t="shared" si="31"/>
        <v>4.1552721010963642</v>
      </c>
      <c r="R131">
        <f t="shared" si="32"/>
        <v>5.8177212583095432</v>
      </c>
    </row>
    <row r="132" spans="1:18" x14ac:dyDescent="0.25">
      <c r="A132">
        <f>Input!G133</f>
        <v>129</v>
      </c>
      <c r="B132">
        <f t="shared" si="22"/>
        <v>129</v>
      </c>
      <c r="C132">
        <f t="shared" si="23"/>
        <v>4.8598124043616719</v>
      </c>
      <c r="D132">
        <f t="shared" si="24"/>
        <v>3.1384325922402061</v>
      </c>
      <c r="E132" s="4">
        <f>Input!I133</f>
        <v>5139.9620594285716</v>
      </c>
      <c r="F132">
        <f t="shared" si="25"/>
        <v>5138.9570611428571</v>
      </c>
      <c r="G132">
        <f t="shared" si="26"/>
        <v>5128.3775779702019</v>
      </c>
      <c r="H132">
        <f t="shared" si="27"/>
        <v>111.92546420049608</v>
      </c>
      <c r="I132">
        <f t="shared" si="28"/>
        <v>2878334.1149383103</v>
      </c>
      <c r="N132" s="4">
        <f>Input!J133</f>
        <v>2.9001372857146634</v>
      </c>
      <c r="O132">
        <f t="shared" si="29"/>
        <v>2.3832811428575207</v>
      </c>
      <c r="P132">
        <f t="shared" si="30"/>
        <v>0.34464751684304956</v>
      </c>
      <c r="Q132">
        <f t="shared" si="31"/>
        <v>4.1560270611169114</v>
      </c>
      <c r="R132">
        <f t="shared" si="32"/>
        <v>5.6800290059002503</v>
      </c>
    </row>
    <row r="133" spans="1:18" x14ac:dyDescent="0.25">
      <c r="A133">
        <f>Input!G134</f>
        <v>130</v>
      </c>
      <c r="B133">
        <f t="shared" si="22"/>
        <v>130</v>
      </c>
      <c r="C133">
        <f t="shared" si="23"/>
        <v>4.8675344504555822</v>
      </c>
      <c r="D133">
        <f t="shared" si="24"/>
        <v>3.1615160372087963</v>
      </c>
      <c r="E133" s="4">
        <f>Input!I134</f>
        <v>5143.0344821428571</v>
      </c>
      <c r="F133">
        <f t="shared" si="25"/>
        <v>5142.0294838571426</v>
      </c>
      <c r="G133">
        <f t="shared" si="26"/>
        <v>5128.6955895827623</v>
      </c>
      <c r="H133">
        <f t="shared" si="27"/>
        <v>177.79273652035246</v>
      </c>
      <c r="I133">
        <f t="shared" si="28"/>
        <v>2879413.2710592463</v>
      </c>
      <c r="N133" s="4">
        <f>Input!J134</f>
        <v>3.0724227142854943</v>
      </c>
      <c r="O133">
        <f t="shared" si="29"/>
        <v>2.5555665714283515</v>
      </c>
      <c r="P133">
        <f t="shared" si="30"/>
        <v>0.31801161256063959</v>
      </c>
      <c r="Q133">
        <f t="shared" si="31"/>
        <v>5.0066521939534869</v>
      </c>
      <c r="R133">
        <f t="shared" si="32"/>
        <v>6.5309205010020595</v>
      </c>
    </row>
    <row r="134" spans="1:18" x14ac:dyDescent="0.25">
      <c r="A134">
        <f>Input!G135</f>
        <v>131</v>
      </c>
      <c r="B134">
        <f t="shared" si="22"/>
        <v>131</v>
      </c>
      <c r="C134">
        <f t="shared" si="23"/>
        <v>4.8751973232011512</v>
      </c>
      <c r="D134">
        <f t="shared" si="24"/>
        <v>3.1844225958038224</v>
      </c>
      <c r="E134" s="4">
        <f>Input!I135</f>
        <v>5146.8247604285716</v>
      </c>
      <c r="F134">
        <f t="shared" si="25"/>
        <v>5145.8197621428571</v>
      </c>
      <c r="G134">
        <f t="shared" si="26"/>
        <v>5128.9890501331492</v>
      </c>
      <c r="H134">
        <f t="shared" si="27"/>
        <v>283.27286675372557</v>
      </c>
      <c r="I134">
        <f t="shared" si="28"/>
        <v>2880409.2938509844</v>
      </c>
      <c r="N134" s="4">
        <f>Input!J135</f>
        <v>3.7902782857145212</v>
      </c>
      <c r="O134">
        <f t="shared" si="29"/>
        <v>3.2734221428573784</v>
      </c>
      <c r="P134">
        <f t="shared" si="30"/>
        <v>0.29346055038652324</v>
      </c>
      <c r="Q134">
        <f t="shared" si="31"/>
        <v>8.8801710926014366</v>
      </c>
      <c r="R134">
        <f t="shared" si="32"/>
        <v>10.715292525348991</v>
      </c>
    </row>
    <row r="135" spans="1:18" x14ac:dyDescent="0.25">
      <c r="A135">
        <f>Input!G136</f>
        <v>132</v>
      </c>
      <c r="B135">
        <f t="shared" si="22"/>
        <v>132</v>
      </c>
      <c r="C135">
        <f t="shared" si="23"/>
        <v>4.8828019225863706</v>
      </c>
      <c r="D135">
        <f t="shared" si="24"/>
        <v>3.2071549583515311</v>
      </c>
      <c r="E135" s="4">
        <f>Input!I136</f>
        <v>5150.8734668571424</v>
      </c>
      <c r="F135">
        <f t="shared" si="25"/>
        <v>5149.8684685714279</v>
      </c>
      <c r="G135">
        <f t="shared" si="26"/>
        <v>5129.259879990429</v>
      </c>
      <c r="H135">
        <f t="shared" si="27"/>
        <v>424.71392330087878</v>
      </c>
      <c r="I135">
        <f t="shared" si="28"/>
        <v>2881328.6595332976</v>
      </c>
      <c r="N135" s="4">
        <f>Input!J136</f>
        <v>4.0487064285707675</v>
      </c>
      <c r="O135">
        <f t="shared" si="29"/>
        <v>3.5318502857136247</v>
      </c>
      <c r="P135">
        <f t="shared" si="30"/>
        <v>0.27082985727966769</v>
      </c>
      <c r="Q135">
        <f t="shared" si="31"/>
        <v>10.634254234663588</v>
      </c>
      <c r="R135">
        <f t="shared" si="32"/>
        <v>12.473966440695412</v>
      </c>
    </row>
    <row r="136" spans="1:18" x14ac:dyDescent="0.25">
      <c r="A136">
        <f>Input!G137</f>
        <v>133</v>
      </c>
      <c r="B136">
        <f t="shared" si="22"/>
        <v>133</v>
      </c>
      <c r="C136">
        <f t="shared" si="23"/>
        <v>4.8903491282217537</v>
      </c>
      <c r="D136">
        <f t="shared" si="24"/>
        <v>3.2297157542639501</v>
      </c>
      <c r="E136" s="4">
        <f>Input!I137</f>
        <v>5154.6924594285711</v>
      </c>
      <c r="F136">
        <f t="shared" si="25"/>
        <v>5153.6874611428566</v>
      </c>
      <c r="G136">
        <f t="shared" si="26"/>
        <v>5129.5098480434863</v>
      </c>
      <c r="H136">
        <f t="shared" si="27"/>
        <v>584.5569751828433</v>
      </c>
      <c r="I136">
        <f t="shared" si="28"/>
        <v>2882177.3374056863</v>
      </c>
      <c r="N136" s="4">
        <f>Input!J137</f>
        <v>3.8189925714286801</v>
      </c>
      <c r="O136">
        <f t="shared" si="29"/>
        <v>3.3021364285715373</v>
      </c>
      <c r="P136">
        <f t="shared" si="30"/>
        <v>0.24996805305767</v>
      </c>
      <c r="Q136">
        <f t="shared" si="31"/>
        <v>9.3157317924869592</v>
      </c>
      <c r="R136">
        <f t="shared" si="32"/>
        <v>10.904104992899187</v>
      </c>
    </row>
    <row r="137" spans="1:18" x14ac:dyDescent="0.25">
      <c r="A137">
        <f>Input!G138</f>
        <v>134</v>
      </c>
      <c r="B137">
        <f t="shared" si="22"/>
        <v>134</v>
      </c>
      <c r="C137">
        <f t="shared" si="23"/>
        <v>4.8978397999509111</v>
      </c>
      <c r="D137">
        <f t="shared" si="24"/>
        <v>3.2521075538640765</v>
      </c>
      <c r="E137" s="4">
        <f>Input!I138</f>
        <v>5158.7411658571427</v>
      </c>
      <c r="F137">
        <f t="shared" si="25"/>
        <v>5157.7361675714283</v>
      </c>
      <c r="G137">
        <f t="shared" si="26"/>
        <v>5129.7405836757162</v>
      </c>
      <c r="H137">
        <f t="shared" si="27"/>
        <v>783.75271766185563</v>
      </c>
      <c r="I137">
        <f t="shared" si="28"/>
        <v>2882960.8293294478</v>
      </c>
      <c r="N137" s="4">
        <f>Input!J138</f>
        <v>4.048706428571677</v>
      </c>
      <c r="O137">
        <f t="shared" si="29"/>
        <v>3.5318502857145342</v>
      </c>
      <c r="P137">
        <f t="shared" si="30"/>
        <v>0.23073563222994878</v>
      </c>
      <c r="Q137">
        <f t="shared" si="31"/>
        <v>10.897357955450653</v>
      </c>
      <c r="R137">
        <f t="shared" si="32"/>
        <v>12.473966440701837</v>
      </c>
    </row>
    <row r="138" spans="1:18" x14ac:dyDescent="0.25">
      <c r="A138">
        <f>Input!G139</f>
        <v>135</v>
      </c>
      <c r="B138">
        <f t="shared" si="22"/>
        <v>135</v>
      </c>
      <c r="C138">
        <f t="shared" si="23"/>
        <v>4.9052747784384296</v>
      </c>
      <c r="D138">
        <f t="shared" si="24"/>
        <v>3.2743328701432204</v>
      </c>
      <c r="E138" s="4">
        <f>Input!I139</f>
        <v>5162.7324438571432</v>
      </c>
      <c r="F138">
        <f t="shared" si="25"/>
        <v>5161.7274455714287</v>
      </c>
      <c r="G138">
        <f t="shared" si="26"/>
        <v>5129.9535877995258</v>
      </c>
      <c r="H138">
        <f t="shared" si="27"/>
        <v>1009.5780377091105</v>
      </c>
      <c r="I138">
        <f t="shared" si="28"/>
        <v>2883684.2061996874</v>
      </c>
      <c r="N138" s="4">
        <f>Input!J139</f>
        <v>3.9912780000004204</v>
      </c>
      <c r="O138">
        <f t="shared" si="29"/>
        <v>3.4744218571432777</v>
      </c>
      <c r="P138">
        <f t="shared" si="30"/>
        <v>0.21300412380969472</v>
      </c>
      <c r="Q138">
        <f t="shared" si="31"/>
        <v>10.636845631302766</v>
      </c>
      <c r="R138">
        <f t="shared" si="32"/>
        <v>12.071607241394943</v>
      </c>
    </row>
    <row r="139" spans="1:18" x14ac:dyDescent="0.25">
      <c r="A139">
        <f>Input!G140</f>
        <v>136</v>
      </c>
      <c r="B139">
        <f t="shared" si="22"/>
        <v>136</v>
      </c>
      <c r="C139">
        <f t="shared" si="23"/>
        <v>4.9126548857360524</v>
      </c>
      <c r="D139">
        <f t="shared" si="24"/>
        <v>3.2963941604534805</v>
      </c>
      <c r="E139" s="4">
        <f>Input!I140</f>
        <v>5166.5227221428577</v>
      </c>
      <c r="F139">
        <f t="shared" si="25"/>
        <v>5165.5177238571432</v>
      </c>
      <c r="G139">
        <f t="shared" si="26"/>
        <v>5130.1502430229475</v>
      </c>
      <c r="H139">
        <f t="shared" si="27"/>
        <v>1250.8587005572003</v>
      </c>
      <c r="I139">
        <f t="shared" si="28"/>
        <v>2884352.1416248525</v>
      </c>
      <c r="N139" s="4">
        <f>Input!J140</f>
        <v>3.7902782857145212</v>
      </c>
      <c r="O139">
        <f t="shared" si="29"/>
        <v>3.2734221428573784</v>
      </c>
      <c r="P139">
        <f t="shared" si="30"/>
        <v>0.19665522342172373</v>
      </c>
      <c r="Q139">
        <f t="shared" si="31"/>
        <v>9.4664946765335696</v>
      </c>
      <c r="R139">
        <f t="shared" si="32"/>
        <v>10.715292525348991</v>
      </c>
    </row>
    <row r="140" spans="1:18" x14ac:dyDescent="0.25">
      <c r="A140">
        <f>Input!G141</f>
        <v>137</v>
      </c>
      <c r="B140">
        <f t="shared" si="22"/>
        <v>137</v>
      </c>
      <c r="C140">
        <f t="shared" si="23"/>
        <v>4.9199809258281251</v>
      </c>
      <c r="D140">
        <f t="shared" si="24"/>
        <v>3.3182938281382417</v>
      </c>
      <c r="E140" s="4">
        <f>Input!I141</f>
        <v>5170.1981435714279</v>
      </c>
      <c r="F140">
        <f t="shared" si="25"/>
        <v>5169.1931452857134</v>
      </c>
      <c r="G140">
        <f t="shared" si="26"/>
        <v>5130.3318230153427</v>
      </c>
      <c r="H140">
        <f t="shared" si="27"/>
        <v>1510.2023686016091</v>
      </c>
      <c r="I140">
        <f t="shared" si="28"/>
        <v>2884968.9430175736</v>
      </c>
      <c r="N140" s="4">
        <f>Input!J141</f>
        <v>3.6754214285701892</v>
      </c>
      <c r="O140">
        <f t="shared" si="29"/>
        <v>3.1585652857130464</v>
      </c>
      <c r="P140">
        <f t="shared" si="30"/>
        <v>0.18157999239499326</v>
      </c>
      <c r="Q140">
        <f t="shared" si="31"/>
        <v>8.8624414366319737</v>
      </c>
      <c r="R140">
        <f t="shared" si="32"/>
        <v>9.9765346641115382</v>
      </c>
    </row>
    <row r="141" spans="1:18" x14ac:dyDescent="0.25">
      <c r="A141">
        <f>Input!G142</f>
        <v>138</v>
      </c>
      <c r="B141">
        <f t="shared" si="22"/>
        <v>138</v>
      </c>
      <c r="C141">
        <f t="shared" si="23"/>
        <v>4.9272536851572051</v>
      </c>
      <c r="D141">
        <f t="shared" si="24"/>
        <v>3.3400342241033747</v>
      </c>
      <c r="E141" s="4">
        <f>Input!I142</f>
        <v>5173.9884219999994</v>
      </c>
      <c r="F141">
        <f t="shared" si="25"/>
        <v>5172.983423714285</v>
      </c>
      <c r="G141">
        <f t="shared" si="26"/>
        <v>5130.4995011342253</v>
      </c>
      <c r="H141">
        <f t="shared" si="27"/>
        <v>1804.8836777885062</v>
      </c>
      <c r="I141">
        <f t="shared" si="28"/>
        <v>2885538.5802873522</v>
      </c>
      <c r="N141" s="4">
        <f>Input!J142</f>
        <v>3.7902784285715825</v>
      </c>
      <c r="O141">
        <f t="shared" si="29"/>
        <v>3.2734222857144397</v>
      </c>
      <c r="P141">
        <f t="shared" si="30"/>
        <v>0.16767811888219422</v>
      </c>
      <c r="Q141">
        <f t="shared" si="31"/>
        <v>9.6456468298125184</v>
      </c>
      <c r="R141">
        <f t="shared" si="32"/>
        <v>10.715293460611948</v>
      </c>
    </row>
    <row r="142" spans="1:18" x14ac:dyDescent="0.25">
      <c r="A142">
        <f>Input!G143</f>
        <v>139</v>
      </c>
      <c r="B142">
        <f t="shared" si="22"/>
        <v>139</v>
      </c>
      <c r="C142">
        <f t="shared" si="23"/>
        <v>4.9344739331306915</v>
      </c>
      <c r="D142">
        <f t="shared" si="24"/>
        <v>3.3616176483317002</v>
      </c>
      <c r="E142" s="4">
        <f>Input!I143</f>
        <v>5177.8935572857145</v>
      </c>
      <c r="F142">
        <f t="shared" si="25"/>
        <v>5176.888559</v>
      </c>
      <c r="G142">
        <f t="shared" si="26"/>
        <v>5130.6543583706098</v>
      </c>
      <c r="H142">
        <f t="shared" si="27"/>
        <v>2137.6013078387068</v>
      </c>
      <c r="I142">
        <f t="shared" si="28"/>
        <v>2886064.7123130173</v>
      </c>
      <c r="N142" s="4">
        <f>Input!J143</f>
        <v>3.905135285715005</v>
      </c>
      <c r="O142">
        <f t="shared" si="29"/>
        <v>3.3882791428578622</v>
      </c>
      <c r="P142">
        <f t="shared" si="30"/>
        <v>0.15485723638422041</v>
      </c>
      <c r="Q142">
        <f t="shared" si="31"/>
        <v>10.45501722526364</v>
      </c>
      <c r="R142">
        <f t="shared" si="32"/>
        <v>11.480435549925609</v>
      </c>
    </row>
    <row r="143" spans="1:18" x14ac:dyDescent="0.25">
      <c r="A143">
        <f>Input!G144</f>
        <v>140</v>
      </c>
      <c r="B143">
        <f t="shared" si="22"/>
        <v>140</v>
      </c>
      <c r="C143">
        <f t="shared" si="23"/>
        <v>4.9416424226093039</v>
      </c>
      <c r="D143">
        <f t="shared" si="24"/>
        <v>3.3830463513431934</v>
      </c>
      <c r="E143" s="4">
        <f>Input!I144</f>
        <v>5181.5689788571417</v>
      </c>
      <c r="F143">
        <f t="shared" si="25"/>
        <v>5180.5639805714272</v>
      </c>
      <c r="G143">
        <f t="shared" si="26"/>
        <v>5130.7973906659845</v>
      </c>
      <c r="H143">
        <f t="shared" si="27"/>
        <v>2476.7134708165154</v>
      </c>
      <c r="I143">
        <f t="shared" si="28"/>
        <v>2886550.7113608373</v>
      </c>
      <c r="N143" s="4">
        <f>Input!J144</f>
        <v>3.6754215714272505</v>
      </c>
      <c r="O143">
        <f t="shared" si="29"/>
        <v>3.1585654285701077</v>
      </c>
      <c r="P143">
        <f t="shared" si="30"/>
        <v>0.14303229537460624</v>
      </c>
      <c r="Q143">
        <f t="shared" si="31"/>
        <v>9.0934400773998778</v>
      </c>
      <c r="R143">
        <f t="shared" si="32"/>
        <v>9.9765355665582689</v>
      </c>
    </row>
    <row r="144" spans="1:18" x14ac:dyDescent="0.25">
      <c r="E144" s="4"/>
      <c r="N144" s="4"/>
    </row>
    <row r="145" spans="5:16" x14ac:dyDescent="0.25">
      <c r="E145" s="4"/>
      <c r="N145" s="4"/>
      <c r="P145">
        <f>MAX(P4:P143)</f>
        <v>143.32575344615753</v>
      </c>
    </row>
    <row r="146" spans="5:16" x14ac:dyDescent="0.25">
      <c r="E146" s="4"/>
      <c r="N146" s="4"/>
      <c r="P146">
        <f>2/3*P145</f>
        <v>95.550502297438356</v>
      </c>
    </row>
    <row r="147" spans="5:16" x14ac:dyDescent="0.25">
      <c r="E147" s="4"/>
      <c r="N147" s="4"/>
    </row>
    <row r="148" spans="5:16" x14ac:dyDescent="0.25">
      <c r="E148" s="4"/>
      <c r="N148" s="4"/>
    </row>
    <row r="149" spans="5:16" x14ac:dyDescent="0.25">
      <c r="E149" s="4"/>
      <c r="N149" s="4"/>
    </row>
    <row r="150" spans="5:16" x14ac:dyDescent="0.25">
      <c r="E150" s="4"/>
      <c r="N150" s="4"/>
    </row>
    <row r="151" spans="5:16" x14ac:dyDescent="0.25">
      <c r="E151" s="4"/>
      <c r="N151" s="4"/>
    </row>
    <row r="152" spans="5:16" x14ac:dyDescent="0.25">
      <c r="E152" s="4"/>
      <c r="N152" s="4"/>
    </row>
    <row r="153" spans="5:16" x14ac:dyDescent="0.25">
      <c r="E153" s="4"/>
      <c r="N153" s="4"/>
    </row>
    <row r="154" spans="5:16" x14ac:dyDescent="0.25">
      <c r="E154" s="4"/>
      <c r="N154" s="4"/>
    </row>
    <row r="155" spans="5:16" x14ac:dyDescent="0.25">
      <c r="E155" s="4"/>
      <c r="N155" s="4"/>
    </row>
    <row r="156" spans="5:16" x14ac:dyDescent="0.25">
      <c r="E156" s="4"/>
      <c r="N156" s="4"/>
    </row>
    <row r="157" spans="5:16" x14ac:dyDescent="0.25">
      <c r="E157" s="4"/>
      <c r="N157" s="4"/>
    </row>
    <row r="158" spans="5:16" x14ac:dyDescent="0.25">
      <c r="E158" s="4"/>
      <c r="N158" s="4"/>
    </row>
    <row r="159" spans="5:16" x14ac:dyDescent="0.25">
      <c r="E159" s="4"/>
      <c r="N159" s="4"/>
    </row>
    <row r="160" spans="5:16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43">
    <cfRule type="cellIs" dxfId="12" priority="1" operator="equal">
      <formula>$P$145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S25" sqref="S25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0.48814214285714286</v>
      </c>
      <c r="E3">
        <f>D3-$D$3</f>
        <v>0</v>
      </c>
      <c r="F3">
        <f>O3</f>
        <v>0</v>
      </c>
      <c r="G3">
        <f>(E3-F3)^2</f>
        <v>0</v>
      </c>
      <c r="H3">
        <f>(F3-$I$4)^2</f>
        <v>4831318.2798576578</v>
      </c>
      <c r="I3" s="2" t="s">
        <v>11</v>
      </c>
      <c r="J3" s="23">
        <f>SUM(G3:G161)</f>
        <v>207136619.98710549</v>
      </c>
      <c r="K3">
        <f>1-(J3/J5)</f>
        <v>-0.4253671102551444</v>
      </c>
      <c r="M3" s="4">
        <f>Input!J4</f>
        <v>0.17228542857142859</v>
      </c>
      <c r="N3">
        <f>M3-$M$3</f>
        <v>0</v>
      </c>
      <c r="O3" s="4">
        <v>0</v>
      </c>
      <c r="P3">
        <f>(N3-O3)^2</f>
        <v>0</v>
      </c>
      <c r="Q3">
        <f>(N3-$R$4)^2</f>
        <v>3580.5029602045338</v>
      </c>
      <c r="R3" s="2" t="s">
        <v>11</v>
      </c>
      <c r="S3" s="23">
        <f>SUM(P4:P167)</f>
        <v>235444.87691622134</v>
      </c>
      <c r="T3">
        <f>1-(S3/S5)</f>
        <v>-0.13086984840530058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1.0049982857142858</v>
      </c>
      <c r="E4">
        <f t="shared" ref="E4:E67" si="2">D4-$D$3</f>
        <v>0.51685614285714299</v>
      </c>
      <c r="F4">
        <f>O4</f>
        <v>1.473099386070178</v>
      </c>
      <c r="G4">
        <f>(E4-F4)^2</f>
        <v>0.91440114019058361</v>
      </c>
      <c r="H4">
        <f t="shared" ref="H4:H67" si="3">(F4-$I$4)^2</f>
        <v>4824844.6283883974</v>
      </c>
      <c r="I4">
        <f>AVERAGE(E3:E161)</f>
        <v>2198.0259961742167</v>
      </c>
      <c r="J4" t="s">
        <v>5</v>
      </c>
      <c r="K4" t="s">
        <v>6</v>
      </c>
      <c r="M4" s="4">
        <f>Input!J5</f>
        <v>0.51685614285714299</v>
      </c>
      <c r="N4">
        <f>M4-$M$3</f>
        <v>0.3445707142857144</v>
      </c>
      <c r="O4">
        <f>$X$3*((1/$Z$3)*(1/SQRT(2*PI()))*EXP(-1*C4*C4/2))</f>
        <v>1.473099386070178</v>
      </c>
      <c r="P4">
        <f>(N4-O4)^2</f>
        <v>1.2735769630396054</v>
      </c>
      <c r="Q4">
        <f t="shared" ref="Q4:Q67" si="4">(N4-$R$4)^2</f>
        <v>3539.385323962425</v>
      </c>
      <c r="R4">
        <f>AVERAGE(N3:N167)</f>
        <v>59.837304085365794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1.4931401428571429</v>
      </c>
      <c r="E5">
        <f t="shared" si="2"/>
        <v>1.0049980000000001</v>
      </c>
      <c r="F5">
        <f>F4+O5</f>
        <v>3.3066404803098086</v>
      </c>
      <c r="G5">
        <f t="shared" ref="G5:G68" si="5">(E5-F5)^2</f>
        <v>5.2975581071666875</v>
      </c>
      <c r="H5">
        <f t="shared" si="3"/>
        <v>4816793.0502574779</v>
      </c>
      <c r="J5">
        <f>SUM(H3:H161)</f>
        <v>145321593.64195481</v>
      </c>
      <c r="K5">
        <f>1-((1-K3)*(V3-1)/(V3-1-1))</f>
        <v>-0.44340973190394362</v>
      </c>
      <c r="M5" s="4">
        <f>Input!J6</f>
        <v>0.48814185714285707</v>
      </c>
      <c r="N5">
        <f t="shared" ref="N5:N68" si="6">M5-$M$3</f>
        <v>0.31585642857142848</v>
      </c>
      <c r="O5">
        <f t="shared" ref="O5:O68" si="7">$X$3*((1/$Z$3)*(1/SQRT(2*PI()))*EXP(-1*C5*C5/2))</f>
        <v>1.8335410942396306</v>
      </c>
      <c r="P5">
        <f t="shared" ref="P5:P68" si="8">(N5-O5)^2</f>
        <v>2.3033667444044026</v>
      </c>
      <c r="Q5">
        <f t="shared" si="4"/>
        <v>3542.8027311605115</v>
      </c>
      <c r="S5">
        <f>SUM(Q4:Q167)</f>
        <v>208198.03202661616</v>
      </c>
      <c r="T5">
        <f>1-((1-T3)*(X3-1)/(X3-1-1))</f>
        <v>-0.13144725837392279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2.0099962857142857</v>
      </c>
      <c r="E6">
        <f t="shared" si="2"/>
        <v>1.5218541428571428</v>
      </c>
      <c r="F6">
        <f t="shared" ref="F6:F69" si="9">F5+O6</f>
        <v>5.5738929896874936</v>
      </c>
      <c r="G6">
        <f t="shared" si="5"/>
        <v>16.419018816222241</v>
      </c>
      <c r="H6">
        <f t="shared" si="3"/>
        <v>4806846.2247582655</v>
      </c>
      <c r="M6" s="4">
        <f>Input!J7</f>
        <v>0.51685614285714276</v>
      </c>
      <c r="N6">
        <f t="shared" si="6"/>
        <v>0.34457071428571417</v>
      </c>
      <c r="O6">
        <f t="shared" si="7"/>
        <v>2.267252509377685</v>
      </c>
      <c r="P6">
        <f t="shared" si="8"/>
        <v>3.6967052851780831</v>
      </c>
      <c r="Q6">
        <f t="shared" si="4"/>
        <v>3539.385323962425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2.5842808571428568</v>
      </c>
      <c r="E7">
        <f t="shared" si="2"/>
        <v>2.096138714285714</v>
      </c>
      <c r="F7">
        <f t="shared" si="9"/>
        <v>8.3591147409768158</v>
      </c>
      <c r="G7">
        <f t="shared" si="5"/>
        <v>39.224868710907458</v>
      </c>
      <c r="H7">
        <f t="shared" si="3"/>
        <v>4794641.0516455695</v>
      </c>
      <c r="M7" s="4">
        <f>Input!J8</f>
        <v>0.57428457142857114</v>
      </c>
      <c r="N7">
        <f t="shared" si="6"/>
        <v>0.40199914285714256</v>
      </c>
      <c r="O7">
        <f t="shared" si="7"/>
        <v>2.7852217512893227</v>
      </c>
      <c r="P7">
        <f t="shared" si="8"/>
        <v>5.6797500013422848</v>
      </c>
      <c r="Q7">
        <f t="shared" si="4"/>
        <v>3532.5554736089935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3.5031362857142851</v>
      </c>
      <c r="E8">
        <f t="shared" si="2"/>
        <v>3.0149941428571423</v>
      </c>
      <c r="F8">
        <f t="shared" si="9"/>
        <v>11.758264575968479</v>
      </c>
      <c r="G8">
        <f t="shared" si="5"/>
        <v>76.444777866518891</v>
      </c>
      <c r="H8">
        <f t="shared" si="3"/>
        <v>4779766.5942277499</v>
      </c>
      <c r="M8" s="4">
        <f>Input!J9</f>
        <v>0.91885542857142832</v>
      </c>
      <c r="N8">
        <f t="shared" si="6"/>
        <v>0.74656999999999973</v>
      </c>
      <c r="O8">
        <f t="shared" si="7"/>
        <v>3.3991498349916633</v>
      </c>
      <c r="P8">
        <f t="shared" si="8"/>
        <v>7.0361797810044013</v>
      </c>
      <c r="Q8">
        <f t="shared" si="4"/>
        <v>3491.7148547474112</v>
      </c>
      <c r="S8" s="19" t="s">
        <v>28</v>
      </c>
      <c r="T8" s="24">
        <f>SQRT((T5-K5)^2)</f>
        <v>0.31196247353002082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4.565562714285714</v>
      </c>
      <c r="E9">
        <f t="shared" si="2"/>
        <v>4.0774205714285712</v>
      </c>
      <c r="F9">
        <f t="shared" si="9"/>
        <v>15.879538517390518</v>
      </c>
      <c r="G9">
        <f t="shared" si="5"/>
        <v>139.28998801039702</v>
      </c>
      <c r="H9">
        <f t="shared" si="3"/>
        <v>4761763.1626642356</v>
      </c>
      <c r="M9" s="4">
        <f>Input!J10</f>
        <v>1.0624264285714289</v>
      </c>
      <c r="N9">
        <f t="shared" si="6"/>
        <v>0.89014100000000029</v>
      </c>
      <c r="O9">
        <f t="shared" si="7"/>
        <v>4.1212739414220385</v>
      </c>
      <c r="P9">
        <f t="shared" si="8"/>
        <v>10.440220085142633</v>
      </c>
      <c r="Q9">
        <f t="shared" si="4"/>
        <v>3474.7680358127118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5.6279891428571434</v>
      </c>
      <c r="E10">
        <f t="shared" si="2"/>
        <v>5.1398470000000005</v>
      </c>
      <c r="F10">
        <f t="shared" si="9"/>
        <v>20.843670287472655</v>
      </c>
      <c r="G10">
        <f t="shared" si="5"/>
        <v>246.61006584416847</v>
      </c>
      <c r="H10">
        <f t="shared" si="3"/>
        <v>4740122.8801536122</v>
      </c>
      <c r="M10" s="4">
        <f>Input!J11</f>
        <v>1.0624264285714293</v>
      </c>
      <c r="N10">
        <f t="shared" si="6"/>
        <v>0.89014100000000074</v>
      </c>
      <c r="O10">
        <f t="shared" si="7"/>
        <v>4.9641317700821368</v>
      </c>
      <c r="P10">
        <f t="shared" si="8"/>
        <v>16.597400794714435</v>
      </c>
      <c r="Q10">
        <f t="shared" si="4"/>
        <v>3474.7680358127118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7.6954137142857144</v>
      </c>
      <c r="E11">
        <f t="shared" si="2"/>
        <v>7.2072715714285716</v>
      </c>
      <c r="F11">
        <f t="shared" si="9"/>
        <v>26.783934509867052</v>
      </c>
      <c r="G11">
        <f t="shared" si="5"/>
        <v>383.24573180523078</v>
      </c>
      <c r="H11">
        <f t="shared" si="3"/>
        <v>4714292.0903404569</v>
      </c>
      <c r="M11" s="4">
        <f>Input!J12</f>
        <v>2.0674245714285711</v>
      </c>
      <c r="N11">
        <f t="shared" si="6"/>
        <v>1.8951391428571425</v>
      </c>
      <c r="O11">
        <f t="shared" si="7"/>
        <v>5.940264222394398</v>
      </c>
      <c r="P11">
        <f t="shared" si="8"/>
        <v>16.363036909101289</v>
      </c>
      <c r="Q11">
        <f t="shared" si="4"/>
        <v>3357.2944782248787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10.882693285714286</v>
      </c>
      <c r="E12">
        <f t="shared" si="2"/>
        <v>10.394551142857143</v>
      </c>
      <c r="F12">
        <f t="shared" si="9"/>
        <v>33.845790683518558</v>
      </c>
      <c r="G12">
        <f t="shared" si="5"/>
        <v>549.96063599348145</v>
      </c>
      <c r="H12">
        <f t="shared" si="3"/>
        <v>4683675.9618377592</v>
      </c>
      <c r="M12" s="4">
        <f>Input!J13</f>
        <v>3.1872795714285713</v>
      </c>
      <c r="N12">
        <f t="shared" si="6"/>
        <v>3.0149941428571427</v>
      </c>
      <c r="O12">
        <f t="shared" si="7"/>
        <v>7.0618561736515044</v>
      </c>
      <c r="P12">
        <f t="shared" si="8"/>
        <v>16.377092296285067</v>
      </c>
      <c r="Q12">
        <f t="shared" si="4"/>
        <v>3228.7749072025176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14.041258571428571</v>
      </c>
      <c r="E13">
        <f t="shared" si="2"/>
        <v>13.553116428571428</v>
      </c>
      <c r="F13">
        <f t="shared" si="9"/>
        <v>42.186108828427585</v>
      </c>
      <c r="G13">
        <f t="shared" si="5"/>
        <v>819.84825377022048</v>
      </c>
      <c r="H13">
        <f t="shared" si="3"/>
        <v>4647645.6198711041</v>
      </c>
      <c r="M13" s="4">
        <f>Input!J14</f>
        <v>3.1585652857142854</v>
      </c>
      <c r="N13">
        <f t="shared" si="6"/>
        <v>2.9862798571428568</v>
      </c>
      <c r="O13">
        <f t="shared" si="7"/>
        <v>8.3403181449090269</v>
      </c>
      <c r="P13">
        <f t="shared" si="8"/>
        <v>28.665725986866104</v>
      </c>
      <c r="Q13">
        <f t="shared" si="4"/>
        <v>3232.0389557979915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18.290964571428571</v>
      </c>
      <c r="E14">
        <f t="shared" si="2"/>
        <v>17.802822428571428</v>
      </c>
      <c r="F14">
        <f t="shared" si="9"/>
        <v>51.971924028943178</v>
      </c>
      <c r="G14">
        <f t="shared" si="5"/>
        <v>1167.5275041765271</v>
      </c>
      <c r="H14">
        <f t="shared" si="3"/>
        <v>4605548.0805713106</v>
      </c>
      <c r="M14" s="4">
        <f>Input!J15</f>
        <v>4.2497059999999998</v>
      </c>
      <c r="N14">
        <f t="shared" si="6"/>
        <v>4.0774205714285712</v>
      </c>
      <c r="O14">
        <f t="shared" si="7"/>
        <v>9.7858152005155912</v>
      </c>
      <c r="P14">
        <f t="shared" si="8"/>
        <v>32.585769241389535</v>
      </c>
      <c r="Q14">
        <f t="shared" si="4"/>
        <v>3109.1646094878483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23.717953999999999</v>
      </c>
      <c r="E15">
        <f t="shared" si="2"/>
        <v>23.229811857142856</v>
      </c>
      <c r="F15">
        <f t="shared" si="9"/>
        <v>63.37867726783557</v>
      </c>
      <c r="G15">
        <f t="shared" si="5"/>
        <v>1611.9313937659178</v>
      </c>
      <c r="H15">
        <f t="shared" si="3"/>
        <v>4556719.1761142025</v>
      </c>
      <c r="M15" s="4">
        <f>Input!J16</f>
        <v>5.426989428571428</v>
      </c>
      <c r="N15">
        <f t="shared" si="6"/>
        <v>5.2547039999999994</v>
      </c>
      <c r="O15">
        <f t="shared" si="7"/>
        <v>11.406753238892396</v>
      </c>
      <c r="P15">
        <f t="shared" si="8"/>
        <v>37.847709837756511</v>
      </c>
      <c r="Q15">
        <f t="shared" si="4"/>
        <v>2979.2602320789742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30.867797285714282</v>
      </c>
      <c r="E16">
        <f t="shared" si="2"/>
        <v>30.379655142857139</v>
      </c>
      <c r="F16">
        <f t="shared" si="9"/>
        <v>76.587914098881242</v>
      </c>
      <c r="G16">
        <f t="shared" si="5"/>
        <v>2135.2031957469817</v>
      </c>
      <c r="H16">
        <f t="shared" si="3"/>
        <v>4500499.5360794775</v>
      </c>
      <c r="M16" s="4">
        <f>Input!J17</f>
        <v>7.1498432857142831</v>
      </c>
      <c r="N16">
        <f t="shared" si="6"/>
        <v>6.9775578571428545</v>
      </c>
      <c r="O16">
        <f t="shared" si="7"/>
        <v>13.209236831045677</v>
      </c>
      <c r="P16">
        <f t="shared" si="8"/>
        <v>38.833822833782541</v>
      </c>
      <c r="Q16">
        <f t="shared" si="4"/>
        <v>2794.1527713121291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45.626911571428572</v>
      </c>
      <c r="E17">
        <f t="shared" si="2"/>
        <v>45.138769428571429</v>
      </c>
      <c r="F17">
        <f t="shared" si="9"/>
        <v>91.78443076484777</v>
      </c>
      <c r="G17">
        <f t="shared" si="5"/>
        <v>2175.8177214985853</v>
      </c>
      <c r="H17">
        <f t="shared" si="3"/>
        <v>4436253.5318581089</v>
      </c>
      <c r="M17" s="4">
        <f>Input!J18</f>
        <v>14.75911428571429</v>
      </c>
      <c r="N17">
        <f t="shared" si="6"/>
        <v>14.586828857142862</v>
      </c>
      <c r="O17">
        <f t="shared" si="7"/>
        <v>15.196516665966522</v>
      </c>
      <c r="P17">
        <f t="shared" si="8"/>
        <v>0.37171922422819542</v>
      </c>
      <c r="Q17">
        <f t="shared" si="4"/>
        <v>2047.6055083800172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62.654449999999997</v>
      </c>
      <c r="E18">
        <f t="shared" si="2"/>
        <v>62.166307857142854</v>
      </c>
      <c r="F18">
        <f t="shared" si="9"/>
        <v>109.15287898715344</v>
      </c>
      <c r="G18">
        <f t="shared" si="5"/>
        <v>2207.7378665555443</v>
      </c>
      <c r="H18">
        <f t="shared" si="3"/>
        <v>4363390.8997067977</v>
      </c>
      <c r="M18" s="4">
        <f>Input!J19</f>
        <v>17.027538428571425</v>
      </c>
      <c r="N18">
        <f t="shared" si="6"/>
        <v>16.855252999999998</v>
      </c>
      <c r="O18">
        <f t="shared" si="7"/>
        <v>17.36844822230567</v>
      </c>
      <c r="P18">
        <f t="shared" si="8"/>
        <v>0.26336933619736824</v>
      </c>
      <c r="Q18">
        <f t="shared" si="4"/>
        <v>1847.4567155049951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81.490985000000009</v>
      </c>
      <c r="E19">
        <f t="shared" si="2"/>
        <v>81.002842857142866</v>
      </c>
      <c r="F19">
        <f t="shared" si="9"/>
        <v>128.87386520545633</v>
      </c>
      <c r="G19">
        <f t="shared" si="5"/>
        <v>2291.6347806727267</v>
      </c>
      <c r="H19">
        <f t="shared" si="3"/>
        <v>4281390.5410925625</v>
      </c>
      <c r="M19" s="4">
        <f>Input!J20</f>
        <v>18.836535000000012</v>
      </c>
      <c r="N19">
        <f t="shared" si="6"/>
        <v>18.664249571428584</v>
      </c>
      <c r="O19">
        <f t="shared" si="7"/>
        <v>19.720986218302887</v>
      </c>
      <c r="P19">
        <f t="shared" si="8"/>
        <v>1.1166923408471443</v>
      </c>
      <c r="Q19">
        <f t="shared" si="4"/>
        <v>1695.2204180076453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103.80194185714286</v>
      </c>
      <c r="E20">
        <f t="shared" si="2"/>
        <v>103.31379971428572</v>
      </c>
      <c r="F20">
        <f t="shared" si="9"/>
        <v>151.11960661649607</v>
      </c>
      <c r="G20">
        <f t="shared" si="5"/>
        <v>2285.3951735714227</v>
      </c>
      <c r="H20">
        <f t="shared" si="3"/>
        <v>4189825.767612223</v>
      </c>
      <c r="M20" s="4">
        <f>Input!J21</f>
        <v>22.310956857142855</v>
      </c>
      <c r="N20">
        <f t="shared" si="6"/>
        <v>22.138671428571428</v>
      </c>
      <c r="O20">
        <f t="shared" si="7"/>
        <v>22.245741411039738</v>
      </c>
      <c r="P20">
        <f t="shared" si="8"/>
        <v>1.1463981145764284E-2</v>
      </c>
      <c r="Q20">
        <f t="shared" si="4"/>
        <v>1421.1869041919226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131.252746</v>
      </c>
      <c r="E21">
        <f t="shared" si="2"/>
        <v>130.76460385714284</v>
      </c>
      <c r="F21">
        <f t="shared" si="9"/>
        <v>176.04923377119272</v>
      </c>
      <c r="G21">
        <f t="shared" si="5"/>
        <v>2050.6977064524608</v>
      </c>
      <c r="H21">
        <f t="shared" si="3"/>
        <v>4088390.0276978146</v>
      </c>
      <c r="M21" s="4">
        <f>Input!J22</f>
        <v>27.450804142857137</v>
      </c>
      <c r="N21">
        <f t="shared" si="6"/>
        <v>27.27851871428571</v>
      </c>
      <c r="O21">
        <f t="shared" si="7"/>
        <v>24.92962715469665</v>
      </c>
      <c r="P21">
        <f t="shared" si="8"/>
        <v>5.5172915587087248</v>
      </c>
      <c r="Q21">
        <f t="shared" si="4"/>
        <v>1060.0745048400586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163.01068457142856</v>
      </c>
      <c r="E22">
        <f t="shared" si="2"/>
        <v>162.5225424285714</v>
      </c>
      <c r="F22">
        <f t="shared" si="9"/>
        <v>203.80385633207743</v>
      </c>
      <c r="G22">
        <f t="shared" si="5"/>
        <v>1704.1468775998003</v>
      </c>
      <c r="H22">
        <f t="shared" si="3"/>
        <v>3976921.9430365609</v>
      </c>
      <c r="M22" s="4">
        <f>Input!J23</f>
        <v>31.757938571428554</v>
      </c>
      <c r="N22">
        <f t="shared" si="6"/>
        <v>31.585653142857126</v>
      </c>
      <c r="O22">
        <f t="shared" si="7"/>
        <v>27.754622560884716</v>
      </c>
      <c r="P22">
        <f t="shared" si="8"/>
        <v>14.676795320007862</v>
      </c>
      <c r="Q22">
        <f t="shared" si="4"/>
        <v>798.1557809773509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199.53518542857142</v>
      </c>
      <c r="E23">
        <f t="shared" si="2"/>
        <v>199.04704328571427</v>
      </c>
      <c r="F23">
        <f t="shared" si="9"/>
        <v>234.50153330516889</v>
      </c>
      <c r="G23">
        <f t="shared" si="5"/>
        <v>1257.0208625396076</v>
      </c>
      <c r="H23">
        <f t="shared" si="3"/>
        <v>3855428.3162851832</v>
      </c>
      <c r="M23" s="4">
        <f>Input!J24</f>
        <v>36.524500857142868</v>
      </c>
      <c r="N23">
        <f t="shared" si="6"/>
        <v>36.352215428571441</v>
      </c>
      <c r="O23">
        <f t="shared" si="7"/>
        <v>30.697676973091468</v>
      </c>
      <c r="P23">
        <f t="shared" si="8"/>
        <v>31.973805144501831</v>
      </c>
      <c r="Q23">
        <f t="shared" si="4"/>
        <v>551.54938921749078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235.77254399999998</v>
      </c>
      <c r="E24">
        <f t="shared" si="2"/>
        <v>235.28440185714283</v>
      </c>
      <c r="F24">
        <f t="shared" si="9"/>
        <v>268.23231000451699</v>
      </c>
      <c r="G24">
        <f t="shared" si="5"/>
        <v>1085.5646512878047</v>
      </c>
      <c r="H24">
        <f t="shared" si="3"/>
        <v>3724103.6711804383</v>
      </c>
      <c r="M24" s="4">
        <f>Input!J25</f>
        <v>36.237358571428558</v>
      </c>
      <c r="N24">
        <f t="shared" si="6"/>
        <v>36.065073142857131</v>
      </c>
      <c r="O24">
        <f t="shared" si="7"/>
        <v>33.73077669934812</v>
      </c>
      <c r="P24">
        <f t="shared" si="8"/>
        <v>5.4489398861788176</v>
      </c>
      <c r="Q24">
        <f t="shared" si="4"/>
        <v>565.1189639839663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277.06360699999999</v>
      </c>
      <c r="E25">
        <f t="shared" si="2"/>
        <v>276.57546485714283</v>
      </c>
      <c r="F25">
        <f t="shared" si="9"/>
        <v>305.05349957800513</v>
      </c>
      <c r="G25">
        <f t="shared" si="5"/>
        <v>810.99846156263857</v>
      </c>
      <c r="H25">
        <f t="shared" si="3"/>
        <v>3583344.8728696946</v>
      </c>
      <c r="M25" s="4">
        <f>Input!J26</f>
        <v>41.291063000000008</v>
      </c>
      <c r="N25">
        <f t="shared" si="6"/>
        <v>41.118777571428581</v>
      </c>
      <c r="O25">
        <f t="shared" si="7"/>
        <v>36.821189573488113</v>
      </c>
      <c r="P25">
        <f t="shared" si="8"/>
        <v>18.469262600041962</v>
      </c>
      <c r="Q25">
        <f t="shared" si="4"/>
        <v>350.38323485297047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323.86780214285716</v>
      </c>
      <c r="E26">
        <f t="shared" si="2"/>
        <v>323.37966</v>
      </c>
      <c r="F26">
        <f t="shared" si="9"/>
        <v>344.98539565893395</v>
      </c>
      <c r="G26">
        <f t="shared" si="5"/>
        <v>466.80781336373013</v>
      </c>
      <c r="H26">
        <f t="shared" si="3"/>
        <v>3433759.4671580396</v>
      </c>
      <c r="M26" s="4">
        <f>Input!J27</f>
        <v>46.804195142857168</v>
      </c>
      <c r="N26">
        <f t="shared" si="6"/>
        <v>46.63190971428574</v>
      </c>
      <c r="O26">
        <f t="shared" si="7"/>
        <v>39.931896080928837</v>
      </c>
      <c r="P26">
        <f t="shared" si="8"/>
        <v>44.89018268716837</v>
      </c>
      <c r="Q26">
        <f t="shared" si="4"/>
        <v>174.38244049575277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372.94042142857143</v>
      </c>
      <c r="E27">
        <f t="shared" si="2"/>
        <v>372.45227928571427</v>
      </c>
      <c r="F27">
        <f t="shared" si="9"/>
        <v>388.00760341014899</v>
      </c>
      <c r="G27">
        <f t="shared" si="5"/>
        <v>241.96810861622077</v>
      </c>
      <c r="H27">
        <f t="shared" si="3"/>
        <v>3276166.5821442194</v>
      </c>
      <c r="M27" s="4">
        <f>Input!J28</f>
        <v>49.072619285714268</v>
      </c>
      <c r="N27">
        <f t="shared" si="6"/>
        <v>48.90033385714284</v>
      </c>
      <c r="O27">
        <f t="shared" si="7"/>
        <v>43.022207751215014</v>
      </c>
      <c r="P27">
        <f t="shared" si="8"/>
        <v>34.552366517190237</v>
      </c>
      <c r="Q27">
        <f t="shared" si="4"/>
        <v>119.61731777303525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424.19532228571421</v>
      </c>
      <c r="E28">
        <f t="shared" si="2"/>
        <v>423.70718014285706</v>
      </c>
      <c r="F28">
        <f t="shared" si="9"/>
        <v>434.05616806758695</v>
      </c>
      <c r="G28">
        <f t="shared" si="5"/>
        <v>107.10155106620523</v>
      </c>
      <c r="H28">
        <f t="shared" si="3"/>
        <v>3111589.554470533</v>
      </c>
      <c r="M28" s="4">
        <f>Input!J29</f>
        <v>51.254900857142786</v>
      </c>
      <c r="N28">
        <f t="shared" si="6"/>
        <v>51.082615428571359</v>
      </c>
      <c r="O28">
        <f t="shared" si="7"/>
        <v>46.048564657437957</v>
      </c>
      <c r="P28">
        <f t="shared" si="8"/>
        <v>25.341667166348792</v>
      </c>
      <c r="Q28">
        <f t="shared" si="4"/>
        <v>76.64457347740516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478.924645</v>
      </c>
      <c r="E29">
        <f t="shared" si="2"/>
        <v>478.43650285714284</v>
      </c>
      <c r="F29">
        <f t="shared" si="9"/>
        <v>483.02166270326666</v>
      </c>
      <c r="G29">
        <f t="shared" si="5"/>
        <v>21.023690814506171</v>
      </c>
      <c r="H29">
        <f t="shared" si="3"/>
        <v>2941239.863824138</v>
      </c>
      <c r="M29" s="4">
        <f>Input!J30</f>
        <v>54.729322714285786</v>
      </c>
      <c r="N29">
        <f t="shared" si="6"/>
        <v>54.557037285714358</v>
      </c>
      <c r="O29">
        <f t="shared" si="7"/>
        <v>48.965494635679725</v>
      </c>
      <c r="P29">
        <f t="shared" si="8"/>
        <v>31.265349207156323</v>
      </c>
      <c r="Q29">
        <f t="shared" si="4"/>
        <v>27.881217475501217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532.99354042857135</v>
      </c>
      <c r="E30">
        <f t="shared" si="2"/>
        <v>532.50539828571425</v>
      </c>
      <c r="F30">
        <f t="shared" si="9"/>
        <v>534.74837047963774</v>
      </c>
      <c r="G30">
        <f t="shared" si="5"/>
        <v>5.0309242627139641</v>
      </c>
      <c r="H30">
        <f t="shared" si="3"/>
        <v>2766492.4601361961</v>
      </c>
      <c r="M30" s="4">
        <f>Input!J31</f>
        <v>54.068895428571352</v>
      </c>
      <c r="N30">
        <f t="shared" si="6"/>
        <v>53.896609999999924</v>
      </c>
      <c r="O30">
        <f t="shared" si="7"/>
        <v>51.726707776371128</v>
      </c>
      <c r="P30">
        <f t="shared" si="8"/>
        <v>4.7084756601091931</v>
      </c>
      <c r="Q30">
        <f t="shared" si="4"/>
        <v>35.291846215901025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591.28342771428572</v>
      </c>
      <c r="E31">
        <f t="shared" si="2"/>
        <v>590.79528557142862</v>
      </c>
      <c r="F31">
        <f t="shared" si="9"/>
        <v>589.03466188745801</v>
      </c>
      <c r="G31">
        <f t="shared" si="5"/>
        <v>3.0997957565582324</v>
      </c>
      <c r="H31">
        <f t="shared" si="3"/>
        <v>2588853.1138098841</v>
      </c>
      <c r="M31" s="4">
        <f>Input!J32</f>
        <v>58.289887285714372</v>
      </c>
      <c r="N31">
        <f t="shared" si="6"/>
        <v>58.117601857142944</v>
      </c>
      <c r="O31">
        <f t="shared" si="7"/>
        <v>54.286291407820229</v>
      </c>
      <c r="P31">
        <f t="shared" si="8"/>
        <v>14.678939759089419</v>
      </c>
      <c r="Q31">
        <f t="shared" si="4"/>
        <v>2.9573757537546359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653.07645114285708</v>
      </c>
      <c r="E32">
        <f t="shared" si="2"/>
        <v>652.58830899999998</v>
      </c>
      <c r="F32">
        <f t="shared" si="9"/>
        <v>645.63462563581209</v>
      </c>
      <c r="G32">
        <f t="shared" si="5"/>
        <v>48.353712329383491</v>
      </c>
      <c r="H32">
        <f t="shared" si="3"/>
        <v>2409918.9673221069</v>
      </c>
      <c r="M32" s="4">
        <f>Input!J33</f>
        <v>61.79302342857136</v>
      </c>
      <c r="N32">
        <f t="shared" si="6"/>
        <v>61.620737999999932</v>
      </c>
      <c r="O32">
        <f t="shared" si="7"/>
        <v>56.599963748354092</v>
      </c>
      <c r="P32">
        <f t="shared" si="8"/>
        <v>25.208174085989839</v>
      </c>
      <c r="Q32">
        <f t="shared" si="4"/>
        <v>3.1806365278672453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715.93190100000004</v>
      </c>
      <c r="E33">
        <f t="shared" si="2"/>
        <v>715.44375885714294</v>
      </c>
      <c r="F33">
        <f t="shared" si="9"/>
        <v>704.26096479415128</v>
      </c>
      <c r="G33">
        <f t="shared" si="5"/>
        <v>125.05488305528155</v>
      </c>
      <c r="H33">
        <f t="shared" si="3"/>
        <v>2231333.9689738881</v>
      </c>
      <c r="M33" s="4">
        <f>Input!J34</f>
        <v>62.855449857142958</v>
      </c>
      <c r="N33">
        <f t="shared" si="6"/>
        <v>62.68316442857153</v>
      </c>
      <c r="O33">
        <f t="shared" si="7"/>
        <v>58.626339158339235</v>
      </c>
      <c r="P33">
        <f t="shared" si="8"/>
        <v>16.457831273195335</v>
      </c>
      <c r="Q33">
        <f t="shared" si="4"/>
        <v>8.098921093031068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784.24305471428579</v>
      </c>
      <c r="E34">
        <f t="shared" si="2"/>
        <v>783.75491257142869</v>
      </c>
      <c r="F34">
        <f t="shared" si="9"/>
        <v>764.58911969364794</v>
      </c>
      <c r="G34">
        <f t="shared" si="5"/>
        <v>367.32761663399117</v>
      </c>
      <c r="H34">
        <f t="shared" si="3"/>
        <v>2054741.2788543694</v>
      </c>
      <c r="M34" s="4">
        <f>Input!J35</f>
        <v>68.311153714285751</v>
      </c>
      <c r="N34">
        <f t="shared" si="6"/>
        <v>68.138868285714324</v>
      </c>
      <c r="O34">
        <f t="shared" si="7"/>
        <v>60.328154899496674</v>
      </c>
      <c r="P34">
        <f t="shared" si="8"/>
        <v>61.00724360163958</v>
      </c>
      <c r="Q34">
        <f t="shared" si="4"/>
        <v>68.915968172508329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854.70777557142867</v>
      </c>
      <c r="E35">
        <f t="shared" si="2"/>
        <v>854.21963342857157</v>
      </c>
      <c r="F35">
        <f t="shared" si="9"/>
        <v>826.26252849836567</v>
      </c>
      <c r="G35">
        <f t="shared" si="5"/>
        <v>781.59971607854311</v>
      </c>
      <c r="H35">
        <f t="shared" si="3"/>
        <v>1881735.0112500761</v>
      </c>
      <c r="M35" s="4">
        <f>Input!J36</f>
        <v>70.464720857142879</v>
      </c>
      <c r="N35">
        <f t="shared" si="6"/>
        <v>70.292435428571451</v>
      </c>
      <c r="O35">
        <f t="shared" si="7"/>
        <v>61.673408804717752</v>
      </c>
      <c r="P35">
        <f t="shared" si="8"/>
        <v>74.287619942698896</v>
      </c>
      <c r="Q35">
        <f t="shared" si="4"/>
        <v>109.30977140368134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925.74678114285712</v>
      </c>
      <c r="E36">
        <f t="shared" si="2"/>
        <v>925.25863900000002</v>
      </c>
      <c r="F36">
        <f t="shared" si="9"/>
        <v>888.89888792095405</v>
      </c>
      <c r="G36">
        <f t="shared" si="5"/>
        <v>1322.0314985301841</v>
      </c>
      <c r="H36">
        <f t="shared" si="3"/>
        <v>1713813.7855635495</v>
      </c>
      <c r="M36" s="4">
        <f>Input!J37</f>
        <v>71.039005571428447</v>
      </c>
      <c r="N36">
        <f t="shared" si="6"/>
        <v>70.866720142857019</v>
      </c>
      <c r="O36">
        <f t="shared" si="7"/>
        <v>62.636359422588349</v>
      </c>
      <c r="P36">
        <f t="shared" si="8"/>
        <v>67.738837585741436</v>
      </c>
      <c r="Q36">
        <f t="shared" si="4"/>
        <v>121.64801856924528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1001.1790638571429</v>
      </c>
      <c r="E37">
        <f t="shared" si="2"/>
        <v>1000.6909217142858</v>
      </c>
      <c r="F37">
        <f t="shared" si="9"/>
        <v>952.09723292322792</v>
      </c>
      <c r="G37">
        <f t="shared" si="5"/>
        <v>2361.3465903221809</v>
      </c>
      <c r="H37">
        <f t="shared" si="3"/>
        <v>1552338.4830961386</v>
      </c>
      <c r="M37" s="4">
        <f>Input!J38</f>
        <v>75.432282714285748</v>
      </c>
      <c r="N37">
        <f t="shared" si="6"/>
        <v>75.25999728571432</v>
      </c>
      <c r="O37">
        <f t="shared" si="7"/>
        <v>63.198345002273861</v>
      </c>
      <c r="P37">
        <f t="shared" si="8"/>
        <v>145.48345580662445</v>
      </c>
      <c r="Q37">
        <f t="shared" si="4"/>
        <v>237.85946555207667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1079.4253409999999</v>
      </c>
      <c r="E38">
        <f t="shared" si="2"/>
        <v>1078.9371988571427</v>
      </c>
      <c r="F38">
        <f t="shared" si="9"/>
        <v>1015.4456178495877</v>
      </c>
      <c r="G38">
        <f t="shared" si="5"/>
        <v>4031.1808588389113</v>
      </c>
      <c r="H38">
        <f t="shared" si="3"/>
        <v>1398496.3511984227</v>
      </c>
      <c r="M38" s="4">
        <f>Input!J39</f>
        <v>78.246277142857025</v>
      </c>
      <c r="N38">
        <f t="shared" si="6"/>
        <v>78.073991714285597</v>
      </c>
      <c r="O38">
        <f t="shared" si="7"/>
        <v>63.348384926359806</v>
      </c>
      <c r="P38">
        <f t="shared" si="8"/>
        <v>216.84349527260613</v>
      </c>
      <c r="Q38">
        <f t="shared" si="4"/>
        <v>332.57677567479658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1188.9988434285715</v>
      </c>
      <c r="E39">
        <f t="shared" si="2"/>
        <v>1188.5107012857143</v>
      </c>
      <c r="F39">
        <f t="shared" si="9"/>
        <v>1078.5291543649823</v>
      </c>
      <c r="G39">
        <f t="shared" si="5"/>
        <v>12095.940663077163</v>
      </c>
      <c r="H39">
        <f t="shared" si="3"/>
        <v>1253273.1788208501</v>
      </c>
      <c r="M39" s="4">
        <f>Input!J40</f>
        <v>109.5735024285716</v>
      </c>
      <c r="N39">
        <f t="shared" si="6"/>
        <v>109.40121700000017</v>
      </c>
      <c r="O39">
        <f t="shared" si="7"/>
        <v>63.083536515394556</v>
      </c>
      <c r="P39">
        <f t="shared" si="8"/>
        <v>2145.3275254740161</v>
      </c>
      <c r="Q39">
        <f t="shared" si="4"/>
        <v>2456.5814634094604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1313.1591747142859</v>
      </c>
      <c r="E40">
        <f t="shared" si="2"/>
        <v>1312.6710325714287</v>
      </c>
      <c r="F40">
        <f t="shared" si="9"/>
        <v>1140.9381453727894</v>
      </c>
      <c r="G40">
        <f t="shared" si="5"/>
        <v>29492.184545580541</v>
      </c>
      <c r="H40">
        <f t="shared" si="3"/>
        <v>1117434.7243119807</v>
      </c>
      <c r="M40" s="4">
        <f>Input!J41</f>
        <v>124.16033128571439</v>
      </c>
      <c r="N40">
        <f t="shared" si="6"/>
        <v>123.98804585714296</v>
      </c>
      <c r="O40">
        <f t="shared" si="7"/>
        <v>62.408991007807145</v>
      </c>
      <c r="P40">
        <f t="shared" si="8"/>
        <v>3791.9799961375093</v>
      </c>
      <c r="Q40">
        <f t="shared" si="4"/>
        <v>4115.3176698692369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1446.9962015714286</v>
      </c>
      <c r="E41">
        <f t="shared" si="2"/>
        <v>1446.5080594285714</v>
      </c>
      <c r="F41">
        <f t="shared" si="9"/>
        <v>1202.2760497147865</v>
      </c>
      <c r="G41">
        <f t="shared" si="5"/>
        <v>59649.274568834328</v>
      </c>
      <c r="H41">
        <f t="shared" si="3"/>
        <v>991517.95587395818</v>
      </c>
      <c r="M41" s="4">
        <f>Input!J42</f>
        <v>133.83702685714275</v>
      </c>
      <c r="N41">
        <f t="shared" si="6"/>
        <v>133.66474142857132</v>
      </c>
      <c r="O41">
        <f t="shared" si="7"/>
        <v>61.337904341997152</v>
      </c>
      <c r="P41">
        <f t="shared" si="8"/>
        <v>5231.171362947839</v>
      </c>
      <c r="Q41">
        <f t="shared" si="4"/>
        <v>5450.4905046649383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1598.6934795714285</v>
      </c>
      <c r="E42">
        <f t="shared" si="2"/>
        <v>1598.2053374285713</v>
      </c>
      <c r="F42">
        <f t="shared" si="9"/>
        <v>1262.167020160939</v>
      </c>
      <c r="G42">
        <f t="shared" si="5"/>
        <v>112921.75067206187</v>
      </c>
      <c r="H42">
        <f t="shared" si="3"/>
        <v>875832.02298462065</v>
      </c>
      <c r="M42" s="4">
        <f>Input!J43</f>
        <v>151.69727799999987</v>
      </c>
      <c r="N42">
        <f t="shared" si="6"/>
        <v>151.52499257142844</v>
      </c>
      <c r="O42">
        <f t="shared" si="7"/>
        <v>59.890970446152565</v>
      </c>
      <c r="P42">
        <f t="shared" si="8"/>
        <v>8396.7940108555485</v>
      </c>
      <c r="Q42">
        <f t="shared" si="4"/>
        <v>8406.6322199172664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1764.3745877142858</v>
      </c>
      <c r="E43">
        <f t="shared" si="2"/>
        <v>1763.8864455714286</v>
      </c>
      <c r="F43">
        <f t="shared" si="9"/>
        <v>1320.2627765308935</v>
      </c>
      <c r="G43">
        <f t="shared" si="5"/>
        <v>196801.95973298623</v>
      </c>
      <c r="H43">
        <f t="shared" si="3"/>
        <v>770468.26975861297</v>
      </c>
      <c r="M43" s="4">
        <f>Input!J44</f>
        <v>165.68110814285728</v>
      </c>
      <c r="N43">
        <f t="shared" si="6"/>
        <v>165.50882271428586</v>
      </c>
      <c r="O43">
        <f t="shared" si="7"/>
        <v>58.095756369954302</v>
      </c>
      <c r="P43">
        <f t="shared" si="8"/>
        <v>11537.566821491771</v>
      </c>
      <c r="Q43">
        <f t="shared" si="4"/>
        <v>11166.469849342202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1950.2417997142854</v>
      </c>
      <c r="E44">
        <f t="shared" si="2"/>
        <v>1949.7536575714282</v>
      </c>
      <c r="F44">
        <f t="shared" si="9"/>
        <v>1376.2486056279538</v>
      </c>
      <c r="G44">
        <f t="shared" si="5"/>
        <v>328908.04460468731</v>
      </c>
      <c r="H44">
        <f t="shared" si="3"/>
        <v>675318.07961302518</v>
      </c>
      <c r="M44" s="4">
        <f>Input!J45</f>
        <v>185.86721199999965</v>
      </c>
      <c r="N44">
        <f t="shared" si="6"/>
        <v>185.69492657142823</v>
      </c>
      <c r="O44">
        <f t="shared" si="7"/>
        <v>55.985829097060417</v>
      </c>
      <c r="P44">
        <f t="shared" si="8"/>
        <v>16824.449967615048</v>
      </c>
      <c r="Q44">
        <f t="shared" si="4"/>
        <v>15840.14113784421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2142.5409992857144</v>
      </c>
      <c r="E45">
        <f t="shared" si="2"/>
        <v>2142.0528571428572</v>
      </c>
      <c r="F45">
        <f t="shared" si="9"/>
        <v>1429.8483182920352</v>
      </c>
      <c r="G45">
        <f t="shared" si="5"/>
        <v>507235.30515971204</v>
      </c>
      <c r="H45">
        <f t="shared" si="3"/>
        <v>590096.94479646068</v>
      </c>
      <c r="M45" s="4">
        <f>Input!J46</f>
        <v>192.29919957142897</v>
      </c>
      <c r="N45">
        <f t="shared" si="6"/>
        <v>192.12691414285754</v>
      </c>
      <c r="O45">
        <f t="shared" si="7"/>
        <v>53.599712664081352</v>
      </c>
      <c r="P45">
        <f t="shared" si="8"/>
        <v>19189.785549541451</v>
      </c>
      <c r="Q45">
        <f t="shared" si="4"/>
        <v>17500.540929163224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2311.6965292857144</v>
      </c>
      <c r="E46">
        <f t="shared" si="2"/>
        <v>2311.2083871428572</v>
      </c>
      <c r="F46">
        <f t="shared" si="9"/>
        <v>1480.8280390992707</v>
      </c>
      <c r="G46">
        <f t="shared" si="5"/>
        <v>689531.52241698792</v>
      </c>
      <c r="H46">
        <f t="shared" si="3"/>
        <v>514372.90963247622</v>
      </c>
      <c r="M46" s="4">
        <f>Input!J47</f>
        <v>169.15553</v>
      </c>
      <c r="N46">
        <f t="shared" si="6"/>
        <v>168.98324457142857</v>
      </c>
      <c r="O46">
        <f t="shared" si="7"/>
        <v>50.979720807235545</v>
      </c>
      <c r="P46">
        <f t="shared" si="8"/>
        <v>13924.83162076647</v>
      </c>
      <c r="Q46">
        <f t="shared" si="4"/>
        <v>11912.836324587159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2479.1004912857143</v>
      </c>
      <c r="E47">
        <f t="shared" si="2"/>
        <v>2478.6123491428571</v>
      </c>
      <c r="F47">
        <f t="shared" si="9"/>
        <v>1528.9987535394196</v>
      </c>
      <c r="G47">
        <f t="shared" si="5"/>
        <v>901765.98095488886</v>
      </c>
      <c r="H47">
        <f t="shared" si="3"/>
        <v>447597.45138751977</v>
      </c>
      <c r="M47" s="4">
        <f>Input!J48</f>
        <v>167.40396199999986</v>
      </c>
      <c r="N47">
        <f t="shared" si="6"/>
        <v>167.23167657142844</v>
      </c>
      <c r="O47">
        <f t="shared" si="7"/>
        <v>48.170714440148942</v>
      </c>
      <c r="P47">
        <f t="shared" si="8"/>
        <v>14175.512703625971</v>
      </c>
      <c r="Q47">
        <f t="shared" si="4"/>
        <v>11533.55124167517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2639.7853232857137</v>
      </c>
      <c r="E48">
        <f t="shared" si="2"/>
        <v>2639.2971811428565</v>
      </c>
      <c r="F48">
        <f t="shared" si="9"/>
        <v>1574.2175882230604</v>
      </c>
      <c r="G48">
        <f t="shared" si="5"/>
        <v>1134394.5392541985</v>
      </c>
      <c r="H48">
        <f t="shared" si="3"/>
        <v>389136.92983055633</v>
      </c>
      <c r="M48" s="4">
        <f>Input!J49</f>
        <v>160.68483199999946</v>
      </c>
      <c r="N48">
        <f t="shared" si="6"/>
        <v>160.51254657142803</v>
      </c>
      <c r="O48">
        <f t="shared" si="7"/>
        <v>45.218834683640701</v>
      </c>
      <c r="P48">
        <f t="shared" si="8"/>
        <v>13292.640000864116</v>
      </c>
      <c r="Q48">
        <f t="shared" si="4"/>
        <v>10135.504449627433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2783.5000454285719</v>
      </c>
      <c r="E49">
        <f t="shared" si="2"/>
        <v>2783.0119032857147</v>
      </c>
      <c r="F49">
        <f t="shared" si="9"/>
        <v>1616.3878491673754</v>
      </c>
      <c r="G49">
        <f t="shared" si="5"/>
        <v>1361011.6836475097</v>
      </c>
      <c r="H49">
        <f t="shared" si="3"/>
        <v>338302.93405355199</v>
      </c>
      <c r="M49" s="4">
        <f>Input!J50</f>
        <v>143.71472214285814</v>
      </c>
      <c r="N49">
        <f t="shared" si="6"/>
        <v>143.54243671428671</v>
      </c>
      <c r="O49">
        <f t="shared" si="7"/>
        <v>42.170260944315054</v>
      </c>
      <c r="P49">
        <f t="shared" si="8"/>
        <v>10276.318020338027</v>
      </c>
      <c r="Q49">
        <f t="shared" si="4"/>
        <v>7006.5492284252423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2914.4656492857143</v>
      </c>
      <c r="E50">
        <f t="shared" si="2"/>
        <v>2913.9775071428571</v>
      </c>
      <c r="F50">
        <f t="shared" si="9"/>
        <v>1655.4578890309006</v>
      </c>
      <c r="G50">
        <f t="shared" si="5"/>
        <v>1583871.6291726651</v>
      </c>
      <c r="H50">
        <f t="shared" si="3"/>
        <v>294380.15088908101</v>
      </c>
      <c r="M50" s="4">
        <f>Input!J51</f>
        <v>130.96560385714247</v>
      </c>
      <c r="N50">
        <f t="shared" si="6"/>
        <v>130.79331842857104</v>
      </c>
      <c r="O50">
        <f t="shared" si="7"/>
        <v>39.07003986352511</v>
      </c>
      <c r="P50">
        <f t="shared" si="8"/>
        <v>8413.1598307210152</v>
      </c>
      <c r="Q50">
        <f t="shared" si="4"/>
        <v>5034.7559714731497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3032.8831344285713</v>
      </c>
      <c r="E51">
        <f t="shared" si="2"/>
        <v>3032.3949922857141</v>
      </c>
      <c r="F51">
        <f t="shared" si="9"/>
        <v>1691.4189141987072</v>
      </c>
      <c r="G51">
        <f t="shared" si="5"/>
        <v>1798216.8420016107</v>
      </c>
      <c r="H51">
        <f t="shared" si="3"/>
        <v>256650.73550774067</v>
      </c>
      <c r="M51" s="4">
        <f>Input!J52</f>
        <v>118.417485142857</v>
      </c>
      <c r="N51">
        <f t="shared" si="6"/>
        <v>118.24519971428558</v>
      </c>
      <c r="O51">
        <f t="shared" si="7"/>
        <v>35.961025167806696</v>
      </c>
      <c r="P51">
        <f t="shared" si="8"/>
        <v>6770.685380795403</v>
      </c>
      <c r="Q51">
        <f t="shared" si="4"/>
        <v>3411.4822717987868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3157.3880365714285</v>
      </c>
      <c r="E52">
        <f t="shared" si="2"/>
        <v>3156.8998944285713</v>
      </c>
      <c r="F52">
        <f t="shared" si="9"/>
        <v>1724.3018751959098</v>
      </c>
      <c r="G52">
        <f t="shared" si="5"/>
        <v>2052337.0847093451</v>
      </c>
      <c r="H52">
        <f t="shared" si="3"/>
        <v>224414.54279666959</v>
      </c>
      <c r="M52" s="4">
        <f>Input!J53</f>
        <v>124.50490214285719</v>
      </c>
      <c r="N52">
        <f t="shared" si="6"/>
        <v>124.33261671428576</v>
      </c>
      <c r="O52">
        <f t="shared" si="7"/>
        <v>32.882960997202595</v>
      </c>
      <c r="P52">
        <f t="shared" si="8"/>
        <v>8363.0395307730432</v>
      </c>
      <c r="Q52">
        <f t="shared" si="4"/>
        <v>4159.6453511021246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3278.1026601428575</v>
      </c>
      <c r="E53">
        <f t="shared" si="2"/>
        <v>3277.6145180000003</v>
      </c>
      <c r="F53">
        <f t="shared" si="9"/>
        <v>1754.1736078930526</v>
      </c>
      <c r="G53">
        <f t="shared" si="5"/>
        <v>2320872.206587485</v>
      </c>
      <c r="H53">
        <f t="shared" si="3"/>
        <v>197004.94258289333</v>
      </c>
      <c r="M53" s="4">
        <f>Input!J54</f>
        <v>120.714623571429</v>
      </c>
      <c r="N53">
        <f t="shared" si="6"/>
        <v>120.54233814285757</v>
      </c>
      <c r="O53">
        <f t="shared" si="7"/>
        <v>29.871732697142658</v>
      </c>
      <c r="P53">
        <f t="shared" si="8"/>
        <v>8221.1586918925059</v>
      </c>
      <c r="Q53">
        <f t="shared" si="4"/>
        <v>3685.101159921237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3387.3028775714292</v>
      </c>
      <c r="E54">
        <f t="shared" si="2"/>
        <v>3386.814735428572</v>
      </c>
      <c r="F54">
        <f t="shared" si="9"/>
        <v>1781.1324077896688</v>
      </c>
      <c r="G54">
        <f t="shared" si="5"/>
        <v>2578215.737291886</v>
      </c>
      <c r="H54">
        <f t="shared" si="3"/>
        <v>173800.26403614486</v>
      </c>
      <c r="M54" s="4">
        <f>Input!J55</f>
        <v>109.2002174285717</v>
      </c>
      <c r="N54">
        <f t="shared" si="6"/>
        <v>109.02793200000028</v>
      </c>
      <c r="O54">
        <f t="shared" si="7"/>
        <v>26.958799896616284</v>
      </c>
      <c r="P54">
        <f t="shared" si="8"/>
        <v>6735.3424442026935</v>
      </c>
      <c r="Q54">
        <f t="shared" si="4"/>
        <v>2419.7178746360173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3502.4756548571431</v>
      </c>
      <c r="E55">
        <f t="shared" si="2"/>
        <v>3501.9875127142859</v>
      </c>
      <c r="F55">
        <f t="shared" si="9"/>
        <v>1805.3032253083427</v>
      </c>
      <c r="G55">
        <f t="shared" si="5"/>
        <v>2878737.5711302133</v>
      </c>
      <c r="H55">
        <f t="shared" si="3"/>
        <v>154231.17475656982</v>
      </c>
      <c r="M55" s="4">
        <f>Input!J56</f>
        <v>115.17277728571389</v>
      </c>
      <c r="N55">
        <f t="shared" si="6"/>
        <v>115.00049185714246</v>
      </c>
      <c r="O55">
        <f t="shared" si="7"/>
        <v>24.170817518673939</v>
      </c>
      <c r="P55">
        <f t="shared" si="8"/>
        <v>8250.0297404322464</v>
      </c>
      <c r="Q55">
        <f t="shared" si="4"/>
        <v>3042.9772851442913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3617.217718571429</v>
      </c>
      <c r="E56">
        <f t="shared" si="2"/>
        <v>3616.7295764285718</v>
      </c>
      <c r="F56">
        <f t="shared" si="9"/>
        <v>1826.8326670022236</v>
      </c>
      <c r="G56">
        <f t="shared" si="5"/>
        <v>3203730.9463739931</v>
      </c>
      <c r="H56">
        <f t="shared" si="3"/>
        <v>137784.48762178764</v>
      </c>
      <c r="M56" s="4">
        <f>Input!J57</f>
        <v>114.74206371428591</v>
      </c>
      <c r="N56">
        <f t="shared" si="6"/>
        <v>114.56977828571448</v>
      </c>
      <c r="O56">
        <f t="shared" si="7"/>
        <v>21.52944169388088</v>
      </c>
      <c r="P56">
        <f t="shared" si="8"/>
        <v>8656.50423312169</v>
      </c>
      <c r="Q56">
        <f t="shared" si="4"/>
        <v>2995.6437320918344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3727.3942197142865</v>
      </c>
      <c r="E57">
        <f t="shared" si="2"/>
        <v>3726.9060775714293</v>
      </c>
      <c r="F57">
        <f t="shared" si="9"/>
        <v>1845.8839768155342</v>
      </c>
      <c r="G57">
        <f t="shared" si="5"/>
        <v>3538244.1435321206</v>
      </c>
      <c r="H57">
        <f t="shared" si="3"/>
        <v>124004.00179801075</v>
      </c>
      <c r="M57" s="4">
        <f>Input!J58</f>
        <v>110.17650114285743</v>
      </c>
      <c r="N57">
        <f t="shared" si="6"/>
        <v>110.004215714286</v>
      </c>
      <c r="O57">
        <f t="shared" si="7"/>
        <v>19.051309813310606</v>
      </c>
      <c r="P57">
        <f t="shared" si="8"/>
        <v>8272.4310918316842</v>
      </c>
      <c r="Q57">
        <f t="shared" si="4"/>
        <v>2516.7190223838898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3830.2485922857149</v>
      </c>
      <c r="E58">
        <f t="shared" si="2"/>
        <v>3829.7604501428577</v>
      </c>
      <c r="F58">
        <f t="shared" si="9"/>
        <v>1862.6321543223075</v>
      </c>
      <c r="G58">
        <f t="shared" si="5"/>
        <v>3869593.7322178618</v>
      </c>
      <c r="H58">
        <f t="shared" si="3"/>
        <v>112489.02915218347</v>
      </c>
      <c r="M58" s="4">
        <f>Input!J59</f>
        <v>102.85437257142848</v>
      </c>
      <c r="N58">
        <f t="shared" si="6"/>
        <v>102.68208714285706</v>
      </c>
      <c r="O58">
        <f t="shared" si="7"/>
        <v>16.748177506773303</v>
      </c>
      <c r="P58">
        <f t="shared" si="8"/>
        <v>7384.6368253426081</v>
      </c>
      <c r="Q58">
        <f t="shared" si="4"/>
        <v>1835.6754352434905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3916.5348538571429</v>
      </c>
      <c r="E59">
        <f t="shared" si="2"/>
        <v>3916.0467117142857</v>
      </c>
      <c r="F59">
        <f t="shared" si="9"/>
        <v>1877.2593447160218</v>
      </c>
      <c r="G59">
        <f t="shared" si="5"/>
        <v>4156653.9278317136</v>
      </c>
      <c r="H59">
        <f t="shared" si="3"/>
        <v>102891.2446877031</v>
      </c>
      <c r="M59" s="4">
        <f>Input!J60</f>
        <v>86.286261571427985</v>
      </c>
      <c r="N59">
        <f t="shared" si="6"/>
        <v>86.113976142856558</v>
      </c>
      <c r="O59">
        <f t="shared" si="7"/>
        <v>14.627190393714361</v>
      </c>
      <c r="P59">
        <f t="shared" si="8"/>
        <v>5110.3605367437603</v>
      </c>
      <c r="Q59">
        <f t="shared" si="4"/>
        <v>690.46349441691586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3992.5988497142857</v>
      </c>
      <c r="E60">
        <f t="shared" si="2"/>
        <v>3992.1107075714285</v>
      </c>
      <c r="F60">
        <f t="shared" si="9"/>
        <v>1889.950609857515</v>
      </c>
      <c r="G60">
        <f t="shared" si="5"/>
        <v>4419077.0764205698</v>
      </c>
      <c r="H60">
        <f t="shared" si="3"/>
        <v>94910.443654185001</v>
      </c>
      <c r="M60" s="4">
        <f>Input!J61</f>
        <v>76.0639958571428</v>
      </c>
      <c r="N60">
        <f t="shared" si="6"/>
        <v>75.891710428571372</v>
      </c>
      <c r="O60">
        <f t="shared" si="7"/>
        <v>12.691265141493163</v>
      </c>
      <c r="P60">
        <f t="shared" si="8"/>
        <v>3994.2962844849662</v>
      </c>
      <c r="Q60">
        <f t="shared" si="4"/>
        <v>257.7439630327595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4067.6865615714282</v>
      </c>
      <c r="E61">
        <f t="shared" si="2"/>
        <v>4067.198419428571</v>
      </c>
      <c r="F61">
        <f t="shared" si="9"/>
        <v>1900.8901625371129</v>
      </c>
      <c r="G61">
        <f t="shared" si="5"/>
        <v>4692891.4638761068</v>
      </c>
      <c r="H61">
        <f t="shared" si="3"/>
        <v>88289.703631216631</v>
      </c>
      <c r="M61" s="4">
        <f>Input!J62</f>
        <v>75.087711857142494</v>
      </c>
      <c r="N61">
        <f t="shared" si="6"/>
        <v>74.915426428571067</v>
      </c>
      <c r="O61">
        <f t="shared" si="7"/>
        <v>10.939552679597876</v>
      </c>
      <c r="P61">
        <f t="shared" si="8"/>
        <v>4092.9124219445571</v>
      </c>
      <c r="Q61">
        <f t="shared" si="4"/>
        <v>227.34977339666605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4132.1212941428576</v>
      </c>
      <c r="E62">
        <f t="shared" si="2"/>
        <v>4131.6331520000003</v>
      </c>
      <c r="F62">
        <f t="shared" si="9"/>
        <v>1910.2581187974558</v>
      </c>
      <c r="G62">
        <f t="shared" si="5"/>
        <v>4934507.0381356068</v>
      </c>
      <c r="H62">
        <f t="shared" si="3"/>
        <v>82810.351249926505</v>
      </c>
      <c r="M62" s="4">
        <f>Input!J63</f>
        <v>64.434732571429322</v>
      </c>
      <c r="N62">
        <f t="shared" si="6"/>
        <v>64.262447142857894</v>
      </c>
      <c r="O62">
        <f t="shared" si="7"/>
        <v>9.3679562603430124</v>
      </c>
      <c r="P62">
        <f t="shared" si="8"/>
        <v>3013.4051292505092</v>
      </c>
      <c r="Q62">
        <f t="shared" si="4"/>
        <v>19.581891079270534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4193.1103190000003</v>
      </c>
      <c r="E63">
        <f t="shared" si="2"/>
        <v>4192.6221768571431</v>
      </c>
      <c r="F63">
        <f t="shared" si="9"/>
        <v>1918.2277970445716</v>
      </c>
      <c r="G63">
        <f t="shared" si="5"/>
        <v>5172869.7949230121</v>
      </c>
      <c r="H63">
        <f t="shared" si="3"/>
        <v>78287.03223619255</v>
      </c>
      <c r="M63" s="4">
        <f>Input!J64</f>
        <v>60.989024857142795</v>
      </c>
      <c r="N63">
        <f t="shared" si="6"/>
        <v>60.816739428571367</v>
      </c>
      <c r="O63">
        <f t="shared" si="7"/>
        <v>7.9696782471158043</v>
      </c>
      <c r="P63">
        <f t="shared" si="8"/>
        <v>2792.8118755165078</v>
      </c>
      <c r="Q63">
        <f t="shared" si="4"/>
        <v>0.95929359152021842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4253.5824877142859</v>
      </c>
      <c r="E64">
        <f t="shared" si="2"/>
        <v>4253.0943455714287</v>
      </c>
      <c r="F64">
        <f t="shared" si="9"/>
        <v>1924.9635688560347</v>
      </c>
      <c r="G64">
        <f t="shared" si="5"/>
        <v>5420192.9134894237</v>
      </c>
      <c r="H64">
        <f t="shared" si="3"/>
        <v>74563.089212897437</v>
      </c>
      <c r="M64" s="4">
        <f>Input!J65</f>
        <v>60.472168714285544</v>
      </c>
      <c r="N64">
        <f t="shared" si="6"/>
        <v>60.299883285714117</v>
      </c>
      <c r="O64">
        <f t="shared" si="7"/>
        <v>6.7357718114631515</v>
      </c>
      <c r="P64">
        <f t="shared" si="8"/>
        <v>2869.114038025984</v>
      </c>
      <c r="Q64">
        <f t="shared" si="4"/>
        <v>0.21397951659489364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4310.8673768571425</v>
      </c>
      <c r="E65">
        <f t="shared" si="2"/>
        <v>4310.3792347142853</v>
      </c>
      <c r="F65">
        <f t="shared" si="9"/>
        <v>1930.6192457117763</v>
      </c>
      <c r="G65">
        <f t="shared" si="5"/>
        <v>5663257.6052572215</v>
      </c>
      <c r="H65">
        <f t="shared" si="3"/>
        <v>71506.370192881877</v>
      </c>
      <c r="M65" s="4">
        <f>Input!J66</f>
        <v>57.284889142856628</v>
      </c>
      <c r="N65">
        <f t="shared" si="6"/>
        <v>57.1126037142852</v>
      </c>
      <c r="O65">
        <f t="shared" si="7"/>
        <v>5.6556768557417119</v>
      </c>
      <c r="P65">
        <f t="shared" si="8"/>
        <v>2647.8153217254944</v>
      </c>
      <c r="Q65">
        <f t="shared" si="4"/>
        <v>7.4239921121667276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4361.7777070000002</v>
      </c>
      <c r="E66">
        <f t="shared" si="2"/>
        <v>4361.289564857143</v>
      </c>
      <c r="F66">
        <f t="shared" si="9"/>
        <v>1935.3369688732985</v>
      </c>
      <c r="G66">
        <f t="shared" si="5"/>
        <v>5885245.9979607556</v>
      </c>
      <c r="H66">
        <f t="shared" si="3"/>
        <v>69005.525064302579</v>
      </c>
      <c r="M66" s="4">
        <f>Input!J67</f>
        <v>50.910330142857674</v>
      </c>
      <c r="N66">
        <f t="shared" si="6"/>
        <v>50.738044714286247</v>
      </c>
      <c r="O66">
        <f t="shared" si="7"/>
        <v>4.7177231615221142</v>
      </c>
      <c r="P66">
        <f t="shared" si="8"/>
        <v>2117.8699958198067</v>
      </c>
      <c r="Q66">
        <f t="shared" si="4"/>
        <v>82.796521102178957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4410.8216121428568</v>
      </c>
      <c r="E67">
        <f t="shared" si="2"/>
        <v>4410.3334699999996</v>
      </c>
      <c r="F67">
        <f t="shared" si="9"/>
        <v>1939.2465565896816</v>
      </c>
      <c r="G67">
        <f t="shared" si="5"/>
        <v>6106270.5336277308</v>
      </c>
      <c r="H67">
        <f t="shared" si="3"/>
        <v>66966.798351686055</v>
      </c>
      <c r="M67" s="4">
        <f>Input!J68</f>
        <v>49.043905142856602</v>
      </c>
      <c r="N67">
        <f t="shared" si="6"/>
        <v>48.871619714285174</v>
      </c>
      <c r="O67">
        <f t="shared" si="7"/>
        <v>3.9095877163830934</v>
      </c>
      <c r="P67">
        <f t="shared" si="8"/>
        <v>2021.5843213803705</v>
      </c>
      <c r="Q67">
        <f t="shared" si="4"/>
        <v>120.24623372616178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4456.3049527142857</v>
      </c>
      <c r="E68">
        <f t="shared" ref="E68:E84" si="13">D68-$D$3</f>
        <v>4455.8168105714285</v>
      </c>
      <c r="F68">
        <f t="shared" si="9"/>
        <v>1942.4652537290999</v>
      </c>
      <c r="G68">
        <f t="shared" si="5"/>
        <v>6316936.0482817572</v>
      </c>
      <c r="H68">
        <f t="shared" ref="H68:H84" si="14">(F68-$I$4)^2</f>
        <v>65311.293079099341</v>
      </c>
      <c r="M68" s="4">
        <f>Input!J69</f>
        <v>45.483340571428926</v>
      </c>
      <c r="N68">
        <f t="shared" si="6"/>
        <v>45.311055142857498</v>
      </c>
      <c r="O68">
        <f t="shared" si="7"/>
        <v>3.2186971394183641</v>
      </c>
      <c r="P68">
        <f t="shared" si="8"/>
        <v>1771.7666022896863</v>
      </c>
      <c r="Q68">
        <f t="shared" ref="Q68:Q84" si="15">(N68-$R$4)^2</f>
        <v>211.01190833972339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4499.0891557142859</v>
      </c>
      <c r="E69">
        <f t="shared" si="13"/>
        <v>4498.6010135714287</v>
      </c>
      <c r="F69">
        <f t="shared" si="9"/>
        <v>1945.0978236222518</v>
      </c>
      <c r="G69">
        <f t="shared" ref="G69:G84" si="16">(E69-F69)^2</f>
        <v>6520378.541080622</v>
      </c>
      <c r="H69">
        <f t="shared" si="14"/>
        <v>63972.660470476563</v>
      </c>
      <c r="M69" s="4">
        <f>Input!J70</f>
        <v>42.784203000000161</v>
      </c>
      <c r="N69">
        <f t="shared" ref="N69:N84" si="17">M69-$M$3</f>
        <v>42.611917571428734</v>
      </c>
      <c r="O69">
        <f t="shared" ref="O69:O84" si="18">$X$3*((1/$Z$3)*(1/SQRT(2*PI()))*EXP(-1*C69*C69/2))</f>
        <v>2.6325698931519605</v>
      </c>
      <c r="P69">
        <f t="shared" ref="P69:P84" si="19">(N69-O69)^2</f>
        <v>1598.3482407805345</v>
      </c>
      <c r="Q69">
        <f t="shared" si="15"/>
        <v>296.71394055452475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4538.2266515714282</v>
      </c>
      <c r="E70">
        <f t="shared" si="13"/>
        <v>4537.738509428571</v>
      </c>
      <c r="F70">
        <f t="shared" ref="F70:F84" si="20">F69+O70</f>
        <v>1947.2369199896307</v>
      </c>
      <c r="G70">
        <f t="shared" si="16"/>
        <v>6710698.4848856758</v>
      </c>
      <c r="H70">
        <f t="shared" si="14"/>
        <v>62895.160733518111</v>
      </c>
      <c r="M70" s="4">
        <f>Input!J71</f>
        <v>39.137495857142312</v>
      </c>
      <c r="N70">
        <f t="shared" si="17"/>
        <v>38.965210428570884</v>
      </c>
      <c r="O70">
        <f t="shared" si="18"/>
        <v>2.1390963673788548</v>
      </c>
      <c r="P70">
        <f t="shared" si="19"/>
        <v>1356.1626768479252</v>
      </c>
      <c r="Q70">
        <f t="shared" si="15"/>
        <v>435.64429361801831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4574.3778674285713</v>
      </c>
      <c r="E71">
        <f t="shared" si="13"/>
        <v>4573.8897252857141</v>
      </c>
      <c r="F71">
        <f t="shared" si="20"/>
        <v>1948.9636778189699</v>
      </c>
      <c r="G71">
        <f t="shared" si="16"/>
        <v>6890236.754669385</v>
      </c>
      <c r="H71">
        <f t="shared" si="14"/>
        <v>62032.038424490318</v>
      </c>
      <c r="M71" s="4">
        <f>Input!J72</f>
        <v>36.151215857143143</v>
      </c>
      <c r="N71">
        <f t="shared" si="17"/>
        <v>35.978930428571715</v>
      </c>
      <c r="O71">
        <f t="shared" si="18"/>
        <v>1.7267578293392905</v>
      </c>
      <c r="P71">
        <f t="shared" si="19"/>
        <v>1173.2113277676085</v>
      </c>
      <c r="Q71">
        <f t="shared" si="15"/>
        <v>569.22199354720567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4607.4853748571431</v>
      </c>
      <c r="E72">
        <f t="shared" si="13"/>
        <v>4606.9972327142859</v>
      </c>
      <c r="F72">
        <f t="shared" si="20"/>
        <v>1950.3484654034644</v>
      </c>
      <c r="G72">
        <f t="shared" si="16"/>
        <v>7057782.6728541059</v>
      </c>
      <c r="H72">
        <f t="shared" si="14"/>
        <v>61344.159248696982</v>
      </c>
      <c r="M72" s="4">
        <f>Input!J73</f>
        <v>33.107507428571807</v>
      </c>
      <c r="N72">
        <f t="shared" si="17"/>
        <v>32.93522200000038</v>
      </c>
      <c r="O72">
        <f t="shared" si="18"/>
        <v>1.3847875844943713</v>
      </c>
      <c r="P72">
        <f t="shared" si="19"/>
        <v>995.42991180714591</v>
      </c>
      <c r="Q72">
        <f t="shared" si="15"/>
        <v>723.72202052773878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4648.8912948571424</v>
      </c>
      <c r="E73">
        <f t="shared" si="13"/>
        <v>4648.4031527142852</v>
      </c>
      <c r="F73">
        <f t="shared" si="20"/>
        <v>1951.4517448616546</v>
      </c>
      <c r="G73">
        <f t="shared" si="16"/>
        <v>7273546.8963182876</v>
      </c>
      <c r="H73">
        <f t="shared" si="14"/>
        <v>60798.861410350575</v>
      </c>
      <c r="M73" s="4">
        <f>Input!J74</f>
        <v>41.405919999999242</v>
      </c>
      <c r="N73">
        <f t="shared" si="17"/>
        <v>41.233634571427814</v>
      </c>
      <c r="O73">
        <f t="shared" si="18"/>
        <v>1.1032794581902508</v>
      </c>
      <c r="P73">
        <f t="shared" si="19"/>
        <v>1610.4454015145523</v>
      </c>
      <c r="Q73">
        <f t="shared" si="15"/>
        <v>346.09651938382541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4689.5219305714281</v>
      </c>
      <c r="E74">
        <f t="shared" si="13"/>
        <v>4689.0337884285709</v>
      </c>
      <c r="F74">
        <f t="shared" si="20"/>
        <v>1952.3249947663462</v>
      </c>
      <c r="G74">
        <f t="shared" si="16"/>
        <v>7489575.0213081492</v>
      </c>
      <c r="H74">
        <f t="shared" si="14"/>
        <v>60368.982092830396</v>
      </c>
      <c r="M74" s="4">
        <f>Input!J75</f>
        <v>40.630635714285745</v>
      </c>
      <c r="N74">
        <f t="shared" si="17"/>
        <v>40.458350285714317</v>
      </c>
      <c r="O74">
        <f t="shared" si="18"/>
        <v>0.87324990469168084</v>
      </c>
      <c r="P74">
        <f t="shared" si="19"/>
        <v>1566.9801721756382</v>
      </c>
      <c r="Q74">
        <f t="shared" si="15"/>
        <v>375.54385036902642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4726.5058591428578</v>
      </c>
      <c r="E75">
        <f t="shared" si="13"/>
        <v>4726.0177170000006</v>
      </c>
      <c r="F75">
        <f t="shared" si="20"/>
        <v>1953.0116554875726</v>
      </c>
      <c r="G75">
        <f t="shared" si="16"/>
        <v>7689562.6171846678</v>
      </c>
      <c r="H75">
        <f t="shared" si="14"/>
        <v>60032.027142110914</v>
      </c>
      <c r="M75" s="4">
        <f>Input!J76</f>
        <v>36.983928571429715</v>
      </c>
      <c r="N75">
        <f t="shared" si="17"/>
        <v>36.811643142858287</v>
      </c>
      <c r="O75">
        <f t="shared" si="18"/>
        <v>0.68666072122632704</v>
      </c>
      <c r="P75">
        <f t="shared" si="19"/>
        <v>1305.0143549632182</v>
      </c>
      <c r="Q75">
        <f t="shared" si="15"/>
        <v>530.1810618393157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4758.5509400000001</v>
      </c>
      <c r="E76">
        <f t="shared" si="13"/>
        <v>4758.0627978571429</v>
      </c>
      <c r="F76">
        <f t="shared" si="20"/>
        <v>1953.5480650452562</v>
      </c>
      <c r="G76">
        <f t="shared" si="16"/>
        <v>7865302.8865589267</v>
      </c>
      <c r="H76">
        <f t="shared" si="14"/>
        <v>59769.458809096781</v>
      </c>
      <c r="M76" s="4">
        <f>Input!J77</f>
        <v>32.045080857142239</v>
      </c>
      <c r="N76">
        <f t="shared" si="17"/>
        <v>31.872795428570811</v>
      </c>
      <c r="O76">
        <f t="shared" si="18"/>
        <v>0.53640955768352327</v>
      </c>
      <c r="P76">
        <f t="shared" si="19"/>
        <v>981.96907944914437</v>
      </c>
      <c r="Q76">
        <f t="shared" si="15"/>
        <v>782.01374441596158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4789.1315951428569</v>
      </c>
      <c r="E77">
        <f t="shared" si="13"/>
        <v>4788.6434529999997</v>
      </c>
      <c r="F77">
        <f t="shared" si="20"/>
        <v>1953.9643602930885</v>
      </c>
      <c r="G77">
        <f t="shared" si="16"/>
        <v>8035405.5586296786</v>
      </c>
      <c r="H77">
        <f t="shared" si="14"/>
        <v>59566.082108972434</v>
      </c>
      <c r="M77" s="4">
        <f>Input!J78</f>
        <v>30.580655142856813</v>
      </c>
      <c r="N77">
        <f t="shared" si="17"/>
        <v>30.408369714285385</v>
      </c>
      <c r="O77">
        <f t="shared" si="18"/>
        <v>0.41629524783223454</v>
      </c>
      <c r="P77">
        <f t="shared" si="19"/>
        <v>899.524530801271</v>
      </c>
      <c r="Q77">
        <f t="shared" si="15"/>
        <v>866.06217821735788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4818.1042534285725</v>
      </c>
      <c r="E78">
        <f t="shared" si="13"/>
        <v>4817.6161112857153</v>
      </c>
      <c r="F78">
        <f t="shared" si="20"/>
        <v>1954.2853248245003</v>
      </c>
      <c r="G78">
        <f t="shared" si="16"/>
        <v>8198663.1926966012</v>
      </c>
      <c r="H78">
        <f t="shared" si="14"/>
        <v>59409.514870010469</v>
      </c>
      <c r="M78" s="4">
        <f>Input!J79</f>
        <v>28.972658285715625</v>
      </c>
      <c r="N78">
        <f t="shared" si="17"/>
        <v>28.800372857144197</v>
      </c>
      <c r="O78">
        <f t="shared" si="18"/>
        <v>0.32096453141176501</v>
      </c>
      <c r="P78">
        <f t="shared" si="19"/>
        <v>811.07669858379779</v>
      </c>
      <c r="Q78">
        <f t="shared" si="15"/>
        <v>963.291100065357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4844.3490598571434</v>
      </c>
      <c r="E79">
        <f t="shared" si="13"/>
        <v>4843.8609177142862</v>
      </c>
      <c r="F79">
        <f t="shared" si="20"/>
        <v>1954.531170897784</v>
      </c>
      <c r="G79">
        <f t="shared" si="16"/>
        <v>8348226.3858387116</v>
      </c>
      <c r="H79">
        <f t="shared" si="14"/>
        <v>59289.729936400501</v>
      </c>
      <c r="M79" s="4">
        <f>Input!J80</f>
        <v>26.244806428570882</v>
      </c>
      <c r="N79">
        <f t="shared" si="17"/>
        <v>26.072520999999455</v>
      </c>
      <c r="O79">
        <f t="shared" si="18"/>
        <v>0.24584607328366054</v>
      </c>
      <c r="P79">
        <f t="shared" si="19"/>
        <v>667.0171377702502</v>
      </c>
      <c r="Q79">
        <f t="shared" si="15"/>
        <v>1140.0605768018409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4860.5438855714292</v>
      </c>
      <c r="E80">
        <f t="shared" si="13"/>
        <v>4860.055743428572</v>
      </c>
      <c r="F80">
        <f t="shared" si="20"/>
        <v>1954.7182477927079</v>
      </c>
      <c r="G80">
        <f t="shared" si="16"/>
        <v>8440985.9635476731</v>
      </c>
      <c r="H80">
        <f t="shared" si="14"/>
        <v>59198.660422479632</v>
      </c>
      <c r="M80" s="4">
        <f>Input!J81</f>
        <v>16.194825714285798</v>
      </c>
      <c r="N80">
        <f t="shared" si="17"/>
        <v>16.022540285714371</v>
      </c>
      <c r="O80">
        <f t="shared" si="18"/>
        <v>0.1870768949237975</v>
      </c>
      <c r="P80">
        <f t="shared" si="19"/>
        <v>250.76190080106849</v>
      </c>
      <c r="Q80">
        <f t="shared" si="15"/>
        <v>1919.7335268192448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4876.3367121428573</v>
      </c>
      <c r="E81">
        <f t="shared" si="13"/>
        <v>4875.8485700000001</v>
      </c>
      <c r="F81">
        <f t="shared" si="20"/>
        <v>1954.8596732766603</v>
      </c>
      <c r="G81">
        <f t="shared" si="16"/>
        <v>8532176.1347810347</v>
      </c>
      <c r="H81">
        <f t="shared" si="14"/>
        <v>59129.8605915187</v>
      </c>
      <c r="M81" s="4">
        <f>Input!J82</f>
        <v>15.792826571428122</v>
      </c>
      <c r="N81">
        <f t="shared" si="17"/>
        <v>15.620541142856695</v>
      </c>
      <c r="O81">
        <f t="shared" si="18"/>
        <v>0.14142548395249327</v>
      </c>
      <c r="P81">
        <f t="shared" si="19"/>
        <v>239.60302158173323</v>
      </c>
      <c r="Q81">
        <f t="shared" si="15"/>
        <v>1955.122125114046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4891.6701110000004</v>
      </c>
      <c r="E82">
        <f t="shared" si="13"/>
        <v>4891.1819688571431</v>
      </c>
      <c r="F82">
        <f t="shared" si="20"/>
        <v>1954.9658882728515</v>
      </c>
      <c r="G82">
        <f t="shared" si="16"/>
        <v>8621364.8718817774</v>
      </c>
      <c r="H82">
        <f t="shared" si="14"/>
        <v>59078.216053023294</v>
      </c>
      <c r="M82" s="4">
        <f>Input!J83</f>
        <v>15.333398857143038</v>
      </c>
      <c r="N82">
        <f t="shared" si="17"/>
        <v>15.16111342857161</v>
      </c>
      <c r="O82">
        <f t="shared" si="18"/>
        <v>0.10621499619128323</v>
      </c>
      <c r="P82">
        <f t="shared" si="19"/>
        <v>226.64996680928763</v>
      </c>
      <c r="Q82">
        <f t="shared" si="15"/>
        <v>1995.9620116022238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4906.8025102857137</v>
      </c>
      <c r="E83">
        <f t="shared" si="13"/>
        <v>4906.3143681428564</v>
      </c>
      <c r="F83">
        <f t="shared" si="20"/>
        <v>1955.0451374288855</v>
      </c>
      <c r="G83">
        <f t="shared" si="16"/>
        <v>8709990.0721590333</v>
      </c>
      <c r="H83">
        <f t="shared" si="14"/>
        <v>59039.697716618626</v>
      </c>
      <c r="M83" s="4">
        <f>Input!J84</f>
        <v>15.132399285713291</v>
      </c>
      <c r="N83">
        <f t="shared" si="17"/>
        <v>14.960113857141863</v>
      </c>
      <c r="O83">
        <f t="shared" si="18"/>
        <v>7.9249156033927542E-2</v>
      </c>
      <c r="P83">
        <f t="shared" si="19"/>
        <v>221.44013425268017</v>
      </c>
      <c r="Q83">
        <f t="shared" si="15"/>
        <v>2013.9622027801975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4921.1021968571431</v>
      </c>
      <c r="E84">
        <f t="shared" si="13"/>
        <v>4920.6140547142859</v>
      </c>
      <c r="F84">
        <f t="shared" si="20"/>
        <v>1955.1038801550455</v>
      </c>
      <c r="G84">
        <f t="shared" si="16"/>
        <v>8794250.595414374</v>
      </c>
      <c r="H84">
        <f t="shared" si="14"/>
        <v>59011.154451231676</v>
      </c>
      <c r="M84" s="4">
        <f>Input!J85</f>
        <v>14.299686571429447</v>
      </c>
      <c r="N84">
        <f t="shared" si="17"/>
        <v>14.12740114285802</v>
      </c>
      <c r="O84">
        <f t="shared" si="18"/>
        <v>5.8742726159951568E-2</v>
      </c>
      <c r="P84">
        <f t="shared" si="19"/>
        <v>197.92714964572937</v>
      </c>
      <c r="Q84">
        <f t="shared" si="15"/>
        <v>2089.395227013481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F1" zoomScale="93" zoomScaleNormal="93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0.48814214285714286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4672281.182891598</v>
      </c>
      <c r="H3" s="2" t="s">
        <v>11</v>
      </c>
      <c r="I3" s="23">
        <f>SUM(F3:F167)</f>
        <v>584238817.24061561</v>
      </c>
      <c r="J3">
        <f>1-(I3/I5)</f>
        <v>-0.79874666254256099</v>
      </c>
      <c r="L3">
        <f>Input!J4</f>
        <v>0.17228542857142859</v>
      </c>
      <c r="M3">
        <f>L3-$L$3</f>
        <v>0</v>
      </c>
      <c r="N3">
        <f>2*($X$3/PI())*($Z$3/(4*((B3-$Y$3)^2)+$Z$3*$Z$3))</f>
        <v>3.355923229338432</v>
      </c>
      <c r="O3">
        <f>(L3-N3)^2</f>
        <v>10.135549646472562</v>
      </c>
      <c r="P3">
        <f>(N3-$Q$4)^2</f>
        <v>3273.8979303658907</v>
      </c>
      <c r="Q3" s="1" t="s">
        <v>11</v>
      </c>
      <c r="R3" s="23">
        <f>SUM(O3:O167)</f>
        <v>463870.71398342348</v>
      </c>
      <c r="S3" s="5">
        <f>1-(R3/R5)</f>
        <v>-0.81707926343265913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1.0049982857142858</v>
      </c>
      <c r="D4">
        <f t="shared" ref="D4:D67" si="1">C4-$C$3</f>
        <v>0.51685614285714299</v>
      </c>
      <c r="E4">
        <f>N4+E3</f>
        <v>6.7323852669011481</v>
      </c>
      <c r="F4">
        <f t="shared" ref="F4:F67" si="2">(D4-E4)^2</f>
        <v>38.632802291839241</v>
      </c>
      <c r="G4">
        <f t="shared" ref="G4:G67" si="3">(E4-$H$4)^2</f>
        <v>4657695.8272509174</v>
      </c>
      <c r="H4">
        <f>AVERAGE(C3:C167)</f>
        <v>2164.9019400634925</v>
      </c>
      <c r="I4" t="s">
        <v>5</v>
      </c>
      <c r="J4" t="s">
        <v>6</v>
      </c>
      <c r="L4">
        <f>Input!J5</f>
        <v>0.51685614285714299</v>
      </c>
      <c r="M4">
        <f t="shared" ref="M4:M67" si="4">L4-$L$3</f>
        <v>0.3445707142857144</v>
      </c>
      <c r="N4">
        <f t="shared" ref="N4:N67" si="5">2*($X$3/PI())*($Z$3/(4*((B4-$Y$3)^2)+$Z$3*$Z$3))</f>
        <v>3.3764620375627161</v>
      </c>
      <c r="O4">
        <f t="shared" ref="O4:O67" si="6">(L4-N4)^2</f>
        <v>8.1773458730348594</v>
      </c>
      <c r="P4">
        <f t="shared" ref="P4:P67" si="7">(N4-$Q$4)^2</f>
        <v>3271.547973722626</v>
      </c>
      <c r="Q4">
        <f>AVERAGE(L3:L167)</f>
        <v>60.573909303350952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1.4931401428571429</v>
      </c>
      <c r="D5">
        <f t="shared" si="1"/>
        <v>1.0049980000000001</v>
      </c>
      <c r="E5">
        <f t="shared" ref="E5:E68" si="8">N5+E4</f>
        <v>10.129575096297357</v>
      </c>
      <c r="F5">
        <f t="shared" si="2"/>
        <v>83.257907186274295</v>
      </c>
      <c r="G5">
        <f t="shared" si="3"/>
        <v>4643043.9448263198</v>
      </c>
      <c r="I5">
        <f>SUM(G3:G167)</f>
        <v>324803280.75482482</v>
      </c>
      <c r="J5" s="5">
        <f>1-((1-J3)*(V3-1)/(V3-1-1))</f>
        <v>-0.82151560763803655</v>
      </c>
      <c r="L5">
        <f>Input!J6</f>
        <v>0.48814185714285707</v>
      </c>
      <c r="M5">
        <f t="shared" si="4"/>
        <v>0.31585642857142848</v>
      </c>
      <c r="N5">
        <f t="shared" si="5"/>
        <v>3.3971898293962086</v>
      </c>
      <c r="O5">
        <f t="shared" si="6"/>
        <v>8.4625601048713381</v>
      </c>
      <c r="P5">
        <f t="shared" si="7"/>
        <v>3269.1772498033151</v>
      </c>
      <c r="R5">
        <f>SUM(P3:P167)</f>
        <v>255283.69803038839</v>
      </c>
      <c r="S5" s="5">
        <f>1-((1-S3)*(V3-1)/(V3-1-1))</f>
        <v>-0.84008026676724978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2.0099962857142857</v>
      </c>
      <c r="D6">
        <f t="shared" si="1"/>
        <v>1.5218541428571428</v>
      </c>
      <c r="E6">
        <f t="shared" si="8"/>
        <v>13.547684024977171</v>
      </c>
      <c r="F6">
        <f t="shared" si="2"/>
        <v>144.62058435369102</v>
      </c>
      <c r="G6">
        <f t="shared" si="3"/>
        <v>4628325.1349750338</v>
      </c>
      <c r="L6">
        <f>Input!J7</f>
        <v>0.51685614285714276</v>
      </c>
      <c r="M6">
        <f t="shared" si="4"/>
        <v>0.34457071428571417</v>
      </c>
      <c r="N6">
        <f t="shared" si="5"/>
        <v>3.4181089286798145</v>
      </c>
      <c r="O6">
        <f t="shared" si="6"/>
        <v>8.4172677272438143</v>
      </c>
      <c r="P6">
        <f t="shared" si="7"/>
        <v>3266.7855164692573</v>
      </c>
      <c r="V6" s="19" t="s">
        <v>17</v>
      </c>
      <c r="W6" s="20">
        <f>SQRT((S5-J5)^2)</f>
        <v>1.8564659129213235E-2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2.5842808571428568</v>
      </c>
      <c r="D7">
        <f t="shared" si="1"/>
        <v>2.096138714285714</v>
      </c>
      <c r="E7">
        <f t="shared" si="8"/>
        <v>16.986905720032446</v>
      </c>
      <c r="F7">
        <f t="shared" si="2"/>
        <v>221.73494201943546</v>
      </c>
      <c r="G7">
        <f t="shared" si="3"/>
        <v>4613538.9947586665</v>
      </c>
      <c r="L7">
        <f>Input!J8</f>
        <v>0.57428457142857114</v>
      </c>
      <c r="M7">
        <f t="shared" si="4"/>
        <v>0.40199914285714256</v>
      </c>
      <c r="N7">
        <f t="shared" si="5"/>
        <v>3.439221695055275</v>
      </c>
      <c r="O7">
        <f t="shared" si="6"/>
        <v>8.2078647223344507</v>
      </c>
      <c r="P7">
        <f t="shared" si="7"/>
        <v>3264.3725280975359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3.5031362857142851</v>
      </c>
      <c r="D8">
        <f t="shared" si="1"/>
        <v>3.0149941428571423</v>
      </c>
      <c r="E8">
        <f t="shared" si="8"/>
        <v>20.447436244660977</v>
      </c>
      <c r="F8">
        <f t="shared" si="2"/>
        <v>303.89003763274297</v>
      </c>
      <c r="G8">
        <f t="shared" si="3"/>
        <v>4598685.1189488713</v>
      </c>
      <c r="L8">
        <f>Input!J9</f>
        <v>0.91885542857142832</v>
      </c>
      <c r="M8">
        <f t="shared" si="4"/>
        <v>0.74656999999999973</v>
      </c>
      <c r="N8">
        <f t="shared" si="5"/>
        <v>3.4605305246285298</v>
      </c>
      <c r="O8">
        <f t="shared" si="6"/>
        <v>6.4601122939168762</v>
      </c>
      <c r="P8">
        <f t="shared" si="7"/>
        <v>3261.9380355218204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4.565562714285714</v>
      </c>
      <c r="D9">
        <f t="shared" si="1"/>
        <v>4.0774205714285712</v>
      </c>
      <c r="E9">
        <f t="shared" si="8"/>
        <v>23.929474095308443</v>
      </c>
      <c r="F9">
        <f t="shared" si="2"/>
        <v>394.10402911499119</v>
      </c>
      <c r="G9">
        <f t="shared" si="3"/>
        <v>4583763.1000338877</v>
      </c>
      <c r="L9">
        <f>Input!J10</f>
        <v>1.0624264285714289</v>
      </c>
      <c r="M9">
        <f t="shared" si="4"/>
        <v>0.89014100000000029</v>
      </c>
      <c r="N9">
        <f t="shared" si="5"/>
        <v>3.4820378506474663</v>
      </c>
      <c r="O9">
        <f t="shared" si="6"/>
        <v>5.8545194338408244</v>
      </c>
      <c r="P9">
        <f t="shared" si="7"/>
        <v>3259.4817859720192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5.6279891428571434</v>
      </c>
      <c r="D10">
        <f t="shared" si="1"/>
        <v>5.1398470000000005</v>
      </c>
      <c r="E10">
        <f t="shared" si="8"/>
        <v>27.433220239502827</v>
      </c>
      <c r="F10">
        <f t="shared" si="2"/>
        <v>496.99449039578076</v>
      </c>
      <c r="G10">
        <f t="shared" si="3"/>
        <v>4568772.528226004</v>
      </c>
      <c r="L10">
        <f>Input!J11</f>
        <v>1.0624264285714293</v>
      </c>
      <c r="M10">
        <f t="shared" si="4"/>
        <v>0.89014100000000074</v>
      </c>
      <c r="N10">
        <f t="shared" si="5"/>
        <v>3.5037461441943845</v>
      </c>
      <c r="O10">
        <f t="shared" si="6"/>
        <v>5.9600419538893465</v>
      </c>
      <c r="P10">
        <f t="shared" si="7"/>
        <v>3257.003523012751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7.6954137142857144</v>
      </c>
      <c r="D11">
        <f t="shared" si="1"/>
        <v>7.2072715714285716</v>
      </c>
      <c r="E11">
        <f t="shared" si="8"/>
        <v>30.958878154396398</v>
      </c>
      <c r="F11">
        <f t="shared" si="2"/>
        <v>564.13881527208059</v>
      </c>
      <c r="G11">
        <f t="shared" si="3"/>
        <v>4553712.991469969</v>
      </c>
      <c r="L11">
        <f>Input!J12</f>
        <v>2.0674245714285711</v>
      </c>
      <c r="M11">
        <f t="shared" si="4"/>
        <v>1.8951391428571425</v>
      </c>
      <c r="N11">
        <f t="shared" si="5"/>
        <v>3.5256579148935727</v>
      </c>
      <c r="O11">
        <f t="shared" si="6"/>
        <v>2.1264444839931174</v>
      </c>
      <c r="P11">
        <f t="shared" si="7"/>
        <v>3254.5029864806293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10.882693285714286</v>
      </c>
      <c r="D12">
        <f t="shared" si="1"/>
        <v>10.394551142857143</v>
      </c>
      <c r="E12">
        <f t="shared" si="8"/>
        <v>34.506653866030746</v>
      </c>
      <c r="F12">
        <f t="shared" si="2"/>
        <v>581.39349773287586</v>
      </c>
      <c r="G12">
        <f t="shared" si="3"/>
        <v>4538584.075452365</v>
      </c>
      <c r="L12">
        <f>Input!J13</f>
        <v>3.1872795714285713</v>
      </c>
      <c r="M12">
        <f t="shared" si="4"/>
        <v>3.0149941428571427</v>
      </c>
      <c r="N12">
        <f t="shared" si="5"/>
        <v>3.5477757116343445</v>
      </c>
      <c r="O12">
        <f t="shared" si="6"/>
        <v>0.12995746710326045</v>
      </c>
      <c r="P12">
        <f t="shared" si="7"/>
        <v>3251.9799124203091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14.041258571428571</v>
      </c>
      <c r="D13">
        <f t="shared" si="1"/>
        <v>13.553116428571428</v>
      </c>
      <c r="E13">
        <f t="shared" si="8"/>
        <v>38.076755989340697</v>
      </c>
      <c r="F13">
        <f t="shared" si="2"/>
        <v>601.40889730652748</v>
      </c>
      <c r="G13">
        <f t="shared" si="3"/>
        <v>4523385.3636120502</v>
      </c>
      <c r="L13">
        <f>Input!J14</f>
        <v>3.1585652857142854</v>
      </c>
      <c r="M13">
        <f t="shared" si="4"/>
        <v>2.9862798571428568</v>
      </c>
      <c r="N13">
        <f t="shared" si="5"/>
        <v>3.5701021233099479</v>
      </c>
      <c r="O13">
        <f t="shared" si="6"/>
        <v>0.16936256869823871</v>
      </c>
      <c r="P13">
        <f t="shared" si="7"/>
        <v>3249.434033019294</v>
      </c>
      <c r="S13" t="s">
        <v>23</v>
      </c>
      <c r="T13">
        <f>_Ac*0.8413</f>
        <v>4111.1620611348608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18.290964571428571</v>
      </c>
      <c r="D14">
        <f t="shared" si="1"/>
        <v>17.802822428571428</v>
      </c>
      <c r="E14">
        <f t="shared" si="8"/>
        <v>41.669395768913425</v>
      </c>
      <c r="F14">
        <f t="shared" si="2"/>
        <v>569.61332300992331</v>
      </c>
      <c r="G14">
        <f t="shared" si="3"/>
        <v>4508116.4371516313</v>
      </c>
      <c r="L14">
        <f>Input!J15</f>
        <v>4.2497059999999998</v>
      </c>
      <c r="M14">
        <f t="shared" si="4"/>
        <v>4.0774205714285712</v>
      </c>
      <c r="N14">
        <f t="shared" si="5"/>
        <v>3.5926397795727274</v>
      </c>
      <c r="O14">
        <f t="shared" si="6"/>
        <v>0.43173601802658085</v>
      </c>
      <c r="P14">
        <f t="shared" si="7"/>
        <v>3246.8650765414568</v>
      </c>
      <c r="S14" t="s">
        <v>24</v>
      </c>
      <c r="T14">
        <f>_Ac*0.9772</f>
        <v>4775.2615786770302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23.717953999999999</v>
      </c>
      <c r="D15">
        <f t="shared" si="1"/>
        <v>23.229811857142856</v>
      </c>
      <c r="E15">
        <f t="shared" si="8"/>
        <v>45.284787120519383</v>
      </c>
      <c r="F15">
        <f t="shared" si="2"/>
        <v>486.42193386815046</v>
      </c>
      <c r="G15">
        <f t="shared" si="3"/>
        <v>4492776.8750500744</v>
      </c>
      <c r="L15">
        <f>Input!J16</f>
        <v>5.426989428571428</v>
      </c>
      <c r="M15">
        <f t="shared" si="4"/>
        <v>5.2547039999999994</v>
      </c>
      <c r="N15">
        <f t="shared" si="5"/>
        <v>3.6153913516059548</v>
      </c>
      <c r="O15">
        <f t="shared" si="6"/>
        <v>3.2818875924650004</v>
      </c>
      <c r="P15">
        <f t="shared" si="7"/>
        <v>3244.2727672592569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30.867797285714282</v>
      </c>
      <c r="D16">
        <f t="shared" si="1"/>
        <v>30.379655142857139</v>
      </c>
      <c r="E16">
        <f t="shared" si="8"/>
        <v>48.923146673432143</v>
      </c>
      <c r="F16">
        <f t="shared" si="2"/>
        <v>343.86107814450691</v>
      </c>
      <c r="G16">
        <f t="shared" si="3"/>
        <v>4477366.2540764548</v>
      </c>
      <c r="L16">
        <f>Input!J17</f>
        <v>7.1498432857142831</v>
      </c>
      <c r="M16">
        <f t="shared" si="4"/>
        <v>6.9775578571428545</v>
      </c>
      <c r="N16">
        <f t="shared" si="5"/>
        <v>3.6383595529127599</v>
      </c>
      <c r="O16">
        <f t="shared" si="6"/>
        <v>12.330518005729719</v>
      </c>
      <c r="P16">
        <f t="shared" si="7"/>
        <v>3241.6568253846226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45.626911571428572</v>
      </c>
      <c r="D17">
        <f t="shared" si="1"/>
        <v>45.138769428571429</v>
      </c>
      <c r="E17">
        <f t="shared" si="8"/>
        <v>52.584693813554722</v>
      </c>
      <c r="F17">
        <f t="shared" si="2"/>
        <v>55.441789946888832</v>
      </c>
      <c r="G17">
        <f t="shared" si="3"/>
        <v>4461884.1488049207</v>
      </c>
      <c r="L17">
        <f>Input!J18</f>
        <v>14.75911428571429</v>
      </c>
      <c r="M17">
        <f t="shared" si="4"/>
        <v>14.586828857142862</v>
      </c>
      <c r="N17">
        <f t="shared" si="5"/>
        <v>3.661547140122579</v>
      </c>
      <c r="O17">
        <f t="shared" si="6"/>
        <v>123.15599655091656</v>
      </c>
      <c r="P17">
        <f t="shared" si="7"/>
        <v>3239.0169669984684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62.654449999999997</v>
      </c>
      <c r="D18">
        <f t="shared" si="1"/>
        <v>62.166307857142854</v>
      </c>
      <c r="E18">
        <f t="shared" si="8"/>
        <v>56.269650727370298</v>
      </c>
      <c r="F18">
        <f t="shared" si="2"/>
        <v>34.770565306097524</v>
      </c>
      <c r="G18">
        <f t="shared" si="3"/>
        <v>4446330.1316308957</v>
      </c>
      <c r="L18">
        <f>Input!J19</f>
        <v>17.027538428571425</v>
      </c>
      <c r="M18">
        <f t="shared" si="4"/>
        <v>16.855252999999998</v>
      </c>
      <c r="N18">
        <f t="shared" si="5"/>
        <v>3.6849569138155736</v>
      </c>
      <c r="O18">
        <f t="shared" si="6"/>
        <v>178.02448147790454</v>
      </c>
      <c r="P18">
        <f t="shared" si="7"/>
        <v>3236.3529039788227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81.490985000000009</v>
      </c>
      <c r="D19">
        <f t="shared" si="1"/>
        <v>81.002842857142866</v>
      </c>
      <c r="E19">
        <f t="shared" si="8"/>
        <v>59.978242446735777</v>
      </c>
      <c r="F19">
        <f t="shared" si="2"/>
        <v>442.03382241728997</v>
      </c>
      <c r="G19">
        <f t="shared" si="3"/>
        <v>4430703.7727885991</v>
      </c>
      <c r="L19">
        <f>Input!J20</f>
        <v>18.836535000000012</v>
      </c>
      <c r="M19">
        <f t="shared" si="4"/>
        <v>18.664249571428584</v>
      </c>
      <c r="N19">
        <f t="shared" si="5"/>
        <v>3.7085917193654825</v>
      </c>
      <c r="O19">
        <f t="shared" si="6"/>
        <v>228.8546679020954</v>
      </c>
      <c r="P19">
        <f t="shared" si="7"/>
        <v>3233.6643439275272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103.80194185714286</v>
      </c>
      <c r="D20">
        <f t="shared" si="1"/>
        <v>103.31379971428572</v>
      </c>
      <c r="E20">
        <f t="shared" si="8"/>
        <v>63.710696894537151</v>
      </c>
      <c r="F20">
        <f t="shared" si="2"/>
        <v>1568.4057529515771</v>
      </c>
      <c r="G20">
        <f t="shared" si="3"/>
        <v>4415004.6403698996</v>
      </c>
      <c r="L20">
        <f>Input!J21</f>
        <v>22.310956857142855</v>
      </c>
      <c r="M20">
        <f t="shared" si="4"/>
        <v>22.138671428571428</v>
      </c>
      <c r="N20">
        <f t="shared" si="5"/>
        <v>3.7324544478013766</v>
      </c>
      <c r="O20">
        <f t="shared" si="6"/>
        <v>345.16075177390712</v>
      </c>
      <c r="P20">
        <f t="shared" si="7"/>
        <v>3230.9509900954808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131.252746</v>
      </c>
      <c r="D21">
        <f t="shared" si="1"/>
        <v>130.76460385714284</v>
      </c>
      <c r="E21">
        <f t="shared" si="8"/>
        <v>67.467244931225949</v>
      </c>
      <c r="F21">
        <f t="shared" si="2"/>
        <v>4006.5556469963512</v>
      </c>
      <c r="G21">
        <f t="shared" si="3"/>
        <v>4399232.3003445836</v>
      </c>
      <c r="L21">
        <f>Input!J22</f>
        <v>27.450804142857137</v>
      </c>
      <c r="M21">
        <f t="shared" si="4"/>
        <v>27.27851871428571</v>
      </c>
      <c r="N21">
        <f t="shared" si="5"/>
        <v>3.7565480366887933</v>
      </c>
      <c r="O21">
        <f t="shared" si="6"/>
        <v>561.41777242469584</v>
      </c>
      <c r="P21">
        <f t="shared" si="7"/>
        <v>3228.2125413064014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163.01068457142856</v>
      </c>
      <c r="D22">
        <f t="shared" si="1"/>
        <v>162.5225424285714</v>
      </c>
      <c r="E22">
        <f t="shared" si="8"/>
        <v>71.248120402256717</v>
      </c>
      <c r="F22">
        <f t="shared" si="2"/>
        <v>8331.020116237798</v>
      </c>
      <c r="G22">
        <f t="shared" si="3"/>
        <v>4383386.3165820828</v>
      </c>
      <c r="L22">
        <f>Input!J23</f>
        <v>31.757938571428554</v>
      </c>
      <c r="M22">
        <f t="shared" si="4"/>
        <v>31.585653142857126</v>
      </c>
      <c r="N22">
        <f t="shared" si="5"/>
        <v>3.780875471030765</v>
      </c>
      <c r="O22">
        <f t="shared" si="6"/>
        <v>782.71605972363955</v>
      </c>
      <c r="P22">
        <f t="shared" si="7"/>
        <v>3225.4486918790649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199.53518542857142</v>
      </c>
      <c r="D23">
        <f t="shared" si="1"/>
        <v>199.04704328571427</v>
      </c>
      <c r="E23">
        <f t="shared" si="8"/>
        <v>75.053560186445964</v>
      </c>
      <c r="F23">
        <f t="shared" si="2"/>
        <v>15374.383851088534</v>
      </c>
      <c r="G23">
        <f t="shared" si="3"/>
        <v>4367466.2508747168</v>
      </c>
      <c r="L23">
        <f>Input!J24</f>
        <v>36.524500857142868</v>
      </c>
      <c r="M23">
        <f t="shared" si="4"/>
        <v>36.352215428571441</v>
      </c>
      <c r="N23">
        <f t="shared" si="5"/>
        <v>3.8054397841892471</v>
      </c>
      <c r="O23">
        <f t="shared" si="6"/>
        <v>1070.536957495669</v>
      </c>
      <c r="P23">
        <f t="shared" si="7"/>
        <v>3222.6591315479918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235.77254399999998</v>
      </c>
      <c r="D24">
        <f t="shared" si="1"/>
        <v>235.28440185714283</v>
      </c>
      <c r="E24">
        <f t="shared" si="8"/>
        <v>78.883804245273438</v>
      </c>
      <c r="F24">
        <f t="shared" si="2"/>
        <v>24461.146933349883</v>
      </c>
      <c r="G24">
        <f t="shared" si="3"/>
        <v>4351471.6629625177</v>
      </c>
      <c r="L24">
        <f>Input!J25</f>
        <v>36.237358571428558</v>
      </c>
      <c r="M24">
        <f t="shared" si="4"/>
        <v>36.065073142857131</v>
      </c>
      <c r="N24">
        <f t="shared" si="5"/>
        <v>3.8302440588274718</v>
      </c>
      <c r="O24">
        <f t="shared" si="6"/>
        <v>1050.2210710328397</v>
      </c>
      <c r="P24">
        <f t="shared" si="7"/>
        <v>3219.8435453825414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277.06360699999999</v>
      </c>
      <c r="D25">
        <f t="shared" si="1"/>
        <v>276.57546485714283</v>
      </c>
      <c r="E25">
        <f t="shared" si="8"/>
        <v>82.739095673147219</v>
      </c>
      <c r="F25">
        <f t="shared" si="2"/>
        <v>37572.538018434236</v>
      </c>
      <c r="G25">
        <f t="shared" si="3"/>
        <v>4335402.1105596926</v>
      </c>
      <c r="L25">
        <f>Input!J26</f>
        <v>41.291063000000008</v>
      </c>
      <c r="M25">
        <f t="shared" si="4"/>
        <v>41.118777571428581</v>
      </c>
      <c r="N25">
        <f t="shared" si="5"/>
        <v>3.8552914278737824</v>
      </c>
      <c r="O25">
        <f t="shared" si="6"/>
        <v>1401.4369932004142</v>
      </c>
      <c r="P25">
        <f t="shared" si="7"/>
        <v>3217.0016137043986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323.86780214285716</v>
      </c>
      <c r="D26">
        <f t="shared" si="1"/>
        <v>323.37966</v>
      </c>
      <c r="E26">
        <f t="shared" si="8"/>
        <v>86.619680748654716</v>
      </c>
      <c r="F26">
        <f t="shared" si="2"/>
        <v>56055.287775097444</v>
      </c>
      <c r="G26">
        <f t="shared" si="3"/>
        <v>4319257.1493827859</v>
      </c>
      <c r="L26">
        <f>Input!J27</f>
        <v>46.804195142857168</v>
      </c>
      <c r="M26">
        <f t="shared" si="4"/>
        <v>46.63190971428574</v>
      </c>
      <c r="N26">
        <f t="shared" si="5"/>
        <v>3.8805850755074958</v>
      </c>
      <c r="O26">
        <f t="shared" si="6"/>
        <v>1842.436301213882</v>
      </c>
      <c r="P26">
        <f t="shared" si="7"/>
        <v>3214.1330120033817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372.94042142857143</v>
      </c>
      <c r="D27">
        <f t="shared" si="1"/>
        <v>372.45227928571427</v>
      </c>
      <c r="E27">
        <f t="shared" si="8"/>
        <v>90.525808986822099</v>
      </c>
      <c r="F27">
        <f t="shared" si="2"/>
        <v>79482.534655192139</v>
      </c>
      <c r="G27">
        <f t="shared" si="3"/>
        <v>4303036.3331806157</v>
      </c>
      <c r="L27">
        <f>Input!J28</f>
        <v>49.072619285714268</v>
      </c>
      <c r="M27">
        <f t="shared" si="4"/>
        <v>48.90033385714284</v>
      </c>
      <c r="N27">
        <f t="shared" si="5"/>
        <v>3.9061282381673883</v>
      </c>
      <c r="O27">
        <f t="shared" si="6"/>
        <v>2040.0119135481323</v>
      </c>
      <c r="P27">
        <f t="shared" si="7"/>
        <v>3211.2374108515764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424.19532228571421</v>
      </c>
      <c r="D28">
        <f t="shared" si="1"/>
        <v>423.70718014285706</v>
      </c>
      <c r="E28">
        <f t="shared" si="8"/>
        <v>94.45773319240547</v>
      </c>
      <c r="F28">
        <f t="shared" si="2"/>
        <v>108405.19831717822</v>
      </c>
      <c r="G28">
        <f t="shared" si="3"/>
        <v>4286739.213766044</v>
      </c>
      <c r="L28">
        <f>Input!J29</f>
        <v>51.254900857142786</v>
      </c>
      <c r="M28">
        <f t="shared" si="4"/>
        <v>51.082615428571359</v>
      </c>
      <c r="N28">
        <f t="shared" si="5"/>
        <v>3.9319242055833721</v>
      </c>
      <c r="O28">
        <f t="shared" si="6"/>
        <v>2239.4641191640376</v>
      </c>
      <c r="P28">
        <f t="shared" si="7"/>
        <v>3208.3144758157246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478.924645</v>
      </c>
      <c r="D29">
        <f t="shared" si="1"/>
        <v>478.43650285714284</v>
      </c>
      <c r="E29">
        <f t="shared" si="8"/>
        <v>98.415709514237477</v>
      </c>
      <c r="F29">
        <f t="shared" si="2"/>
        <v>144415.80337297116</v>
      </c>
      <c r="G29">
        <f t="shared" si="3"/>
        <v>4270365.3410496693</v>
      </c>
      <c r="L29">
        <f>Input!J30</f>
        <v>54.729322714285786</v>
      </c>
      <c r="M29">
        <f t="shared" si="4"/>
        <v>54.557037285714358</v>
      </c>
      <c r="N29">
        <f t="shared" si="5"/>
        <v>3.9579763218320041</v>
      </c>
      <c r="O29">
        <f t="shared" si="6"/>
        <v>2577.7296145025293</v>
      </c>
      <c r="P29">
        <f t="shared" si="7"/>
        <v>3205.3638673678447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532.99354042857135</v>
      </c>
      <c r="D30">
        <f t="shared" si="1"/>
        <v>532.50539828571425</v>
      </c>
      <c r="E30">
        <f t="shared" si="8"/>
        <v>102.39999750065391</v>
      </c>
      <c r="F30">
        <f t="shared" si="2"/>
        <v>184990.65578447739</v>
      </c>
      <c r="G30">
        <f t="shared" si="3"/>
        <v>4253914.2630754821</v>
      </c>
      <c r="L30">
        <f>Input!J31</f>
        <v>54.068895428571352</v>
      </c>
      <c r="M30">
        <f t="shared" si="4"/>
        <v>53.896609999999924</v>
      </c>
      <c r="N30">
        <f t="shared" si="5"/>
        <v>3.9842879864164389</v>
      </c>
      <c r="O30">
        <f t="shared" si="6"/>
        <v>2508.4679026347594</v>
      </c>
      <c r="P30">
        <f t="shared" si="7"/>
        <v>3202.385240794049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591.28342771428572</v>
      </c>
      <c r="D31">
        <f t="shared" si="1"/>
        <v>590.79528557142862</v>
      </c>
      <c r="E31">
        <f t="shared" si="8"/>
        <v>106.41086015602538</v>
      </c>
      <c r="F31">
        <f t="shared" si="2"/>
        <v>234628.27158501037</v>
      </c>
      <c r="G31">
        <f t="shared" si="3"/>
        <v>4237385.5260586096</v>
      </c>
      <c r="L31">
        <f>Input!J32</f>
        <v>58.289887285714372</v>
      </c>
      <c r="M31">
        <f t="shared" si="4"/>
        <v>58.117601857142944</v>
      </c>
      <c r="N31">
        <f t="shared" si="5"/>
        <v>4.0108626553714721</v>
      </c>
      <c r="O31">
        <f t="shared" si="6"/>
        <v>2946.2125148213713</v>
      </c>
      <c r="P31">
        <f t="shared" si="7"/>
        <v>3199.3782461015021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653.07645114285708</v>
      </c>
      <c r="D32">
        <f t="shared" si="1"/>
        <v>652.58830899999998</v>
      </c>
      <c r="E32">
        <f t="shared" si="8"/>
        <v>110.44856399841974</v>
      </c>
      <c r="F32">
        <f t="shared" si="2"/>
        <v>293915.5031103784</v>
      </c>
      <c r="G32">
        <f t="shared" si="3"/>
        <v>4220778.6744251763</v>
      </c>
      <c r="L32">
        <f>Input!J33</f>
        <v>61.79302342857136</v>
      </c>
      <c r="M32">
        <f t="shared" si="4"/>
        <v>61.620737999999932</v>
      </c>
      <c r="N32">
        <f t="shared" si="5"/>
        <v>4.0377038423943583</v>
      </c>
      <c r="O32">
        <f t="shared" si="6"/>
        <v>3335.6769405014406</v>
      </c>
      <c r="P32">
        <f t="shared" si="7"/>
        <v>3196.3425279234984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715.93190100000004</v>
      </c>
      <c r="D33">
        <f t="shared" si="1"/>
        <v>715.44375885714294</v>
      </c>
      <c r="E33">
        <f t="shared" si="8"/>
        <v>114.51337911842182</v>
      </c>
      <c r="F33">
        <f t="shared" si="2"/>
        <v>361117.32129292347</v>
      </c>
      <c r="G33">
        <f t="shared" si="3"/>
        <v>4204093.2508543981</v>
      </c>
      <c r="L33">
        <f>Input!J34</f>
        <v>62.855449857142958</v>
      </c>
      <c r="M33">
        <f t="shared" si="4"/>
        <v>62.68316442857153</v>
      </c>
      <c r="N33">
        <f t="shared" si="5"/>
        <v>4.0648151200020743</v>
      </c>
      <c r="O33">
        <f t="shared" si="6"/>
        <v>3456.3387327959163</v>
      </c>
      <c r="P33">
        <f t="shared" si="7"/>
        <v>3193.2777254225939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784.24305471428579</v>
      </c>
      <c r="D34">
        <f t="shared" si="1"/>
        <v>783.75491257142869</v>
      </c>
      <c r="E34">
        <f t="shared" si="8"/>
        <v>118.60557923913757</v>
      </c>
      <c r="F34">
        <f t="shared" si="2"/>
        <v>442423.63563239132</v>
      </c>
      <c r="G34">
        <f t="shared" si="3"/>
        <v>4187328.7963229986</v>
      </c>
      <c r="L34">
        <f>Input!J35</f>
        <v>68.311153714285751</v>
      </c>
      <c r="M34">
        <f t="shared" si="4"/>
        <v>68.138868285714324</v>
      </c>
      <c r="N34">
        <f t="shared" si="5"/>
        <v>4.0922001207157495</v>
      </c>
      <c r="O34">
        <f t="shared" si="6"/>
        <v>4124.0740006530978</v>
      </c>
      <c r="P34">
        <f t="shared" si="7"/>
        <v>3190.1834721917776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854.70777557142867</v>
      </c>
      <c r="D35">
        <f t="shared" si="1"/>
        <v>854.21963342857157</v>
      </c>
      <c r="E35">
        <f t="shared" si="8"/>
        <v>122.72544177741055</v>
      </c>
      <c r="F35">
        <f t="shared" si="2"/>
        <v>535083.75241938548</v>
      </c>
      <c r="G35">
        <f t="shared" si="3"/>
        <v>4170484.8501520031</v>
      </c>
      <c r="L35">
        <f>Input!J36</f>
        <v>70.464720857142879</v>
      </c>
      <c r="M35">
        <f t="shared" si="4"/>
        <v>70.292435428571451</v>
      </c>
      <c r="N35">
        <f t="shared" si="5"/>
        <v>4.1198625382729857</v>
      </c>
      <c r="O35">
        <f t="shared" si="6"/>
        <v>4401.6402253509204</v>
      </c>
      <c r="P35">
        <f t="shared" si="7"/>
        <v>3187.0593961536101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925.74678114285712</v>
      </c>
      <c r="D36">
        <f t="shared" si="1"/>
        <v>925.25863900000002</v>
      </c>
      <c r="E36">
        <f t="shared" si="8"/>
        <v>126.87324790627937</v>
      </c>
      <c r="F36">
        <f t="shared" si="2"/>
        <v>637419.23271187325</v>
      </c>
      <c r="G36">
        <f t="shared" si="3"/>
        <v>4153560.9500560402</v>
      </c>
      <c r="L36">
        <f>Input!J37</f>
        <v>71.039005571428447</v>
      </c>
      <c r="M36">
        <f t="shared" si="4"/>
        <v>70.866720142857019</v>
      </c>
      <c r="N36">
        <f t="shared" si="5"/>
        <v>4.1478061288688242</v>
      </c>
      <c r="O36">
        <f t="shared" si="6"/>
        <v>4474.4325628642891</v>
      </c>
      <c r="P36">
        <f t="shared" si="7"/>
        <v>3183.9051194573021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1001.1790638571429</v>
      </c>
      <c r="D37">
        <f t="shared" si="1"/>
        <v>1000.6909217142858</v>
      </c>
      <c r="E37">
        <f t="shared" si="8"/>
        <v>131.04928261870552</v>
      </c>
      <c r="F37">
        <f t="shared" si="2"/>
        <v>756276.58044884738</v>
      </c>
      <c r="G37">
        <f t="shared" si="3"/>
        <v>4136556.6321952217</v>
      </c>
      <c r="L37">
        <f>Input!J38</f>
        <v>75.432282714285748</v>
      </c>
      <c r="M37">
        <f t="shared" si="4"/>
        <v>75.25999728571432</v>
      </c>
      <c r="N37">
        <f t="shared" si="5"/>
        <v>4.1760347124261319</v>
      </c>
      <c r="O37">
        <f t="shared" si="6"/>
        <v>5077.4528793025229</v>
      </c>
      <c r="P37">
        <f t="shared" si="7"/>
        <v>3180.7202583736835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1079.4253409999999</v>
      </c>
      <c r="D38">
        <f t="shared" si="1"/>
        <v>1078.9371988571427</v>
      </c>
      <c r="E38">
        <f t="shared" si="8"/>
        <v>135.25383479260171</v>
      </c>
      <c r="F38">
        <f t="shared" si="2"/>
        <v>890538.29161216889</v>
      </c>
      <c r="G38">
        <f t="shared" si="3"/>
        <v>4119471.4312297166</v>
      </c>
      <c r="L38">
        <f>Input!J39</f>
        <v>78.246277142857025</v>
      </c>
      <c r="M38">
        <f t="shared" si="4"/>
        <v>78.073991714285597</v>
      </c>
      <c r="N38">
        <f t="shared" si="5"/>
        <v>4.2045521738962037</v>
      </c>
      <c r="O38">
        <f t="shared" si="6"/>
        <v>5482.1770363792366</v>
      </c>
      <c r="P38">
        <f t="shared" si="7"/>
        <v>3177.5044231880111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1188.9988434285715</v>
      </c>
      <c r="D39">
        <f t="shared" si="1"/>
        <v>1188.5107012857143</v>
      </c>
      <c r="E39">
        <f t="shared" si="8"/>
        <v>139.48719725719212</v>
      </c>
      <c r="F39">
        <f t="shared" si="2"/>
        <v>1100450.3120042789</v>
      </c>
      <c r="G39">
        <f t="shared" si="3"/>
        <v>4102304.880377112</v>
      </c>
      <c r="L39">
        <f>Input!J40</f>
        <v>109.5735024285716</v>
      </c>
      <c r="M39">
        <f t="shared" si="4"/>
        <v>109.40121700000017</v>
      </c>
      <c r="N39">
        <f t="shared" si="5"/>
        <v>4.2333624645904155</v>
      </c>
      <c r="O39">
        <f t="shared" si="6"/>
        <v>11096.545087631146</v>
      </c>
      <c r="P39">
        <f t="shared" si="7"/>
        <v>3174.2572180905699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1313.1591747142859</v>
      </c>
      <c r="D40">
        <f t="shared" si="1"/>
        <v>1312.6710325714287</v>
      </c>
      <c r="E40">
        <f t="shared" si="8"/>
        <v>143.74966686073589</v>
      </c>
      <c r="F40">
        <f t="shared" si="2"/>
        <v>1366377.1592149511</v>
      </c>
      <c r="G40">
        <f t="shared" si="3"/>
        <v>4085056.5114726704</v>
      </c>
      <c r="L40">
        <f>Input!J41</f>
        <v>124.16033128571439</v>
      </c>
      <c r="M40">
        <f t="shared" si="4"/>
        <v>123.98804585714296</v>
      </c>
      <c r="N40">
        <f t="shared" si="5"/>
        <v>4.2624696035437575</v>
      </c>
      <c r="O40">
        <f t="shared" si="6"/>
        <v>14375.49723595692</v>
      </c>
      <c r="P40">
        <f t="shared" si="7"/>
        <v>3170.9782410650218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1446.9962015714286</v>
      </c>
      <c r="D41">
        <f t="shared" si="1"/>
        <v>1446.5080594285714</v>
      </c>
      <c r="E41">
        <f t="shared" si="8"/>
        <v>148.04154453964705</v>
      </c>
      <c r="F41">
        <f t="shared" si="2"/>
        <v>1686015.2902877894</v>
      </c>
      <c r="G41">
        <f t="shared" si="3"/>
        <v>4067725.8550326023</v>
      </c>
      <c r="L41">
        <f>Input!J42</f>
        <v>133.83702685714275</v>
      </c>
      <c r="M41">
        <f t="shared" si="4"/>
        <v>133.66474142857132</v>
      </c>
      <c r="N41">
        <f t="shared" si="5"/>
        <v>4.2918776789111499</v>
      </c>
      <c r="O41">
        <f t="shared" si="6"/>
        <v>16781.945675610274</v>
      </c>
      <c r="P41">
        <f t="shared" si="7"/>
        <v>3167.6670837744423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1598.6934795714285</v>
      </c>
      <c r="D42">
        <f t="shared" si="1"/>
        <v>1598.2053374285713</v>
      </c>
      <c r="E42">
        <f t="shared" si="8"/>
        <v>152.36313538904446</v>
      </c>
      <c r="F42">
        <f t="shared" si="2"/>
        <v>2090459.6731985081</v>
      </c>
      <c r="G42">
        <f t="shared" si="3"/>
        <v>4050312.4403204564</v>
      </c>
      <c r="L42">
        <f>Input!J43</f>
        <v>151.69727799999987</v>
      </c>
      <c r="M42">
        <f t="shared" si="4"/>
        <v>151.52499257142844</v>
      </c>
      <c r="N42">
        <f t="shared" si="5"/>
        <v>4.3215908493974071</v>
      </c>
      <c r="O42">
        <f t="shared" si="6"/>
        <v>21719.593163112251</v>
      </c>
      <c r="P42">
        <f t="shared" si="7"/>
        <v>3164.3233314450022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1764.3745877142858</v>
      </c>
      <c r="D43">
        <f t="shared" si="1"/>
        <v>1763.8864455714286</v>
      </c>
      <c r="E43">
        <f t="shared" si="8"/>
        <v>156.71474873476629</v>
      </c>
      <c r="F43">
        <f t="shared" si="2"/>
        <v>2583000.8631128361</v>
      </c>
      <c r="G43">
        <f t="shared" si="3"/>
        <v>4032815.7954167579</v>
      </c>
      <c r="L43">
        <f>Input!J44</f>
        <v>165.68110814285728</v>
      </c>
      <c r="M43">
        <f t="shared" si="4"/>
        <v>165.50882271428586</v>
      </c>
      <c r="N43">
        <f t="shared" si="5"/>
        <v>4.3516133457218205</v>
      </c>
      <c r="O43">
        <f t="shared" si="6"/>
        <v>26027.205891498954</v>
      </c>
      <c r="P43">
        <f t="shared" si="7"/>
        <v>3160.9465627472405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1950.2417997142854</v>
      </c>
      <c r="D44">
        <f t="shared" si="1"/>
        <v>1949.7536575714282</v>
      </c>
      <c r="E44">
        <f t="shared" si="8"/>
        <v>161.09669820688458</v>
      </c>
      <c r="F44">
        <f t="shared" si="2"/>
        <v>3199293.7182832146</v>
      </c>
      <c r="G44">
        <f t="shared" si="3"/>
        <v>4015235.4472920187</v>
      </c>
      <c r="L44">
        <f>Input!J45</f>
        <v>185.86721199999965</v>
      </c>
      <c r="M44">
        <f t="shared" si="4"/>
        <v>185.69492657142823</v>
      </c>
      <c r="N44">
        <f t="shared" si="5"/>
        <v>4.3819494721182854</v>
      </c>
      <c r="O44">
        <f t="shared" si="6"/>
        <v>32936.90051481402</v>
      </c>
      <c r="P44">
        <f t="shared" si="7"/>
        <v>3157.5363496748655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2142.5409992857144</v>
      </c>
      <c r="D45">
        <f t="shared" si="1"/>
        <v>2142.0528571428572</v>
      </c>
      <c r="E45">
        <f t="shared" si="8"/>
        <v>165.50930181475655</v>
      </c>
      <c r="F45">
        <f t="shared" si="2"/>
        <v>3906724.4261090485</v>
      </c>
      <c r="G45">
        <f t="shared" si="3"/>
        <v>3997570.9218832408</v>
      </c>
      <c r="L45">
        <f>Input!J46</f>
        <v>192.29919957142897</v>
      </c>
      <c r="M45">
        <f t="shared" si="4"/>
        <v>192.12691414285754</v>
      </c>
      <c r="N45">
        <f t="shared" si="5"/>
        <v>4.4126036078719819</v>
      </c>
      <c r="O45">
        <f t="shared" si="6"/>
        <v>35301.372942772912</v>
      </c>
      <c r="P45">
        <f t="shared" si="7"/>
        <v>3154.092257421039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2311.6965292857144</v>
      </c>
      <c r="D46">
        <f t="shared" si="1"/>
        <v>2311.2083871428572</v>
      </c>
      <c r="E46">
        <f t="shared" si="8"/>
        <v>169.95288202365018</v>
      </c>
      <c r="F46">
        <f t="shared" si="2"/>
        <v>4584975.1382033108</v>
      </c>
      <c r="G46">
        <f t="shared" si="3"/>
        <v>3979821.7441740544</v>
      </c>
      <c r="L46">
        <f>Input!J47</f>
        <v>169.15553</v>
      </c>
      <c r="M46">
        <f t="shared" si="4"/>
        <v>168.98324457142857</v>
      </c>
      <c r="N46">
        <f t="shared" si="5"/>
        <v>4.4435802088936187</v>
      </c>
      <c r="O46">
        <f t="shared" si="6"/>
        <v>27130.026403987948</v>
      </c>
      <c r="P46">
        <f t="shared" si="7"/>
        <v>3150.6138442520833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2479.1004912857143</v>
      </c>
      <c r="D47">
        <f t="shared" si="1"/>
        <v>2478.6123491428571</v>
      </c>
      <c r="E47">
        <f t="shared" si="8"/>
        <v>174.42776583298249</v>
      </c>
      <c r="F47">
        <f t="shared" si="2"/>
        <v>5309266.5939629003</v>
      </c>
      <c r="G47">
        <f t="shared" si="3"/>
        <v>3961987.4382786308</v>
      </c>
      <c r="L47">
        <f>Input!J48</f>
        <v>167.40396199999986</v>
      </c>
      <c r="M47">
        <f t="shared" si="4"/>
        <v>167.23167657142844</v>
      </c>
      <c r="N47">
        <f t="shared" si="5"/>
        <v>4.4748838093322991</v>
      </c>
      <c r="O47">
        <f t="shared" si="6"/>
        <v>26545.884520060663</v>
      </c>
      <c r="P47">
        <f t="shared" si="7"/>
        <v>3147.1006613785548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2639.7853232857137</v>
      </c>
      <c r="D48">
        <f t="shared" si="1"/>
        <v>2639.2971811428565</v>
      </c>
      <c r="E48">
        <f t="shared" si="8"/>
        <v>178.93428485621058</v>
      </c>
      <c r="F48">
        <f t="shared" si="2"/>
        <v>6053385.5814240128</v>
      </c>
      <c r="G48">
        <f t="shared" si="3"/>
        <v>3944067.5275295097</v>
      </c>
      <c r="L48">
        <f>Input!J49</f>
        <v>160.68483199999946</v>
      </c>
      <c r="M48">
        <f t="shared" si="4"/>
        <v>160.51254657142803</v>
      </c>
      <c r="N48">
        <f t="shared" si="5"/>
        <v>4.5065190232280905</v>
      </c>
      <c r="O48">
        <f t="shared" si="6"/>
        <v>24391.665444270351</v>
      </c>
      <c r="P48">
        <f t="shared" si="7"/>
        <v>3143.5522528236161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2783.5000454285719</v>
      </c>
      <c r="D49">
        <f t="shared" si="1"/>
        <v>2783.0119032857147</v>
      </c>
      <c r="E49">
        <f t="shared" si="8"/>
        <v>183.472775402416</v>
      </c>
      <c r="F49">
        <f t="shared" si="2"/>
        <v>6757603.6773962602</v>
      </c>
      <c r="G49">
        <f t="shared" si="3"/>
        <v>3926061.5345694907</v>
      </c>
      <c r="L49">
        <f>Input!J50</f>
        <v>143.71472214285814</v>
      </c>
      <c r="M49">
        <f t="shared" si="4"/>
        <v>143.54243671428671</v>
      </c>
      <c r="N49">
        <f t="shared" si="5"/>
        <v>4.5384905462054155</v>
      </c>
      <c r="O49">
        <f t="shared" si="6"/>
        <v>19370.023441445112</v>
      </c>
      <c r="P49">
        <f t="shared" si="7"/>
        <v>3139.9681552886577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2914.4656492857143</v>
      </c>
      <c r="D50">
        <f t="shared" si="1"/>
        <v>2913.9775071428571</v>
      </c>
      <c r="E50">
        <f t="shared" si="8"/>
        <v>188.04357855962442</v>
      </c>
      <c r="F50">
        <f t="shared" si="2"/>
        <v>7430715.7830012161</v>
      </c>
      <c r="G50">
        <f t="shared" si="3"/>
        <v>3907968.9814477582</v>
      </c>
      <c r="L50">
        <f>Input!J51</f>
        <v>130.96560385714247</v>
      </c>
      <c r="M50">
        <f t="shared" si="4"/>
        <v>130.79331842857104</v>
      </c>
      <c r="N50">
        <f t="shared" si="5"/>
        <v>4.5708031572084256</v>
      </c>
      <c r="O50">
        <f t="shared" si="6"/>
        <v>15975.645643976046</v>
      </c>
      <c r="P50">
        <f t="shared" si="7"/>
        <v>3136.3478980161071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3032.8831344285713</v>
      </c>
      <c r="D51">
        <f t="shared" si="1"/>
        <v>3032.3949922857141</v>
      </c>
      <c r="E51">
        <f t="shared" si="8"/>
        <v>192.64704027990396</v>
      </c>
      <c r="F51">
        <f t="shared" si="2"/>
        <v>8064168.4309211923</v>
      </c>
      <c r="G51">
        <f t="shared" si="3"/>
        <v>3889789.3897203733</v>
      </c>
      <c r="L51">
        <f>Input!J52</f>
        <v>118.417485142857</v>
      </c>
      <c r="M51">
        <f t="shared" si="4"/>
        <v>118.24519971428558</v>
      </c>
      <c r="N51">
        <f t="shared" si="5"/>
        <v>4.6034617202795509</v>
      </c>
      <c r="O51">
        <f t="shared" si="6"/>
        <v>12953.631927635008</v>
      </c>
      <c r="P51">
        <f t="shared" si="7"/>
        <v>3132.6910026493438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3157.3880365714285</v>
      </c>
      <c r="D52">
        <f t="shared" si="1"/>
        <v>3156.8998944285713</v>
      </c>
      <c r="E52">
        <f t="shared" si="8"/>
        <v>197.2835114662864</v>
      </c>
      <c r="F52">
        <f t="shared" si="2"/>
        <v>8759329.1342987586</v>
      </c>
      <c r="G52">
        <f t="shared" si="3"/>
        <v>3871522.2805553386</v>
      </c>
      <c r="L52">
        <f>Input!J53</f>
        <v>124.50490214285719</v>
      </c>
      <c r="M52">
        <f t="shared" si="4"/>
        <v>124.33261671428576</v>
      </c>
      <c r="N52">
        <f t="shared" si="5"/>
        <v>4.6364711863824395</v>
      </c>
      <c r="O52">
        <f t="shared" si="6"/>
        <v>14368.440739967155</v>
      </c>
      <c r="P52">
        <f t="shared" si="7"/>
        <v>3128.9969830896821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3278.1026601428575</v>
      </c>
      <c r="D53">
        <f t="shared" si="1"/>
        <v>3277.6145180000003</v>
      </c>
      <c r="E53">
        <f t="shared" si="8"/>
        <v>201.95334806155699</v>
      </c>
      <c r="F53">
        <f t="shared" si="2"/>
        <v>9459691.6322671138</v>
      </c>
      <c r="G53">
        <f t="shared" si="3"/>
        <v>3853167.1748423814</v>
      </c>
      <c r="L53">
        <f>Input!J54</f>
        <v>120.714623571429</v>
      </c>
      <c r="M53">
        <f t="shared" si="4"/>
        <v>120.54233814285757</v>
      </c>
      <c r="N53">
        <f t="shared" si="5"/>
        <v>4.6698365952705858</v>
      </c>
      <c r="O53">
        <f t="shared" si="6"/>
        <v>13466.392584341987</v>
      </c>
      <c r="P53">
        <f t="shared" si="7"/>
        <v>3125.2653453503358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3387.3028775714292</v>
      </c>
      <c r="D54">
        <f t="shared" si="1"/>
        <v>3386.814735428572</v>
      </c>
      <c r="E54">
        <f t="shared" si="8"/>
        <v>206.65691113895991</v>
      </c>
      <c r="F54">
        <f t="shared" si="2"/>
        <v>10113403.787390439</v>
      </c>
      <c r="G54">
        <f t="shared" si="3"/>
        <v>3834723.5933076432</v>
      </c>
      <c r="L54">
        <f>Input!J55</f>
        <v>109.2002174285717</v>
      </c>
      <c r="M54">
        <f t="shared" si="4"/>
        <v>109.02793200000028</v>
      </c>
      <c r="N54">
        <f t="shared" si="5"/>
        <v>4.7035630774029284</v>
      </c>
      <c r="O54">
        <f t="shared" si="6"/>
        <v>10919.550770587639</v>
      </c>
      <c r="P54">
        <f t="shared" si="7"/>
        <v>3121.4955874073048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3502.4756548571431</v>
      </c>
      <c r="D55">
        <f t="shared" si="1"/>
        <v>3501.9875127142859</v>
      </c>
      <c r="E55">
        <f t="shared" si="8"/>
        <v>211.39456699486772</v>
      </c>
      <c r="F55">
        <f t="shared" si="2"/>
        <v>10828001.934418399</v>
      </c>
      <c r="G55">
        <f t="shared" si="3"/>
        <v>3816191.056633479</v>
      </c>
      <c r="L55">
        <f>Input!J56</f>
        <v>115.17277728571389</v>
      </c>
      <c r="M55">
        <f t="shared" si="4"/>
        <v>115.00049185714246</v>
      </c>
      <c r="N55">
        <f t="shared" si="5"/>
        <v>4.7376558559077946</v>
      </c>
      <c r="O55">
        <f t="shared" si="6"/>
        <v>12195.916045216019</v>
      </c>
      <c r="P55">
        <f t="shared" si="7"/>
        <v>3117.6871990471077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3617.217718571429</v>
      </c>
      <c r="D56">
        <f t="shared" si="1"/>
        <v>3616.7295764285718</v>
      </c>
      <c r="E56">
        <f t="shared" si="8"/>
        <v>216.16668724346428</v>
      </c>
      <c r="F56">
        <f t="shared" si="2"/>
        <v>11563827.963302966</v>
      </c>
      <c r="G56">
        <f t="shared" si="3"/>
        <v>3797569.0855835387</v>
      </c>
      <c r="L56">
        <f>Input!J57</f>
        <v>114.74206371428591</v>
      </c>
      <c r="M56">
        <f t="shared" si="4"/>
        <v>114.56977828571448</v>
      </c>
      <c r="N56">
        <f t="shared" si="5"/>
        <v>4.772120248596571</v>
      </c>
      <c r="O56">
        <f t="shared" si="6"/>
        <v>12093.388465846909</v>
      </c>
      <c r="P56">
        <f t="shared" si="7"/>
        <v>3113.8396617113058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3727.3942197142865</v>
      </c>
      <c r="D57">
        <f t="shared" si="1"/>
        <v>3726.9060775714293</v>
      </c>
      <c r="E57">
        <f t="shared" si="8"/>
        <v>220.97364891349284</v>
      </c>
      <c r="F57">
        <f t="shared" si="2"/>
        <v>12291562.194315335</v>
      </c>
      <c r="G57">
        <f t="shared" si="3"/>
        <v>3778857.2011333583</v>
      </c>
      <c r="L57">
        <f>Input!J58</f>
        <v>110.17650114285743</v>
      </c>
      <c r="M57">
        <f t="shared" si="4"/>
        <v>110.004215714286</v>
      </c>
      <c r="N57">
        <f t="shared" si="5"/>
        <v>4.80696167002856</v>
      </c>
      <c r="O57">
        <f t="shared" si="6"/>
        <v>11102.739848716043</v>
      </c>
      <c r="P57">
        <f t="shared" si="7"/>
        <v>3109.9524483377213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3830.2485922857149</v>
      </c>
      <c r="D58">
        <f t="shared" si="1"/>
        <v>3829.7604501428577</v>
      </c>
      <c r="E58">
        <f t="shared" si="8"/>
        <v>225.81583454712134</v>
      </c>
      <c r="F58">
        <f t="shared" si="2"/>
        <v>12988416.792281499</v>
      </c>
      <c r="G58">
        <f t="shared" si="3"/>
        <v>3760054.9246066473</v>
      </c>
      <c r="L58">
        <f>Input!J59</f>
        <v>102.85437257142848</v>
      </c>
      <c r="M58">
        <f t="shared" si="4"/>
        <v>102.68208714285706</v>
      </c>
      <c r="N58">
        <f t="shared" si="5"/>
        <v>4.8421856336285014</v>
      </c>
      <c r="O58">
        <f t="shared" si="6"/>
        <v>9606.3887883302486</v>
      </c>
      <c r="P58">
        <f t="shared" si="7"/>
        <v>3106.0250231983014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3916.5348538571429</v>
      </c>
      <c r="D59">
        <f t="shared" si="1"/>
        <v>3916.0467117142857</v>
      </c>
      <c r="E59">
        <f t="shared" si="8"/>
        <v>230.69363230097963</v>
      </c>
      <c r="F59">
        <f t="shared" si="2"/>
        <v>13581827.319941139</v>
      </c>
      <c r="G59">
        <f t="shared" si="3"/>
        <v>3741161.777817524</v>
      </c>
      <c r="L59">
        <f>Input!J60</f>
        <v>86.286261571427985</v>
      </c>
      <c r="M59">
        <f t="shared" si="4"/>
        <v>86.113976142856558</v>
      </c>
      <c r="N59">
        <f t="shared" si="5"/>
        <v>4.8777977538582897</v>
      </c>
      <c r="O59">
        <f t="shared" si="6"/>
        <v>6627.3379811365548</v>
      </c>
      <c r="P59">
        <f t="shared" si="7"/>
        <v>3102.0568417335298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3992.5988497142857</v>
      </c>
      <c r="D60">
        <f t="shared" si="1"/>
        <v>3992.1107075714285</v>
      </c>
      <c r="E60">
        <f t="shared" si="8"/>
        <v>235.60743604942414</v>
      </c>
      <c r="F60">
        <f t="shared" si="2"/>
        <v>14111316.828955524</v>
      </c>
      <c r="G60">
        <f t="shared" si="3"/>
        <v>3722177.2832188895</v>
      </c>
      <c r="L60">
        <f>Input!J61</f>
        <v>76.0639958571428</v>
      </c>
      <c r="M60">
        <f t="shared" si="4"/>
        <v>75.891710428571372</v>
      </c>
      <c r="N60">
        <f t="shared" si="5"/>
        <v>4.9138037484445114</v>
      </c>
      <c r="O60">
        <f t="shared" si="6"/>
        <v>5062.3498371046726</v>
      </c>
      <c r="P60">
        <f t="shared" si="7"/>
        <v>3098.0473503833264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4067.6865615714282</v>
      </c>
      <c r="D61">
        <f t="shared" si="1"/>
        <v>4067.198419428571</v>
      </c>
      <c r="E61">
        <f t="shared" si="8"/>
        <v>240.55764549008754</v>
      </c>
      <c r="F61">
        <f t="shared" si="2"/>
        <v>14643179.612768516</v>
      </c>
      <c r="G61">
        <f t="shared" si="3"/>
        <v>3703100.964057216</v>
      </c>
      <c r="L61">
        <f>Input!J62</f>
        <v>75.087711857142494</v>
      </c>
      <c r="M61">
        <f t="shared" si="4"/>
        <v>74.915426428571067</v>
      </c>
      <c r="N61">
        <f t="shared" si="5"/>
        <v>4.950209440663393</v>
      </c>
      <c r="O61">
        <f t="shared" si="6"/>
        <v>4919.2692452216106</v>
      </c>
      <c r="P61">
        <f t="shared" si="7"/>
        <v>3093.995986414348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4132.1212941428576</v>
      </c>
      <c r="D62">
        <f t="shared" si="1"/>
        <v>4131.6331520000003</v>
      </c>
      <c r="E62">
        <f t="shared" si="8"/>
        <v>245.54466625177244</v>
      </c>
      <c r="F62">
        <f t="shared" si="2"/>
        <v>15101683.719064955</v>
      </c>
      <c r="G62">
        <f t="shared" si="3"/>
        <v>3683932.344533958</v>
      </c>
      <c r="L62">
        <f>Input!J63</f>
        <v>64.434732571429322</v>
      </c>
      <c r="M62">
        <f t="shared" si="4"/>
        <v>64.262447142857894</v>
      </c>
      <c r="N62">
        <f t="shared" si="5"/>
        <v>4.9870207616849118</v>
      </c>
      <c r="O62">
        <f t="shared" si="6"/>
        <v>3534.030439414425</v>
      </c>
      <c r="P62">
        <f t="shared" si="7"/>
        <v>3089.9021777436037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4193.1103190000003</v>
      </c>
      <c r="D63">
        <f t="shared" si="1"/>
        <v>4192.6221768571431</v>
      </c>
      <c r="E63">
        <f t="shared" si="8"/>
        <v>250.56891000475022</v>
      </c>
      <c r="F63">
        <f t="shared" si="2"/>
        <v>15539783.958701624</v>
      </c>
      <c r="G63">
        <f t="shared" si="3"/>
        <v>3664670.9499738854</v>
      </c>
      <c r="L63">
        <f>Input!J64</f>
        <v>60.989024857142795</v>
      </c>
      <c r="M63">
        <f t="shared" si="4"/>
        <v>60.816739428571367</v>
      </c>
      <c r="N63">
        <f t="shared" si="5"/>
        <v>5.0242437529777746</v>
      </c>
      <c r="O63">
        <f t="shared" si="6"/>
        <v>3132.0567240371061</v>
      </c>
      <c r="P63">
        <f t="shared" si="7"/>
        <v>3085.7653427583164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4253.5824877142859</v>
      </c>
      <c r="D64">
        <f t="shared" si="1"/>
        <v>4253.0943455714287</v>
      </c>
      <c r="E64">
        <f t="shared" si="8"/>
        <v>255.63079457352734</v>
      </c>
      <c r="F64">
        <f t="shared" si="2"/>
        <v>15979714.84155675</v>
      </c>
      <c r="G64">
        <f t="shared" si="3"/>
        <v>3645316.3070005639</v>
      </c>
      <c r="L64">
        <f>Input!J65</f>
        <v>60.472168714285544</v>
      </c>
      <c r="M64">
        <f t="shared" si="4"/>
        <v>60.299883285714117</v>
      </c>
      <c r="N64">
        <f t="shared" si="5"/>
        <v>5.0618845687771099</v>
      </c>
      <c r="O64">
        <f t="shared" si="6"/>
        <v>3070.2995890859834</v>
      </c>
      <c r="P64">
        <f t="shared" si="7"/>
        <v>3081.5848901319382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4310.8673768571425</v>
      </c>
      <c r="D65">
        <f t="shared" si="1"/>
        <v>4310.3792347142853</v>
      </c>
      <c r="E65">
        <f t="shared" si="8"/>
        <v>260.73074405214408</v>
      </c>
      <c r="F65">
        <f t="shared" si="2"/>
        <v>16399652.897922158</v>
      </c>
      <c r="G65">
        <f t="shared" si="3"/>
        <v>3625867.9437192893</v>
      </c>
      <c r="L65">
        <f>Input!J66</f>
        <v>57.284889142856628</v>
      </c>
      <c r="M65">
        <f t="shared" si="4"/>
        <v>57.1126037142852</v>
      </c>
      <c r="N65">
        <f t="shared" si="5"/>
        <v>5.0999494786167379</v>
      </c>
      <c r="O65">
        <f t="shared" si="6"/>
        <v>2723.2679277603579</v>
      </c>
      <c r="P65">
        <f t="shared" si="7"/>
        <v>3077.3602186362259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4361.7777070000002</v>
      </c>
      <c r="D66">
        <f t="shared" si="1"/>
        <v>4361.289564857143</v>
      </c>
      <c r="E66">
        <f t="shared" si="8"/>
        <v>265.869188922072</v>
      </c>
      <c r="F66">
        <f t="shared" si="2"/>
        <v>16772468.055624159</v>
      </c>
      <c r="G66">
        <f t="shared" si="3"/>
        <v>3606325.3899077522</v>
      </c>
      <c r="L66">
        <f>Input!J67</f>
        <v>50.910330142857674</v>
      </c>
      <c r="M66">
        <f t="shared" si="4"/>
        <v>50.738044714286247</v>
      </c>
      <c r="N66">
        <f t="shared" si="5"/>
        <v>5.1384448699279348</v>
      </c>
      <c r="O66">
        <f t="shared" si="6"/>
        <v>2095.0654814382419</v>
      </c>
      <c r="P66">
        <f t="shared" si="7"/>
        <v>3073.090716949308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4410.8216121428568</v>
      </c>
      <c r="D67">
        <f t="shared" si="1"/>
        <v>4410.3334699999996</v>
      </c>
      <c r="E67">
        <f t="shared" si="8"/>
        <v>271.04656617277874</v>
      </c>
      <c r="F67">
        <f t="shared" si="2"/>
        <v>17133696.072195541</v>
      </c>
      <c r="G67">
        <f t="shared" si="3"/>
        <v>3586688.1772147352</v>
      </c>
      <c r="L67">
        <f>Input!J68</f>
        <v>49.043905142856602</v>
      </c>
      <c r="M67">
        <f t="shared" si="4"/>
        <v>48.871619714285174</v>
      </c>
      <c r="N67">
        <f t="shared" si="5"/>
        <v>5.1773772507067308</v>
      </c>
      <c r="O67">
        <f t="shared" si="6"/>
        <v>1924.2722693127623</v>
      </c>
      <c r="P67">
        <f t="shared" si="7"/>
        <v>3068.7757634596383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4456.3049527142857</v>
      </c>
      <c r="D68">
        <f t="shared" ref="D68:D83" si="10">C68-$C$3</f>
        <v>4455.8168105714285</v>
      </c>
      <c r="E68">
        <f t="shared" si="8"/>
        <v>276.26331942503049</v>
      </c>
      <c r="F68">
        <f t="shared" ref="F68:F83" si="11">(D68-E68)^2</f>
        <v>17468667.385354046</v>
      </c>
      <c r="G68">
        <f t="shared" ref="G68:G83" si="12">(E68-$H$4)^2</f>
        <v>3566955.8393671527</v>
      </c>
      <c r="L68">
        <f>Input!J69</f>
        <v>45.483340571428926</v>
      </c>
      <c r="M68">
        <f t="shared" ref="M68:M83" si="13">L68-$L$3</f>
        <v>45.311055142857498</v>
      </c>
      <c r="N68">
        <f t="shared" ref="N68:N83" si="14">2*($X$3/PI())*($Z$3/(4*((B68-$Y$3)^2)+$Z$3*$Z$3))</f>
        <v>5.2167532522517694</v>
      </c>
      <c r="O68">
        <f t="shared" ref="O68:O83" si="15">(L68-N68)^2</f>
        <v>1621.3980543329185</v>
      </c>
      <c r="P68">
        <f t="shared" ref="P68:P83" si="16">(N68-$Q$4)^2</f>
        <v>3064.4147260657469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4499.0891557142859</v>
      </c>
      <c r="D69">
        <f t="shared" si="10"/>
        <v>4498.6010135714287</v>
      </c>
      <c r="E69">
        <f t="shared" ref="E69:E83" si="17">N69+E68</f>
        <v>281.51989905700538</v>
      </c>
      <c r="F69">
        <f t="shared" si="11"/>
        <v>17783773.126394212</v>
      </c>
      <c r="G69">
        <f t="shared" si="12"/>
        <v>3547127.9123857608</v>
      </c>
      <c r="L69">
        <f>Input!J70</f>
        <v>42.784203000000161</v>
      </c>
      <c r="M69">
        <f t="shared" si="13"/>
        <v>42.611917571428734</v>
      </c>
      <c r="N69">
        <f t="shared" si="14"/>
        <v>5.2565796319749092</v>
      </c>
      <c r="O69">
        <f t="shared" si="15"/>
        <v>1408.3225156523552</v>
      </c>
      <c r="P69">
        <f t="shared" si="16"/>
        <v>3060.0069619717005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4538.2266515714282</v>
      </c>
      <c r="D70">
        <f t="shared" si="10"/>
        <v>4537.738509428571</v>
      </c>
      <c r="E70">
        <f t="shared" si="17"/>
        <v>286.8167623332921</v>
      </c>
      <c r="F70">
        <f t="shared" si="11"/>
        <v>18070335.69992758</v>
      </c>
      <c r="G70">
        <f t="shared" si="12"/>
        <v>3527203.9348098789</v>
      </c>
      <c r="L70">
        <f>Input!J71</f>
        <v>39.137495857142312</v>
      </c>
      <c r="M70">
        <f t="shared" si="13"/>
        <v>38.965210428570884</v>
      </c>
      <c r="N70">
        <f t="shared" si="14"/>
        <v>5.2968632762867403</v>
      </c>
      <c r="O70">
        <f t="shared" si="15"/>
        <v>1145.1884134724635</v>
      </c>
      <c r="P70">
        <f t="shared" si="16"/>
        <v>3055.5518174781751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4574.3778674285713</v>
      </c>
      <c r="D71">
        <f t="shared" si="10"/>
        <v>4573.8897252857141</v>
      </c>
      <c r="E71">
        <f t="shared" si="17"/>
        <v>292.15437353685144</v>
      </c>
      <c r="F71">
        <f t="shared" si="11"/>
        <v>18333257.622415956</v>
      </c>
      <c r="G71">
        <f t="shared" si="12"/>
        <v>3507183.4479314559</v>
      </c>
      <c r="L71">
        <f>Input!J72</f>
        <v>36.151215857143143</v>
      </c>
      <c r="M71">
        <f t="shared" si="13"/>
        <v>35.978930428571715</v>
      </c>
      <c r="N71">
        <f t="shared" si="14"/>
        <v>5.3376112035593382</v>
      </c>
      <c r="O71">
        <f t="shared" si="15"/>
        <v>949.47823174736152</v>
      </c>
      <c r="P71">
        <f t="shared" si="16"/>
        <v>3051.0486277690425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4607.4853748571431</v>
      </c>
      <c r="D72">
        <f t="shared" si="10"/>
        <v>4606.9972327142859</v>
      </c>
      <c r="E72">
        <f t="shared" si="17"/>
        <v>297.53320410402006</v>
      </c>
      <c r="F72">
        <f t="shared" si="11"/>
        <v>18571480.213885821</v>
      </c>
      <c r="G72">
        <f t="shared" si="12"/>
        <v>3487065.9960388774</v>
      </c>
      <c r="L72">
        <f>Input!J73</f>
        <v>33.107507428571807</v>
      </c>
      <c r="M72">
        <f t="shared" si="13"/>
        <v>32.93522200000038</v>
      </c>
      <c r="N72">
        <f t="shared" si="14"/>
        <v>5.3788305671686114</v>
      </c>
      <c r="O72">
        <f t="shared" si="15"/>
        <v>768.87952048411694</v>
      </c>
      <c r="P72">
        <f t="shared" si="16"/>
        <v>3046.4967166933679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4648.8912948571424</v>
      </c>
      <c r="D73">
        <f t="shared" si="10"/>
        <v>4648.4031527142852</v>
      </c>
      <c r="E73">
        <f t="shared" si="17"/>
        <v>302.95373276263871</v>
      </c>
      <c r="F73">
        <f t="shared" si="11"/>
        <v>18882930.661358103</v>
      </c>
      <c r="G73">
        <f t="shared" si="12"/>
        <v>3466851.126670863</v>
      </c>
      <c r="L73">
        <f>Input!J74</f>
        <v>41.405919999999242</v>
      </c>
      <c r="M73">
        <f t="shared" si="13"/>
        <v>41.233634571427814</v>
      </c>
      <c r="N73">
        <f t="shared" si="14"/>
        <v>5.4205286586186743</v>
      </c>
      <c r="O73">
        <f t="shared" si="15"/>
        <v>1294.9483899923077</v>
      </c>
      <c r="P73">
        <f t="shared" si="16"/>
        <v>3041.8953965427295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4689.5219305714281</v>
      </c>
      <c r="D74">
        <f t="shared" si="10"/>
        <v>4689.0337884285709</v>
      </c>
      <c r="E74">
        <f t="shared" si="17"/>
        <v>308.41644567338955</v>
      </c>
      <c r="F74">
        <f t="shared" si="11"/>
        <v>19189808.303647466</v>
      </c>
      <c r="G74">
        <f t="shared" si="12"/>
        <v>3446538.390880865</v>
      </c>
      <c r="L74">
        <f>Input!J75</f>
        <v>40.630635714285745</v>
      </c>
      <c r="M74">
        <f t="shared" si="13"/>
        <v>40.458350285714317</v>
      </c>
      <c r="N74">
        <f t="shared" si="14"/>
        <v>5.4627129107508212</v>
      </c>
      <c r="O74">
        <f t="shared" si="15"/>
        <v>1236.7827943153916</v>
      </c>
      <c r="P74">
        <f t="shared" si="16"/>
        <v>3037.2439678237415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4726.5058591428578</v>
      </c>
      <c r="D75">
        <f t="shared" si="10"/>
        <v>4726.0177170000006</v>
      </c>
      <c r="E75">
        <f t="shared" si="17"/>
        <v>313.92183657442922</v>
      </c>
      <c r="F75">
        <f t="shared" si="11"/>
        <v>19466590.058068298</v>
      </c>
      <c r="G75">
        <f t="shared" si="12"/>
        <v>3426127.3435123838</v>
      </c>
      <c r="L75">
        <f>Input!J76</f>
        <v>36.983928571429715</v>
      </c>
      <c r="M75">
        <f t="shared" si="13"/>
        <v>36.811643142858287</v>
      </c>
      <c r="N75">
        <f t="shared" si="14"/>
        <v>5.5053909010396804</v>
      </c>
      <c r="O75">
        <f t="shared" si="15"/>
        <v>990.89833386616431</v>
      </c>
      <c r="P75">
        <f t="shared" si="16"/>
        <v>3032.5417190256949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4758.5509400000001</v>
      </c>
      <c r="D76">
        <f t="shared" si="10"/>
        <v>4758.0627978571429</v>
      </c>
      <c r="E76">
        <f t="shared" si="17"/>
        <v>319.47040692940851</v>
      </c>
      <c r="F76">
        <f t="shared" si="11"/>
        <v>19701102.412801582</v>
      </c>
      <c r="G76">
        <f t="shared" si="12"/>
        <v>3405617.5434856159</v>
      </c>
      <c r="L76">
        <f>Input!J77</f>
        <v>32.045080857142239</v>
      </c>
      <c r="M76">
        <f t="shared" si="13"/>
        <v>31.872795428570811</v>
      </c>
      <c r="N76">
        <f t="shared" si="14"/>
        <v>5.5485703549792973</v>
      </c>
      <c r="O76">
        <f t="shared" si="15"/>
        <v>702.06506879123106</v>
      </c>
      <c r="P76">
        <f t="shared" si="16"/>
        <v>3027.7879263831865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4789.1315951428569</v>
      </c>
      <c r="D77">
        <f t="shared" si="10"/>
        <v>4788.6434529999997</v>
      </c>
      <c r="E77">
        <f t="shared" si="17"/>
        <v>325.06266607897044</v>
      </c>
      <c r="F77">
        <f t="shared" si="11"/>
        <v>19923553.441370554</v>
      </c>
      <c r="G77">
        <f t="shared" si="12"/>
        <v>3385008.5540958936</v>
      </c>
      <c r="L77">
        <f>Input!J78</f>
        <v>30.580655142856813</v>
      </c>
      <c r="M77">
        <f t="shared" si="13"/>
        <v>30.408369714285385</v>
      </c>
      <c r="N77">
        <f t="shared" si="14"/>
        <v>5.5922591495619294</v>
      </c>
      <c r="O77">
        <f t="shared" si="15"/>
        <v>624.41993431771573</v>
      </c>
      <c r="P77">
        <f t="shared" si="16"/>
        <v>3022.9818536336479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4818.1042534285725</v>
      </c>
      <c r="D78">
        <f t="shared" si="10"/>
        <v>4817.6161112857153</v>
      </c>
      <c r="E78">
        <f t="shared" si="17"/>
        <v>330.69913139582292</v>
      </c>
      <c r="F78">
        <f t="shared" si="11"/>
        <v>20132423.98442423</v>
      </c>
      <c r="G78">
        <f t="shared" si="12"/>
        <v>3364299.943324368</v>
      </c>
      <c r="L78">
        <f>Input!J79</f>
        <v>28.972658285715625</v>
      </c>
      <c r="M78">
        <f t="shared" si="13"/>
        <v>28.800372857144197</v>
      </c>
      <c r="N78">
        <f t="shared" si="14"/>
        <v>5.6364653168524956</v>
      </c>
      <c r="O78">
        <f t="shared" si="15"/>
        <v>544.57790228001704</v>
      </c>
      <c r="P78">
        <f t="shared" si="16"/>
        <v>3018.1227517696557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4844.3490598571434</v>
      </c>
      <c r="D79">
        <f t="shared" si="10"/>
        <v>4843.8609177142862</v>
      </c>
      <c r="E79">
        <f t="shared" si="17"/>
        <v>336.38032844348459</v>
      </c>
      <c r="F79">
        <f t="shared" si="11"/>
        <v>20317381.262653057</v>
      </c>
      <c r="G79">
        <f t="shared" si="12"/>
        <v>3343491.2841614308</v>
      </c>
      <c r="L79">
        <f>Input!J80</f>
        <v>26.244806428570882</v>
      </c>
      <c r="M79">
        <f t="shared" si="13"/>
        <v>26.072520999999455</v>
      </c>
      <c r="N79">
        <f t="shared" si="14"/>
        <v>5.681197047661656</v>
      </c>
      <c r="O79">
        <f t="shared" si="15"/>
        <v>422.86203077061799</v>
      </c>
      <c r="P79">
        <f t="shared" si="16"/>
        <v>3013.2098587859018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4860.5438855714292</v>
      </c>
      <c r="D80">
        <f t="shared" si="10"/>
        <v>4860.055743428572</v>
      </c>
      <c r="E80">
        <f t="shared" si="17"/>
        <v>342.10679113880525</v>
      </c>
      <c r="F80">
        <f t="shared" si="11"/>
        <v>20411862.735496201</v>
      </c>
      <c r="G80">
        <f t="shared" si="12"/>
        <v>3322582.1549433731</v>
      </c>
      <c r="L80">
        <f>Input!J81</f>
        <v>16.194825714285798</v>
      </c>
      <c r="M80">
        <f t="shared" si="13"/>
        <v>16.022540285714371</v>
      </c>
      <c r="N80">
        <f t="shared" si="14"/>
        <v>5.7264626953206701</v>
      </c>
      <c r="O80">
        <f t="shared" si="15"/>
        <v>109.58662429683669</v>
      </c>
      <c r="P80">
        <f t="shared" si="16"/>
        <v>3008.2423994207325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4876.3367121428573</v>
      </c>
      <c r="D81">
        <f t="shared" si="10"/>
        <v>4875.8485700000001</v>
      </c>
      <c r="E81">
        <f t="shared" si="17"/>
        <v>347.87906191836652</v>
      </c>
      <c r="F81">
        <f t="shared" si="11"/>
        <v>20502507.86611703</v>
      </c>
      <c r="G81">
        <f t="shared" si="12"/>
        <v>3301572.1397027974</v>
      </c>
      <c r="L81">
        <f>Input!J82</f>
        <v>15.792826571428122</v>
      </c>
      <c r="M81">
        <f t="shared" si="13"/>
        <v>15.620541142856695</v>
      </c>
      <c r="N81">
        <f t="shared" si="14"/>
        <v>5.7722707795612456</v>
      </c>
      <c r="O81">
        <f t="shared" si="15"/>
        <v>100.4115383779168</v>
      </c>
      <c r="P81">
        <f t="shared" si="16"/>
        <v>3003.2195848921119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4891.6701110000004</v>
      </c>
      <c r="D82">
        <f t="shared" si="10"/>
        <v>4891.1819688571431</v>
      </c>
      <c r="E82">
        <f t="shared" si="17"/>
        <v>353.69769190887024</v>
      </c>
      <c r="F82">
        <f t="shared" si="11"/>
        <v>20588763.563552793</v>
      </c>
      <c r="G82">
        <f t="shared" si="12"/>
        <v>3280460.8285333505</v>
      </c>
      <c r="L82">
        <f>Input!J83</f>
        <v>15.333398857143038</v>
      </c>
      <c r="M82">
        <f t="shared" si="13"/>
        <v>15.16111342857161</v>
      </c>
      <c r="N82">
        <f t="shared" si="14"/>
        <v>5.81862999050374</v>
      </c>
      <c r="O82">
        <f t="shared" si="15"/>
        <v>90.530826585568462</v>
      </c>
      <c r="P82">
        <f t="shared" si="16"/>
        <v>2998.1406126279139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4906.8025102857137</v>
      </c>
      <c r="D83">
        <f t="shared" si="10"/>
        <v>4906.3143681428564</v>
      </c>
      <c r="E83">
        <f t="shared" si="17"/>
        <v>359.5632411016274</v>
      </c>
      <c r="F83">
        <f t="shared" si="11"/>
        <v>20672945.811250683</v>
      </c>
      <c r="G83">
        <f t="shared" si="12"/>
        <v>3259247.8179693194</v>
      </c>
      <c r="L83">
        <f>Input!J84</f>
        <v>15.132399285713291</v>
      </c>
      <c r="M83">
        <f t="shared" si="13"/>
        <v>14.960113857141863</v>
      </c>
      <c r="N83">
        <f t="shared" si="14"/>
        <v>5.8655491927571672</v>
      </c>
      <c r="O83">
        <f t="shared" si="15"/>
        <v>85.874510645320896</v>
      </c>
      <c r="P83">
        <f t="shared" si="16"/>
        <v>2993.0046659904096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0.48814214285714286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7449159.6674552104</v>
      </c>
      <c r="J3" s="2" t="s">
        <v>11</v>
      </c>
      <c r="K3" s="23">
        <f>SUM(H3:H167)</f>
        <v>579273620.56012809</v>
      </c>
      <c r="L3">
        <f>1-(K3/K5)</f>
        <v>-0.11007248887630183</v>
      </c>
      <c r="N3">
        <f>Input!J4</f>
        <v>0.17228542857142859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2521.5110445079149</v>
      </c>
      <c r="S3" s="1" t="s">
        <v>11</v>
      </c>
      <c r="T3" s="23">
        <f>SUM(Q3:Q167)</f>
        <v>468342.3833042981</v>
      </c>
      <c r="U3" s="5">
        <f>1-(T3/T5)</f>
        <v>-1.5942994592607453</v>
      </c>
      <c r="X3">
        <f>COUNT(B3:B500)</f>
        <v>81</v>
      </c>
      <c r="Z3">
        <v>282.14120819285853</v>
      </c>
      <c r="AA3">
        <v>3.5356246663479682E-2</v>
      </c>
      <c r="AB3">
        <v>2.0724552945108945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3.5356246663479682E-2</v>
      </c>
      <c r="D4">
        <f t="shared" ref="D4:D67" si="2">POWER(C4,$AB$3)</f>
        <v>9.8120781367783323E-4</v>
      </c>
      <c r="E4" s="4">
        <f>Input!I5</f>
        <v>1.0049982857142858</v>
      </c>
      <c r="F4">
        <f t="shared" ref="F4:F67" si="3">E4-$E$3</f>
        <v>0.51685614285714299</v>
      </c>
      <c r="G4">
        <f t="shared" ref="G4:G67" si="4">$Z$3*(1-EXP(-1*D4))</f>
        <v>0.2767033840779603</v>
      </c>
      <c r="H4">
        <f t="shared" ref="H4:H67" si="5">(F4-G4)^2</f>
        <v>5.7673347549252303E-2</v>
      </c>
      <c r="I4">
        <f t="shared" ref="I4:I67" si="6">(G4-$J$4)^2</f>
        <v>7447649.3226976916</v>
      </c>
      <c r="J4">
        <f>AVERAGE(E3:E167)</f>
        <v>2729.3148714384733</v>
      </c>
      <c r="K4" t="s">
        <v>5</v>
      </c>
      <c r="L4" t="s">
        <v>6</v>
      </c>
      <c r="N4">
        <f>Input!J5</f>
        <v>0.51685614285714299</v>
      </c>
      <c r="O4">
        <f t="shared" ref="O4:O67" si="7">N4-$N$3</f>
        <v>0.3445707142857144</v>
      </c>
      <c r="P4">
        <f t="shared" ref="P4:P67" si="8">POWER(C4,$AB$3)*EXP(-D4)*$Z$3*$AA$3*$AB$3</f>
        <v>2.0265284856963849E-2</v>
      </c>
      <c r="Q4">
        <f t="shared" ref="Q4:Q67" si="9">(O4-P4)^2</f>
        <v>0.10517401155696632</v>
      </c>
      <c r="R4">
        <f t="shared" ref="R4:R67" si="10">(P4-$S$4)^2</f>
        <v>2519.4762268293539</v>
      </c>
      <c r="S4">
        <f>AVERAGE(N3:N167)</f>
        <v>50.214649700141443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7.0712493326959364E-2</v>
      </c>
      <c r="D5">
        <f t="shared" si="2"/>
        <v>4.1269784992789202E-3</v>
      </c>
      <c r="E5" s="4">
        <f>Input!I6</f>
        <v>1.4931401428571429</v>
      </c>
      <c r="F5">
        <f t="shared" si="3"/>
        <v>1.0049980000000001</v>
      </c>
      <c r="G5">
        <f t="shared" si="4"/>
        <v>1.1619912941809711</v>
      </c>
      <c r="H5">
        <f t="shared" si="5"/>
        <v>2.4646894417792928E-2</v>
      </c>
      <c r="I5">
        <f t="shared" si="6"/>
        <v>7442818.1374395974</v>
      </c>
      <c r="K5">
        <f>SUM(I3:I167)</f>
        <v>521834048.1048333</v>
      </c>
      <c r="L5" s="5">
        <f>1-((1-L3)*(X3-1)/(X3-1-1))</f>
        <v>-0.12412403936840688</v>
      </c>
      <c r="N5">
        <f>Input!J6</f>
        <v>0.48814185714285707</v>
      </c>
      <c r="O5">
        <f t="shared" si="7"/>
        <v>0.31585642857142848</v>
      </c>
      <c r="P5">
        <f t="shared" si="8"/>
        <v>8.4968456712865431E-2</v>
      </c>
      <c r="Q5">
        <f t="shared" si="9"/>
        <v>5.3309255548960606E-2</v>
      </c>
      <c r="R5">
        <f t="shared" si="10"/>
        <v>2512.984941567755</v>
      </c>
      <c r="T5">
        <f>SUM(R3:R167)</f>
        <v>180527.49524827558</v>
      </c>
      <c r="U5" s="5">
        <f>1-((1-U3)*(X3-1)/(X3-1-1))</f>
        <v>-1.6271386929222738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0.10606873999043905</v>
      </c>
      <c r="D6">
        <f t="shared" si="2"/>
        <v>9.5625444836327806E-3</v>
      </c>
      <c r="E6" s="4">
        <f>Input!I7</f>
        <v>2.0099962857142857</v>
      </c>
      <c r="F6">
        <f t="shared" si="3"/>
        <v>1.5218541428571428</v>
      </c>
      <c r="G6">
        <f t="shared" si="4"/>
        <v>2.6851290598134403</v>
      </c>
      <c r="H6">
        <f t="shared" si="5"/>
        <v>1.3532085324196808</v>
      </c>
      <c r="I6">
        <f t="shared" si="6"/>
        <v>7434509.7520239176</v>
      </c>
      <c r="N6">
        <f>Input!J7</f>
        <v>0.51685614285714276</v>
      </c>
      <c r="O6">
        <f t="shared" si="7"/>
        <v>0.34457071428571417</v>
      </c>
      <c r="P6">
        <f t="shared" si="8"/>
        <v>0.19581157292053775</v>
      </c>
      <c r="Q6">
        <f t="shared" si="9"/>
        <v>2.2129282139704543E-2</v>
      </c>
      <c r="R6">
        <f t="shared" si="10"/>
        <v>2501.8841675971275</v>
      </c>
      <c r="X6" s="19" t="s">
        <v>17</v>
      </c>
      <c r="Y6" s="25">
        <f>SQRT((U5-L5)^2)</f>
        <v>1.5030146535538669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0.14142498665391873</v>
      </c>
      <c r="D7">
        <f t="shared" si="2"/>
        <v>1.7358149105713015E-2</v>
      </c>
      <c r="E7" s="4">
        <f>Input!I8</f>
        <v>2.5842808571428568</v>
      </c>
      <c r="F7">
        <f t="shared" si="3"/>
        <v>2.096138714285714</v>
      </c>
      <c r="G7">
        <f t="shared" si="4"/>
        <v>4.8551887086619852</v>
      </c>
      <c r="H7">
        <f t="shared" si="5"/>
        <v>7.6123568714677017</v>
      </c>
      <c r="I7">
        <f t="shared" si="6"/>
        <v>7422680.562820225</v>
      </c>
      <c r="N7">
        <f>Input!J8</f>
        <v>0.57428457142857114</v>
      </c>
      <c r="O7">
        <f t="shared" si="7"/>
        <v>0.40199914285714256</v>
      </c>
      <c r="P7">
        <f t="shared" si="8"/>
        <v>0.35268152834999084</v>
      </c>
      <c r="Q7">
        <f t="shared" si="9"/>
        <v>2.4322271006760217E-3</v>
      </c>
      <c r="R7">
        <f t="shared" si="10"/>
        <v>2486.2158699647439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0.17678123331739842</v>
      </c>
      <c r="D8">
        <f t="shared" si="2"/>
        <v>2.7564180436621104E-2</v>
      </c>
      <c r="E8" s="4">
        <f>Input!I9</f>
        <v>3.5031362857142851</v>
      </c>
      <c r="F8">
        <f t="shared" si="3"/>
        <v>3.0149941428571423</v>
      </c>
      <c r="G8">
        <f t="shared" si="4"/>
        <v>7.6707860338186107</v>
      </c>
      <c r="H8">
        <f t="shared" si="5"/>
        <v>21.67639813194257</v>
      </c>
      <c r="I8">
        <f t="shared" si="6"/>
        <v>7407346.5276181391</v>
      </c>
      <c r="N8">
        <f>Input!J9</f>
        <v>0.91885542857142832</v>
      </c>
      <c r="O8">
        <f t="shared" si="7"/>
        <v>0.74656999999999973</v>
      </c>
      <c r="P8">
        <f t="shared" si="8"/>
        <v>0.5543600951097859</v>
      </c>
      <c r="Q8">
        <f t="shared" si="9"/>
        <v>3.6944647537905051E-2</v>
      </c>
      <c r="R8">
        <f t="shared" si="10"/>
        <v>2466.1443636556155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0.21213747998087809</v>
      </c>
      <c r="D9">
        <f t="shared" si="2"/>
        <v>4.0220241759416304E-2</v>
      </c>
      <c r="E9" s="4">
        <f>Input!I10</f>
        <v>4.565562714285714</v>
      </c>
      <c r="F9">
        <f t="shared" si="3"/>
        <v>4.0774205714285712</v>
      </c>
      <c r="G9">
        <f t="shared" si="4"/>
        <v>11.122611197675107</v>
      </c>
      <c r="H9">
        <f t="shared" si="5"/>
        <v>49.634710960152063</v>
      </c>
      <c r="I9">
        <f t="shared" si="6"/>
        <v>7388569.1636329787</v>
      </c>
      <c r="N9">
        <f>Input!J10</f>
        <v>1.0624264285714289</v>
      </c>
      <c r="O9">
        <f t="shared" si="7"/>
        <v>0.89014100000000029</v>
      </c>
      <c r="P9">
        <f t="shared" si="8"/>
        <v>0.79872098627984489</v>
      </c>
      <c r="Q9">
        <f t="shared" si="9"/>
        <v>8.3576189085934026E-3</v>
      </c>
      <c r="R9">
        <f t="shared" si="10"/>
        <v>2441.934010653451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0.24749372664435776</v>
      </c>
      <c r="D10">
        <f t="shared" si="2"/>
        <v>5.5359085266752317E-2</v>
      </c>
      <c r="E10" s="4">
        <f>Input!I11</f>
        <v>5.6279891428571434</v>
      </c>
      <c r="F10">
        <f t="shared" si="3"/>
        <v>5.1398470000000005</v>
      </c>
      <c r="G10">
        <f t="shared" si="4"/>
        <v>15.194618812326725</v>
      </c>
      <c r="H10">
        <f t="shared" si="5"/>
        <v>101.09843619796003</v>
      </c>
      <c r="I10">
        <f t="shared" si="6"/>
        <v>7366448.7457154188</v>
      </c>
      <c r="N10">
        <f>Input!J11</f>
        <v>1.0624264285714293</v>
      </c>
      <c r="O10">
        <f t="shared" si="7"/>
        <v>0.89014100000000074</v>
      </c>
      <c r="P10">
        <f t="shared" si="8"/>
        <v>1.0828407924849861</v>
      </c>
      <c r="Q10">
        <f t="shared" si="9"/>
        <v>3.713321002375642E-2</v>
      </c>
      <c r="R10">
        <f t="shared" si="10"/>
        <v>2413.9346465384701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0.28284997330783745</v>
      </c>
      <c r="D11">
        <f t="shared" si="2"/>
        <v>7.3008701263844844E-2</v>
      </c>
      <c r="E11" s="4">
        <f>Input!I12</f>
        <v>7.6954137142857144</v>
      </c>
      <c r="F11">
        <f t="shared" si="3"/>
        <v>7.2072715714285716</v>
      </c>
      <c r="G11">
        <f t="shared" si="4"/>
        <v>19.864789018549533</v>
      </c>
      <c r="H11">
        <f t="shared" si="5"/>
        <v>160.21274792417157</v>
      </c>
      <c r="I11">
        <f t="shared" si="6"/>
        <v>7341119.7491253326</v>
      </c>
      <c r="N11">
        <f>Input!J12</f>
        <v>2.0674245714285711</v>
      </c>
      <c r="O11">
        <f t="shared" si="7"/>
        <v>1.8951391428571425</v>
      </c>
      <c r="P11">
        <f t="shared" si="8"/>
        <v>1.4030889189350872</v>
      </c>
      <c r="Q11">
        <f t="shared" si="9"/>
        <v>0.24211342286174467</v>
      </c>
      <c r="R11">
        <f t="shared" si="10"/>
        <v>2382.5684658974023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0.31820621997131715</v>
      </c>
      <c r="D12">
        <f t="shared" si="2"/>
        <v>9.3193567893334883E-2</v>
      </c>
      <c r="E12" s="4">
        <f>Input!I13</f>
        <v>10.882693285714286</v>
      </c>
      <c r="F12">
        <f t="shared" si="3"/>
        <v>10.394551142857143</v>
      </c>
      <c r="G12">
        <f t="shared" si="4"/>
        <v>25.105731753193744</v>
      </c>
      <c r="H12">
        <f t="shared" si="5"/>
        <v>216.41883494994357</v>
      </c>
      <c r="I12">
        <f t="shared" si="6"/>
        <v>7312747.0711574005</v>
      </c>
      <c r="N12">
        <f>Input!J13</f>
        <v>3.1872795714285713</v>
      </c>
      <c r="O12">
        <f t="shared" si="7"/>
        <v>3.0149941428571427</v>
      </c>
      <c r="P12">
        <f t="shared" si="8"/>
        <v>1.7552150517979901</v>
      </c>
      <c r="Q12">
        <f t="shared" si="9"/>
        <v>1.5870433582698249</v>
      </c>
      <c r="R12">
        <f t="shared" si="10"/>
        <v>2348.3168064370702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0.35356246663479685</v>
      </c>
      <c r="D13">
        <f t="shared" si="2"/>
        <v>0.11593546079274342</v>
      </c>
      <c r="E13" s="4">
        <f>Input!I14</f>
        <v>14.041258571428571</v>
      </c>
      <c r="F13">
        <f t="shared" si="3"/>
        <v>13.553116428571428</v>
      </c>
      <c r="G13">
        <f t="shared" si="4"/>
        <v>30.885237488004513</v>
      </c>
      <c r="H13">
        <f t="shared" si="5"/>
        <v>300.40242041884386</v>
      </c>
      <c r="I13">
        <f t="shared" si="6"/>
        <v>7281522.4893820621</v>
      </c>
      <c r="N13">
        <f>Input!J14</f>
        <v>3.1585652857142854</v>
      </c>
      <c r="O13">
        <f t="shared" si="7"/>
        <v>2.9862798571428568</v>
      </c>
      <c r="P13">
        <f t="shared" si="8"/>
        <v>2.1344402870025032</v>
      </c>
      <c r="Q13">
        <f t="shared" si="9"/>
        <v>0.72563065325690246</v>
      </c>
      <c r="R13">
        <f t="shared" si="10"/>
        <v>2311.7065372112943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0.38891871329827649</v>
      </c>
      <c r="D14">
        <f t="shared" si="2"/>
        <v>0.14125400880634209</v>
      </c>
      <c r="E14" s="4">
        <f>Input!I15</f>
        <v>18.290964571428571</v>
      </c>
      <c r="F14">
        <f t="shared" si="3"/>
        <v>17.802822428571428</v>
      </c>
      <c r="G14">
        <f t="shared" si="4"/>
        <v>37.166818043921545</v>
      </c>
      <c r="H14">
        <f t="shared" si="5"/>
        <v>374.96432619129854</v>
      </c>
      <c r="I14">
        <f t="shared" si="6"/>
        <v>7247661.1413960746</v>
      </c>
      <c r="N14">
        <f>Input!J15</f>
        <v>4.2497059999999998</v>
      </c>
      <c r="O14">
        <f t="shared" si="7"/>
        <v>4.0774205714285712</v>
      </c>
      <c r="P14">
        <f t="shared" si="8"/>
        <v>2.5355535861925036</v>
      </c>
      <c r="Q14">
        <f t="shared" si="9"/>
        <v>2.37735380016096</v>
      </c>
      <c r="R14">
        <f t="shared" si="10"/>
        <v>2273.2962062431807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0.42427495996175618</v>
      </c>
      <c r="D15">
        <f t="shared" si="2"/>
        <v>0.16916709249872666</v>
      </c>
      <c r="E15" s="4">
        <f>Input!I16</f>
        <v>23.717953999999999</v>
      </c>
      <c r="F15">
        <f t="shared" si="3"/>
        <v>23.229811857142856</v>
      </c>
      <c r="G15">
        <f t="shared" si="4"/>
        <v>43.910255792885103</v>
      </c>
      <c r="H15">
        <f t="shared" si="5"/>
        <v>427.68076137937828</v>
      </c>
      <c r="I15">
        <f t="shared" si="6"/>
        <v>7211397.94973063</v>
      </c>
      <c r="N15">
        <f>Input!J16</f>
        <v>5.426989428571428</v>
      </c>
      <c r="O15">
        <f t="shared" si="7"/>
        <v>5.2547039999999994</v>
      </c>
      <c r="P15">
        <f t="shared" si="8"/>
        <v>2.9530132674726786</v>
      </c>
      <c r="Q15">
        <f t="shared" si="9"/>
        <v>5.2977802282021544</v>
      </c>
      <c r="R15">
        <f t="shared" si="10"/>
        <v>2233.6622782937638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0.45963120662523588</v>
      </c>
      <c r="D16">
        <f t="shared" si="2"/>
        <v>0.19969113997919311</v>
      </c>
      <c r="E16" s="4">
        <f>Input!I17</f>
        <v>30.867797285714282</v>
      </c>
      <c r="F16">
        <f t="shared" si="3"/>
        <v>30.379655142857139</v>
      </c>
      <c r="G16">
        <f t="shared" si="4"/>
        <v>51.072167366254916</v>
      </c>
      <c r="H16">
        <f t="shared" si="5"/>
        <v>428.18006211546646</v>
      </c>
      <c r="I16">
        <f t="shared" si="6"/>
        <v>7172983.98191607</v>
      </c>
      <c r="N16">
        <f>Input!J17</f>
        <v>7.1498432857142831</v>
      </c>
      <c r="O16">
        <f t="shared" si="7"/>
        <v>6.9775578571428545</v>
      </c>
      <c r="P16">
        <f t="shared" si="8"/>
        <v>3.3810522629884576</v>
      </c>
      <c r="Q16">
        <f t="shared" si="9"/>
        <v>12.934852488783871</v>
      </c>
      <c r="R16">
        <f t="shared" si="10"/>
        <v>2193.3858489053032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0.49498745328871552</v>
      </c>
      <c r="D17">
        <f t="shared" si="2"/>
        <v>0.23284135271944451</v>
      </c>
      <c r="E17" s="4">
        <f>Input!I18</f>
        <v>45.626911571428572</v>
      </c>
      <c r="F17">
        <f t="shared" si="3"/>
        <v>45.138769428571429</v>
      </c>
      <c r="G17">
        <f t="shared" si="4"/>
        <v>58.606581536707431</v>
      </c>
      <c r="H17">
        <f t="shared" si="5"/>
        <v>181.38196298005471</v>
      </c>
      <c r="I17">
        <f t="shared" si="6"/>
        <v>7132682.7697500149</v>
      </c>
      <c r="N17">
        <f>Input!J18</f>
        <v>14.75911428571429</v>
      </c>
      <c r="O17">
        <f t="shared" si="7"/>
        <v>14.586828857142862</v>
      </c>
      <c r="P17">
        <f t="shared" si="8"/>
        <v>3.8137853571427622</v>
      </c>
      <c r="Q17">
        <f t="shared" si="9"/>
        <v>116.05846625289439</v>
      </c>
      <c r="R17">
        <f t="shared" si="10"/>
        <v>2153.0402117773665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0.53034369995219521</v>
      </c>
      <c r="D18">
        <f t="shared" si="2"/>
        <v>0.26863188195789695</v>
      </c>
      <c r="E18" s="4">
        <f>Input!I19</f>
        <v>62.654449999999997</v>
      </c>
      <c r="F18">
        <f t="shared" si="3"/>
        <v>62.166307857142854</v>
      </c>
      <c r="G18">
        <f t="shared" si="4"/>
        <v>66.465527313885971</v>
      </c>
      <c r="H18">
        <f t="shared" si="5"/>
        <v>18.483287937238583</v>
      </c>
      <c r="I18">
        <f t="shared" si="6"/>
        <v>7090766.6295047449</v>
      </c>
      <c r="N18">
        <f>Input!J19</f>
        <v>17.027538428571425</v>
      </c>
      <c r="O18">
        <f t="shared" si="7"/>
        <v>16.855252999999998</v>
      </c>
      <c r="P18">
        <f t="shared" si="8"/>
        <v>4.2453163524374284</v>
      </c>
      <c r="Q18">
        <f t="shared" si="9"/>
        <v>159.01050225554155</v>
      </c>
      <c r="R18">
        <f t="shared" si="10"/>
        <v>2113.1796084323323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0.56569994661567491</v>
      </c>
      <c r="D19">
        <f t="shared" si="2"/>
        <v>0.30707596920451663</v>
      </c>
      <c r="E19" s="4">
        <f>Input!I20</f>
        <v>81.490985000000009</v>
      </c>
      <c r="F19">
        <f t="shared" si="3"/>
        <v>81.002842857142866</v>
      </c>
      <c r="G19">
        <f t="shared" si="4"/>
        <v>74.599626212880437</v>
      </c>
      <c r="H19">
        <f t="shared" si="5"/>
        <v>41.001183393359398</v>
      </c>
      <c r="I19">
        <f t="shared" si="6"/>
        <v>7047513.0332331788</v>
      </c>
      <c r="N19">
        <f>Input!J20</f>
        <v>18.836535000000012</v>
      </c>
      <c r="O19">
        <f t="shared" si="7"/>
        <v>18.664249571428584</v>
      </c>
      <c r="P19">
        <f t="shared" si="8"/>
        <v>4.6698430039310814</v>
      </c>
      <c r="Q19">
        <f t="shared" si="9"/>
        <v>195.84341517641724</v>
      </c>
      <c r="R19">
        <f t="shared" si="10"/>
        <v>2074.3294169951678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0.6010561932791546</v>
      </c>
      <c r="D20">
        <f t="shared" si="2"/>
        <v>0.34818606002037988</v>
      </c>
      <c r="E20" s="4">
        <f>Input!I21</f>
        <v>103.80194185714286</v>
      </c>
      <c r="F20">
        <f t="shared" si="3"/>
        <v>103.31379971428572</v>
      </c>
      <c r="G20">
        <f t="shared" si="4"/>
        <v>82.958681506984121</v>
      </c>
      <c r="H20">
        <f t="shared" si="5"/>
        <v>414.33083723322113</v>
      </c>
      <c r="I20">
        <f t="shared" si="6"/>
        <v>7003201.0839887075</v>
      </c>
      <c r="N20">
        <f>Input!J21</f>
        <v>22.310956857142855</v>
      </c>
      <c r="O20">
        <f t="shared" si="7"/>
        <v>22.138671428571428</v>
      </c>
      <c r="P20">
        <f t="shared" si="8"/>
        <v>5.0817575733488072</v>
      </c>
      <c r="Q20">
        <f t="shared" si="9"/>
        <v>290.93831026448544</v>
      </c>
      <c r="R20">
        <f t="shared" si="10"/>
        <v>2036.9779517287004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0.6364124399426343</v>
      </c>
      <c r="D21">
        <f t="shared" si="2"/>
        <v>0.39197389748178713</v>
      </c>
      <c r="E21" s="4">
        <f>Input!I22</f>
        <v>131.252746</v>
      </c>
      <c r="F21">
        <f t="shared" si="3"/>
        <v>130.76460385714284</v>
      </c>
      <c r="G21">
        <f t="shared" si="4"/>
        <v>91.492256746343102</v>
      </c>
      <c r="H21">
        <f t="shared" si="5"/>
        <v>1542.3172475911408</v>
      </c>
      <c r="I21">
        <f t="shared" si="6"/>
        <v>6958108.146581226</v>
      </c>
      <c r="N21">
        <f>Input!J22</f>
        <v>27.450804142857137</v>
      </c>
      <c r="O21">
        <f t="shared" si="7"/>
        <v>27.27851871428571</v>
      </c>
      <c r="P21">
        <f t="shared" si="8"/>
        <v>5.4757409544189057</v>
      </c>
      <c r="Q21">
        <f t="shared" si="9"/>
        <v>475.36111804614251</v>
      </c>
      <c r="R21">
        <f t="shared" si="10"/>
        <v>2001.5699557580888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0.671768686606114</v>
      </c>
      <c r="D22">
        <f t="shared" si="2"/>
        <v>0.43845059991945495</v>
      </c>
      <c r="E22" s="4">
        <f>Input!I23</f>
        <v>163.01068457142856</v>
      </c>
      <c r="F22">
        <f t="shared" si="3"/>
        <v>162.5225424285714</v>
      </c>
      <c r="G22">
        <f t="shared" si="4"/>
        <v>100.150235735555</v>
      </c>
      <c r="H22">
        <f t="shared" si="5"/>
        <v>3890.3046422076982</v>
      </c>
      <c r="I22">
        <f t="shared" si="6"/>
        <v>6912506.6816308601</v>
      </c>
      <c r="N22">
        <f>Input!J23</f>
        <v>31.757938571428554</v>
      </c>
      <c r="O22">
        <f t="shared" si="7"/>
        <v>31.585653142857126</v>
      </c>
      <c r="P22">
        <f t="shared" si="8"/>
        <v>5.8468484947096293</v>
      </c>
      <c r="Q22">
        <f t="shared" si="9"/>
        <v>662.4860647154992</v>
      </c>
      <c r="R22">
        <f t="shared" si="10"/>
        <v>1968.501783804717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0.70712493326959369</v>
      </c>
      <c r="D23">
        <f t="shared" si="2"/>
        <v>0.48762672629179027</v>
      </c>
      <c r="E23" s="4">
        <f>Input!I24</f>
        <v>199.53518542857142</v>
      </c>
      <c r="F23">
        <f t="shared" si="3"/>
        <v>199.04704328571427</v>
      </c>
      <c r="G23">
        <f t="shared" si="4"/>
        <v>108.88335640787757</v>
      </c>
      <c r="H23">
        <f t="shared" si="5"/>
        <v>8129.4904314045816</v>
      </c>
      <c r="I23">
        <f t="shared" si="6"/>
        <v>6866661.3249655431</v>
      </c>
      <c r="N23">
        <f>Input!J24</f>
        <v>36.524500857142868</v>
      </c>
      <c r="O23">
        <f t="shared" si="7"/>
        <v>36.352215428571441</v>
      </c>
      <c r="P23">
        <f t="shared" si="8"/>
        <v>6.1905858721473708</v>
      </c>
      <c r="Q23">
        <f t="shared" si="9"/>
        <v>909.7238974989541</v>
      </c>
      <c r="R23">
        <f t="shared" si="10"/>
        <v>1938.1181959312958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0.74248117993307328</v>
      </c>
      <c r="D24">
        <f t="shared" si="2"/>
        <v>0.53951233169689417</v>
      </c>
      <c r="E24" s="4">
        <f>Input!I25</f>
        <v>235.77254399999998</v>
      </c>
      <c r="F24">
        <f t="shared" si="3"/>
        <v>235.28440185714283</v>
      </c>
      <c r="G24">
        <f t="shared" si="4"/>
        <v>117.64371153797421</v>
      </c>
      <c r="H24">
        <f t="shared" si="5"/>
        <v>13839.332018770532</v>
      </c>
      <c r="I24">
        <f t="shared" si="6"/>
        <v>6820826.2474560197</v>
      </c>
      <c r="N24">
        <f>Input!J25</f>
        <v>36.237358571428558</v>
      </c>
      <c r="O24">
        <f t="shared" si="7"/>
        <v>36.065073142857131</v>
      </c>
      <c r="P24">
        <f t="shared" si="8"/>
        <v>6.5029736638430036</v>
      </c>
      <c r="Q24">
        <f t="shared" si="9"/>
        <v>873.9177256071273</v>
      </c>
      <c r="R24">
        <f t="shared" si="10"/>
        <v>1910.7106219023076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0.77783742659655297</v>
      </c>
      <c r="D25">
        <f t="shared" si="2"/>
        <v>0.59411701492231905</v>
      </c>
      <c r="E25" s="4">
        <f>Input!I26</f>
        <v>277.06360699999999</v>
      </c>
      <c r="F25">
        <f t="shared" si="3"/>
        <v>276.57546485714283</v>
      </c>
      <c r="G25">
        <f t="shared" si="4"/>
        <v>126.38520994344212</v>
      </c>
      <c r="H25">
        <f t="shared" si="5"/>
        <v>22557.112671042396</v>
      </c>
      <c r="I25">
        <f t="shared" si="6"/>
        <v>6775242.8226906378</v>
      </c>
      <c r="N25">
        <f>Input!J26</f>
        <v>41.291063000000008</v>
      </c>
      <c r="O25">
        <f t="shared" si="7"/>
        <v>41.118777571428581</v>
      </c>
      <c r="P25">
        <f t="shared" si="8"/>
        <v>6.780599558564842</v>
      </c>
      <c r="Q25">
        <f t="shared" si="9"/>
        <v>1179.1104692431186</v>
      </c>
      <c r="R25">
        <f t="shared" si="10"/>
        <v>1886.5167117009901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0.81319367326003267</v>
      </c>
      <c r="D26">
        <f t="shared" si="2"/>
        <v>0.65144995949398521</v>
      </c>
      <c r="E26" s="4">
        <f>Input!I27</f>
        <v>323.86780214285716</v>
      </c>
      <c r="F26">
        <f t="shared" si="3"/>
        <v>323.37966</v>
      </c>
      <c r="G26">
        <f t="shared" si="4"/>
        <v>135.06399269152712</v>
      </c>
      <c r="H26">
        <f t="shared" si="5"/>
        <v>35462.790553835439</v>
      </c>
      <c r="I26">
        <f t="shared" si="6"/>
        <v>6730137.621879302</v>
      </c>
      <c r="N26">
        <f>Input!J27</f>
        <v>46.804195142857168</v>
      </c>
      <c r="O26">
        <f t="shared" si="7"/>
        <v>46.63190971428574</v>
      </c>
      <c r="P26">
        <f t="shared" si="8"/>
        <v>7.0206575000525522</v>
      </c>
      <c r="Q26">
        <f t="shared" si="9"/>
        <v>1569.0513019795937</v>
      </c>
      <c r="R26">
        <f t="shared" si="10"/>
        <v>1865.7209621813402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0.84854991992351236</v>
      </c>
      <c r="D27">
        <f t="shared" si="2"/>
        <v>0.71151996936400419</v>
      </c>
      <c r="E27" s="4">
        <f>Input!I28</f>
        <v>372.94042142857143</v>
      </c>
      <c r="F27">
        <f t="shared" si="3"/>
        <v>372.45227928571427</v>
      </c>
      <c r="G27">
        <f t="shared" si="4"/>
        <v>143.63879981041981</v>
      </c>
      <c r="H27">
        <f t="shared" si="5"/>
        <v>52355.608389590998</v>
      </c>
      <c r="I27">
        <f t="shared" si="6"/>
        <v>6685720.7473898837</v>
      </c>
      <c r="N27">
        <f>Input!J28</f>
        <v>49.072619285714268</v>
      </c>
      <c r="O27">
        <f t="shared" si="7"/>
        <v>48.90033385714284</v>
      </c>
      <c r="P27">
        <f t="shared" si="8"/>
        <v>7.2209733944439458</v>
      </c>
      <c r="Q27">
        <f t="shared" si="9"/>
        <v>1737.1690885795879</v>
      </c>
      <c r="R27">
        <f t="shared" si="10"/>
        <v>1848.4562022790944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0.88390616658699206</v>
      </c>
      <c r="D28">
        <f t="shared" si="2"/>
        <v>0.7743355001370491</v>
      </c>
      <c r="E28" s="4">
        <f>Input!I29</f>
        <v>424.19532228571421</v>
      </c>
      <c r="F28">
        <f t="shared" si="3"/>
        <v>423.70718014285706</v>
      </c>
      <c r="G28">
        <f t="shared" si="4"/>
        <v>152.07128406651876</v>
      </c>
      <c r="H28">
        <f t="shared" si="5"/>
        <v>73786.060037195275</v>
      </c>
      <c r="I28">
        <f t="shared" si="6"/>
        <v>6642184.5086498614</v>
      </c>
      <c r="N28">
        <f>Input!J29</f>
        <v>51.254900857142786</v>
      </c>
      <c r="O28">
        <f t="shared" si="7"/>
        <v>51.082615428571359</v>
      </c>
      <c r="P28">
        <f t="shared" si="8"/>
        <v>7.3800173598695471</v>
      </c>
      <c r="Q28">
        <f t="shared" si="9"/>
        <v>1909.9170779544993</v>
      </c>
      <c r="R28">
        <f t="shared" si="10"/>
        <v>1834.8057277262669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0.91926241325047175</v>
      </c>
      <c r="D29">
        <f t="shared" si="2"/>
        <v>0.83990468655319617</v>
      </c>
      <c r="E29" s="4">
        <f>Input!I30</f>
        <v>478.924645</v>
      </c>
      <c r="F29">
        <f t="shared" si="3"/>
        <v>478.43650285714284</v>
      </c>
      <c r="G29">
        <f t="shared" si="4"/>
        <v>160.32626947463083</v>
      </c>
      <c r="H29">
        <f t="shared" si="5"/>
        <v>101194.12058267625</v>
      </c>
      <c r="I29">
        <f t="shared" si="6"/>
        <v>6599702.4370201379</v>
      </c>
      <c r="N29">
        <f>Input!J30</f>
        <v>54.729322714285786</v>
      </c>
      <c r="O29">
        <f t="shared" si="7"/>
        <v>54.557037285714358</v>
      </c>
      <c r="P29">
        <f t="shared" si="8"/>
        <v>7.4969028289194739</v>
      </c>
      <c r="Q29">
        <f t="shared" si="9"/>
        <v>2214.6562550916133</v>
      </c>
      <c r="R29">
        <f t="shared" si="10"/>
        <v>1824.8058977537944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0.95461865991395145</v>
      </c>
      <c r="D30">
        <f t="shared" si="2"/>
        <v>0.90823536680586436</v>
      </c>
      <c r="E30" s="4">
        <f>Input!I31</f>
        <v>532.99354042857135</v>
      </c>
      <c r="F30">
        <f t="shared" si="3"/>
        <v>532.50539828571425</v>
      </c>
      <c r="G30">
        <f t="shared" si="4"/>
        <v>168.37195332412102</v>
      </c>
      <c r="H30">
        <f t="shared" si="5"/>
        <v>132593.16573959764</v>
      </c>
      <c r="I30">
        <f t="shared" si="6"/>
        <v>6558428.6298400545</v>
      </c>
      <c r="N30">
        <f>Input!J31</f>
        <v>54.068895428571352</v>
      </c>
      <c r="O30">
        <f t="shared" si="7"/>
        <v>53.896609999999924</v>
      </c>
      <c r="P30">
        <f t="shared" si="8"/>
        <v>7.5713731253293455</v>
      </c>
      <c r="Q30">
        <f t="shared" si="9"/>
        <v>2146.0275714943386</v>
      </c>
      <c r="R30">
        <f t="shared" si="10"/>
        <v>1818.4490370359183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0.98997490657743104</v>
      </c>
      <c r="D31">
        <f t="shared" si="2"/>
        <v>0.97933510416548364</v>
      </c>
      <c r="E31" s="4">
        <f>Input!I32</f>
        <v>591.28342771428572</v>
      </c>
      <c r="F31">
        <f t="shared" si="3"/>
        <v>590.79528557142862</v>
      </c>
      <c r="G31">
        <f t="shared" si="4"/>
        <v>176.18005159990278</v>
      </c>
      <c r="H31">
        <f t="shared" si="5"/>
        <v>171905.79224126315</v>
      </c>
      <c r="I31">
        <f t="shared" si="6"/>
        <v>6518497.4082721295</v>
      </c>
      <c r="N31">
        <f>Input!J32</f>
        <v>58.289887285714372</v>
      </c>
      <c r="O31">
        <f t="shared" si="7"/>
        <v>58.117601857142944</v>
      </c>
      <c r="P31">
        <f t="shared" si="8"/>
        <v>7.6037764162239219</v>
      </c>
      <c r="Q31">
        <f t="shared" si="9"/>
        <v>2551.6465606756378</v>
      </c>
      <c r="R31">
        <f t="shared" si="10"/>
        <v>1815.6865220180759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1.0253311532409108</v>
      </c>
      <c r="D32">
        <f t="shared" si="2"/>
        <v>1.0532112062948951</v>
      </c>
      <c r="E32" s="4">
        <f>Input!I33</f>
        <v>653.07645114285708</v>
      </c>
      <c r="F32">
        <f t="shared" si="3"/>
        <v>652.58830899999998</v>
      </c>
      <c r="G32">
        <f t="shared" si="4"/>
        <v>183.72588872512105</v>
      </c>
      <c r="H32">
        <f t="shared" si="5"/>
        <v>219831.96914601716</v>
      </c>
      <c r="I32">
        <f t="shared" si="6"/>
        <v>6480023.2689116001</v>
      </c>
      <c r="N32">
        <f>Input!J33</f>
        <v>61.79302342857136</v>
      </c>
      <c r="O32">
        <f t="shared" si="7"/>
        <v>61.620737999999932</v>
      </c>
      <c r="P32">
        <f t="shared" si="8"/>
        <v>7.5950301834146288</v>
      </c>
      <c r="Q32">
        <f t="shared" si="9"/>
        <v>2918.7771050830465</v>
      </c>
      <c r="R32">
        <f t="shared" si="10"/>
        <v>1816.4319677505612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1.0606873999043904</v>
      </c>
      <c r="D33">
        <f t="shared" si="2"/>
        <v>1.1298707425755181</v>
      </c>
      <c r="E33" s="4">
        <f>Input!I34</f>
        <v>715.93190100000004</v>
      </c>
      <c r="F33">
        <f t="shared" si="3"/>
        <v>715.44375885714294</v>
      </c>
      <c r="G33">
        <f t="shared" si="4"/>
        <v>190.98843352795691</v>
      </c>
      <c r="H33">
        <f t="shared" si="5"/>
        <v>275053.3882661424</v>
      </c>
      <c r="I33">
        <f t="shared" si="6"/>
        <v>6443101.1053954894</v>
      </c>
      <c r="N33">
        <f>Input!J34</f>
        <v>62.855449857142958</v>
      </c>
      <c r="O33">
        <f t="shared" si="7"/>
        <v>62.68316442857153</v>
      </c>
      <c r="P33">
        <f t="shared" si="8"/>
        <v>7.54657655601412</v>
      </c>
      <c r="Q33">
        <f t="shared" si="9"/>
        <v>3040.0433222282454</v>
      </c>
      <c r="R33">
        <f t="shared" si="10"/>
        <v>1820.5644658325989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1.0960436465678702</v>
      </c>
      <c r="D34">
        <f t="shared" si="2"/>
        <v>1.209320559709874</v>
      </c>
      <c r="E34" s="4">
        <f>Input!I35</f>
        <v>784.24305471428579</v>
      </c>
      <c r="F34">
        <f t="shared" si="3"/>
        <v>783.75491257142869</v>
      </c>
      <c r="G34">
        <f t="shared" si="4"/>
        <v>197.95028421738587</v>
      </c>
      <c r="H34">
        <f t="shared" si="5"/>
        <v>343167.06260101829</v>
      </c>
      <c r="I34">
        <f t="shared" si="6"/>
        <v>6407806.6734369854</v>
      </c>
      <c r="N34">
        <f>Input!J35</f>
        <v>68.311153714285751</v>
      </c>
      <c r="O34">
        <f t="shared" si="7"/>
        <v>68.138868285714324</v>
      </c>
      <c r="P34">
        <f t="shared" si="8"/>
        <v>7.4603299981878495</v>
      </c>
      <c r="Q34">
        <f t="shared" si="9"/>
        <v>3681.8850087108158</v>
      </c>
      <c r="R34">
        <f t="shared" si="10"/>
        <v>1827.931853176857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1.1313998932313498</v>
      </c>
      <c r="D35">
        <f t="shared" si="2"/>
        <v>1.2915672958229996</v>
      </c>
      <c r="E35" s="4">
        <f>Input!I36</f>
        <v>854.70777557142867</v>
      </c>
      <c r="F35">
        <f t="shared" si="3"/>
        <v>854.21963342857157</v>
      </c>
      <c r="G35">
        <f t="shared" si="4"/>
        <v>204.59760592511213</v>
      </c>
      <c r="H35">
        <f t="shared" si="5"/>
        <v>422008.77861770539</v>
      </c>
      <c r="I35">
        <f t="shared" si="6"/>
        <v>6374197.2707812646</v>
      </c>
      <c r="N35">
        <f>Input!J36</f>
        <v>70.464720857142879</v>
      </c>
      <c r="O35">
        <f t="shared" si="7"/>
        <v>70.292435428571451</v>
      </c>
      <c r="P35">
        <f t="shared" si="8"/>
        <v>7.3386189481637141</v>
      </c>
      <c r="Q35">
        <f t="shared" si="9"/>
        <v>3963.1830094488569</v>
      </c>
      <c r="R35">
        <f t="shared" si="10"/>
        <v>1838.3540130445399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1.1667561398948294</v>
      </c>
      <c r="D36">
        <f t="shared" si="2"/>
        <v>1.3766173932504004</v>
      </c>
      <c r="E36" s="4">
        <f>Input!I37</f>
        <v>925.74678114285712</v>
      </c>
      <c r="F36">
        <f t="shared" si="3"/>
        <v>925.25863900000002</v>
      </c>
      <c r="G36">
        <f t="shared" si="4"/>
        <v>210.92002502062141</v>
      </c>
      <c r="H36">
        <f t="shared" si="5"/>
        <v>510279.65542197967</v>
      </c>
      <c r="I36">
        <f t="shared" si="6"/>
        <v>6342312.602463996</v>
      </c>
      <c r="N36">
        <f>Input!J37</f>
        <v>71.039005571428447</v>
      </c>
      <c r="O36">
        <f t="shared" si="7"/>
        <v>70.866720142857019</v>
      </c>
      <c r="P36">
        <f t="shared" si="8"/>
        <v>7.1841230573673203</v>
      </c>
      <c r="Q36">
        <f t="shared" si="9"/>
        <v>4055.473171552821</v>
      </c>
      <c r="R36">
        <f t="shared" si="10"/>
        <v>1851.6262231544933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1.2021123865583092</v>
      </c>
      <c r="D37">
        <f t="shared" si="2"/>
        <v>1.4644771101716423</v>
      </c>
      <c r="E37" s="4">
        <f>Input!I38</f>
        <v>1001.1790638571429</v>
      </c>
      <c r="F37">
        <f t="shared" si="3"/>
        <v>1000.6909217142858</v>
      </c>
      <c r="G37">
        <f t="shared" si="4"/>
        <v>216.91048492490728</v>
      </c>
      <c r="H37">
        <f t="shared" si="5"/>
        <v>614311.77309374884</v>
      </c>
      <c r="I37">
        <f t="shared" si="6"/>
        <v>6312175.8013726072</v>
      </c>
      <c r="N37">
        <f>Input!J38</f>
        <v>75.432282714285748</v>
      </c>
      <c r="O37">
        <f t="shared" si="7"/>
        <v>75.25999728571432</v>
      </c>
      <c r="P37">
        <f t="shared" si="8"/>
        <v>6.9998076830970479</v>
      </c>
      <c r="Q37">
        <f t="shared" si="9"/>
        <v>4659.4534845852595</v>
      </c>
      <c r="R37">
        <f t="shared" si="10"/>
        <v>1867.5225705581058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1.2374686332217888</v>
      </c>
      <c r="D38">
        <f t="shared" si="2"/>
        <v>1.5551525312252275</v>
      </c>
      <c r="E38" s="4">
        <f>Input!I39</f>
        <v>1079.4253409999999</v>
      </c>
      <c r="F38">
        <f t="shared" si="3"/>
        <v>1078.9371988571427</v>
      </c>
      <c r="G38">
        <f t="shared" si="4"/>
        <v>222.5650685316856</v>
      </c>
      <c r="H38">
        <f t="shared" si="5"/>
        <v>733373.22559816169</v>
      </c>
      <c r="I38">
        <f t="shared" si="6"/>
        <v>6283794.5743732201</v>
      </c>
      <c r="N38">
        <f>Input!J39</f>
        <v>78.246277142857025</v>
      </c>
      <c r="O38">
        <f t="shared" si="7"/>
        <v>78.073991714285597</v>
      </c>
      <c r="P38">
        <f t="shared" si="8"/>
        <v>6.7888572473602586</v>
      </c>
      <c r="Q38">
        <f t="shared" si="9"/>
        <v>5081.5703959676275</v>
      </c>
      <c r="R38">
        <f t="shared" si="10"/>
        <v>1885.799450152027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1.2728248798852686</v>
      </c>
      <c r="D39">
        <f t="shared" si="2"/>
        <v>1.6486495772209944</v>
      </c>
      <c r="E39" s="4">
        <f>Input!I40</f>
        <v>1188.9988434285715</v>
      </c>
      <c r="F39">
        <f t="shared" si="3"/>
        <v>1188.5107012857143</v>
      </c>
      <c r="G39">
        <f t="shared" si="4"/>
        <v>227.88279259258292</v>
      </c>
      <c r="H39">
        <f t="shared" si="5"/>
        <v>922805.97896013898</v>
      </c>
      <c r="I39">
        <f t="shared" si="6"/>
        <v>6257162.4450792726</v>
      </c>
      <c r="N39">
        <f>Input!J40</f>
        <v>109.5735024285716</v>
      </c>
      <c r="O39">
        <f t="shared" si="7"/>
        <v>109.40121700000017</v>
      </c>
      <c r="P39">
        <f t="shared" si="8"/>
        <v>6.5546089925273474</v>
      </c>
      <c r="Q39">
        <f t="shared" si="9"/>
        <v>10577.424778642773</v>
      </c>
      <c r="R39">
        <f t="shared" si="10"/>
        <v>1906.1991545905198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1.3081811265487482</v>
      </c>
      <c r="D40">
        <f t="shared" si="2"/>
        <v>1.7449740140500734</v>
      </c>
      <c r="E40" s="4">
        <f>Input!I41</f>
        <v>1313.1591747142859</v>
      </c>
      <c r="F40">
        <f t="shared" si="3"/>
        <v>1312.6710325714287</v>
      </c>
      <c r="G40">
        <f t="shared" si="4"/>
        <v>232.86537953835514</v>
      </c>
      <c r="H40">
        <f t="shared" si="5"/>
        <v>1165980.2483221821</v>
      </c>
      <c r="I40">
        <f t="shared" si="6"/>
        <v>6232260.065608358</v>
      </c>
      <c r="N40">
        <f>Input!J41</f>
        <v>124.16033128571439</v>
      </c>
      <c r="O40">
        <f t="shared" si="7"/>
        <v>123.98804585714296</v>
      </c>
      <c r="P40">
        <f t="shared" si="8"/>
        <v>6.3004885465667888</v>
      </c>
      <c r="Q40">
        <f t="shared" si="9"/>
        <v>13850.361145730154</v>
      </c>
      <c r="R40">
        <f t="shared" si="10"/>
        <v>1928.4535498221251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1.343537373212228</v>
      </c>
      <c r="D41">
        <f t="shared" si="2"/>
        <v>1.8441314608789419</v>
      </c>
      <c r="E41" s="4">
        <f>Input!I42</f>
        <v>1446.9962015714286</v>
      </c>
      <c r="F41">
        <f t="shared" si="3"/>
        <v>1446.5080594285714</v>
      </c>
      <c r="G41">
        <f t="shared" si="4"/>
        <v>237.51701219850924</v>
      </c>
      <c r="H41">
        <f t="shared" si="5"/>
        <v>1461659.3522824424</v>
      </c>
      <c r="I41">
        <f t="shared" si="6"/>
        <v>6209056.571312868</v>
      </c>
      <c r="N41">
        <f>Input!J42</f>
        <v>133.83702685714275</v>
      </c>
      <c r="O41">
        <f t="shared" si="7"/>
        <v>133.66474142857132</v>
      </c>
      <c r="P41">
        <f t="shared" si="8"/>
        <v>6.0299485628586131</v>
      </c>
      <c r="Q41">
        <f t="shared" si="9"/>
        <v>16290.640349873389</v>
      </c>
      <c r="R41">
        <f t="shared" si="10"/>
        <v>1952.2878145910026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1.3788936198757076</v>
      </c>
      <c r="D42">
        <f t="shared" si="2"/>
        <v>1.9461273977026778</v>
      </c>
      <c r="E42" s="4">
        <f>Input!I43</f>
        <v>1598.6934795714285</v>
      </c>
      <c r="F42">
        <f t="shared" si="3"/>
        <v>1598.2053374285713</v>
      </c>
      <c r="G42">
        <f t="shared" si="4"/>
        <v>241.84407675648188</v>
      </c>
      <c r="H42">
        <f t="shared" si="5"/>
        <v>1839715.8694519796</v>
      </c>
      <c r="I42">
        <f t="shared" si="6"/>
        <v>6187510.9543958567</v>
      </c>
      <c r="N42">
        <f>Input!J43</f>
        <v>151.69727799999987</v>
      </c>
      <c r="O42">
        <f t="shared" si="7"/>
        <v>151.52499257142844</v>
      </c>
      <c r="P42">
        <f t="shared" si="8"/>
        <v>5.7464115285460444</v>
      </c>
      <c r="Q42">
        <f t="shared" si="9"/>
        <v>21251.39469087623</v>
      </c>
      <c r="R42">
        <f t="shared" si="10"/>
        <v>1977.4242060857343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1.4142498665391874</v>
      </c>
      <c r="D43">
        <f t="shared" si="2"/>
        <v>2.0509671723229261</v>
      </c>
      <c r="E43" s="4">
        <f>Input!I44</f>
        <v>1764.3745877142858</v>
      </c>
      <c r="F43">
        <f t="shared" si="3"/>
        <v>1763.8864455714286</v>
      </c>
      <c r="G43">
        <f t="shared" si="4"/>
        <v>245.85489904889366</v>
      </c>
      <c r="H43">
        <f t="shared" si="5"/>
        <v>2304419.7762375991</v>
      </c>
      <c r="I43">
        <f t="shared" si="6"/>
        <v>6167573.4344612528</v>
      </c>
      <c r="N43">
        <f>Input!J44</f>
        <v>165.68110814285728</v>
      </c>
      <c r="O43">
        <f t="shared" si="7"/>
        <v>165.50882271428586</v>
      </c>
      <c r="P43">
        <f t="shared" si="8"/>
        <v>5.4532176479438199</v>
      </c>
      <c r="Q43">
        <f t="shared" si="9"/>
        <v>25617.796713152849</v>
      </c>
      <c r="R43">
        <f t="shared" si="10"/>
        <v>2003.5857993635045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1.449606113202667</v>
      </c>
      <c r="D44">
        <f t="shared" si="2"/>
        <v>2.1586560068078602</v>
      </c>
      <c r="E44" s="4">
        <f>Input!I45</f>
        <v>1950.2417997142854</v>
      </c>
      <c r="F44">
        <f t="shared" si="3"/>
        <v>1949.7536575714282</v>
      </c>
      <c r="G44">
        <f t="shared" si="4"/>
        <v>249.55947899926608</v>
      </c>
      <c r="H44">
        <f t="shared" si="5"/>
        <v>2890660.2448506691</v>
      </c>
      <c r="I44">
        <f t="shared" si="6"/>
        <v>6149186.8063313272</v>
      </c>
      <c r="N44">
        <f>Input!J45</f>
        <v>185.86721199999965</v>
      </c>
      <c r="O44">
        <f t="shared" si="7"/>
        <v>185.69492657142823</v>
      </c>
      <c r="P44">
        <f t="shared" si="8"/>
        <v>5.1535785105518483</v>
      </c>
      <c r="Q44">
        <f t="shared" si="9"/>
        <v>32595.17835963851</v>
      </c>
      <c r="R44">
        <f t="shared" si="10"/>
        <v>2030.5001367532616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1.4849623598661466</v>
      </c>
      <c r="D45">
        <f t="shared" si="2"/>
        <v>2.2691990034844753</v>
      </c>
      <c r="E45" s="4">
        <f>Input!I46</f>
        <v>2142.5409992857144</v>
      </c>
      <c r="F45">
        <f t="shared" si="3"/>
        <v>2142.0528571428572</v>
      </c>
      <c r="G45">
        <f t="shared" si="4"/>
        <v>252.96922758416233</v>
      </c>
      <c r="H45">
        <f t="shared" si="5"/>
        <v>3568636.959466652</v>
      </c>
      <c r="I45">
        <f t="shared" si="6"/>
        <v>6132287.7478362229</v>
      </c>
      <c r="N45">
        <f>Input!J46</f>
        <v>192.29919957142897</v>
      </c>
      <c r="O45">
        <f t="shared" si="7"/>
        <v>192.12691414285754</v>
      </c>
      <c r="P45">
        <f t="shared" si="8"/>
        <v>4.850537053360771</v>
      </c>
      <c r="Q45">
        <f t="shared" si="9"/>
        <v>35072.441415767396</v>
      </c>
      <c r="R45">
        <f t="shared" si="10"/>
        <v>2057.9027162298057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1.5203186065296264</v>
      </c>
      <c r="D46">
        <f t="shared" si="2"/>
        <v>2.3826011505075395</v>
      </c>
      <c r="E46" s="4">
        <f>Input!I47</f>
        <v>2311.6965292857144</v>
      </c>
      <c r="F46">
        <f t="shared" si="3"/>
        <v>2311.2083871428572</v>
      </c>
      <c r="G46">
        <f t="shared" si="4"/>
        <v>256.09671027888265</v>
      </c>
      <c r="H46">
        <f t="shared" si="5"/>
        <v>4223484.0043826569</v>
      </c>
      <c r="I46">
        <f t="shared" si="6"/>
        <v>6116808.0726896273</v>
      </c>
      <c r="N46">
        <f>Input!J47</f>
        <v>169.15553</v>
      </c>
      <c r="O46">
        <f t="shared" si="7"/>
        <v>168.98324457142857</v>
      </c>
      <c r="P46">
        <f t="shared" si="8"/>
        <v>4.546934130566151</v>
      </c>
      <c r="Q46">
        <f t="shared" si="9"/>
        <v>27039.300191403683</v>
      </c>
      <c r="R46">
        <f t="shared" si="10"/>
        <v>2085.5402453436295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1.5556748531931059</v>
      </c>
      <c r="D47">
        <f t="shared" si="2"/>
        <v>2.4988673270443775</v>
      </c>
      <c r="E47" s="4">
        <f>Input!I48</f>
        <v>2479.1004912857143</v>
      </c>
      <c r="F47">
        <f t="shared" si="3"/>
        <v>2478.6123491428571</v>
      </c>
      <c r="G47">
        <f t="shared" si="4"/>
        <v>258.95540043668217</v>
      </c>
      <c r="H47">
        <f t="shared" si="5"/>
        <v>4926876.9699396063</v>
      </c>
      <c r="I47">
        <f t="shared" si="6"/>
        <v>6102675.9159682486</v>
      </c>
      <c r="N47">
        <f>Input!J48</f>
        <v>167.40396199999986</v>
      </c>
      <c r="O47">
        <f t="shared" si="7"/>
        <v>167.23167657142844</v>
      </c>
      <c r="P47">
        <f t="shared" si="8"/>
        <v>4.245381816081566</v>
      </c>
      <c r="Q47">
        <f t="shared" si="9"/>
        <v>26564.532278076811</v>
      </c>
      <c r="R47">
        <f t="shared" si="10"/>
        <v>2113.1735897964586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1.5910310998565858</v>
      </c>
      <c r="D48">
        <f t="shared" si="2"/>
        <v>2.6180023081102526</v>
      </c>
      <c r="E48" s="4">
        <f>Input!I49</f>
        <v>2639.7853232857137</v>
      </c>
      <c r="F48">
        <f t="shared" si="3"/>
        <v>2639.2971811428565</v>
      </c>
      <c r="G48">
        <f t="shared" si="4"/>
        <v>261.55944553572641</v>
      </c>
      <c r="H48">
        <f t="shared" si="5"/>
        <v>5653636.7393301232</v>
      </c>
      <c r="I48">
        <f t="shared" si="6"/>
        <v>6089816.8420724478</v>
      </c>
      <c r="N48">
        <f>Input!J49</f>
        <v>160.68483199999946</v>
      </c>
      <c r="O48">
        <f t="shared" si="7"/>
        <v>160.51254657142803</v>
      </c>
      <c r="P48">
        <f t="shared" si="8"/>
        <v>3.9482433901356897</v>
      </c>
      <c r="Q48">
        <f t="shared" si="9"/>
        <v>24512.381030643624</v>
      </c>
      <c r="R48">
        <f t="shared" si="10"/>
        <v>2140.5803528425404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1.6263873465200653</v>
      </c>
      <c r="D49">
        <f t="shared" si="2"/>
        <v>2.740010769085194</v>
      </c>
      <c r="E49" s="4">
        <f>Input!I50</f>
        <v>2783.5000454285719</v>
      </c>
      <c r="F49">
        <f t="shared" si="3"/>
        <v>2783.0119032857147</v>
      </c>
      <c r="G49">
        <f t="shared" si="4"/>
        <v>263.92344869664839</v>
      </c>
      <c r="H49">
        <f t="shared" si="5"/>
        <v>6345806.6420439305</v>
      </c>
      <c r="I49">
        <f t="shared" si="6"/>
        <v>6078154.8673289595</v>
      </c>
      <c r="N49">
        <f>Input!J50</f>
        <v>143.71472214285814</v>
      </c>
      <c r="O49">
        <f t="shared" si="7"/>
        <v>143.54243671428671</v>
      </c>
      <c r="P49">
        <f t="shared" si="8"/>
        <v>3.6576198046597015</v>
      </c>
      <c r="Q49">
        <f t="shared" si="9"/>
        <v>19567.76200183987</v>
      </c>
      <c r="R49">
        <f t="shared" si="10"/>
        <v>2167.5570326887805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1.6617435931835451</v>
      </c>
      <c r="D50">
        <f t="shared" si="2"/>
        <v>2.8648972899398464</v>
      </c>
      <c r="E50" s="4">
        <f>Input!I51</f>
        <v>2914.4656492857143</v>
      </c>
      <c r="F50">
        <f t="shared" si="3"/>
        <v>2913.9775071428571</v>
      </c>
      <c r="G50">
        <f t="shared" si="4"/>
        <v>266.06226734448092</v>
      </c>
      <c r="H50">
        <f t="shared" si="5"/>
        <v>7011455.1171564925</v>
      </c>
      <c r="I50">
        <f t="shared" si="6"/>
        <v>6067613.3915758347</v>
      </c>
      <c r="N50">
        <f>Input!J51</f>
        <v>130.96560385714247</v>
      </c>
      <c r="O50">
        <f t="shared" si="7"/>
        <v>130.79331842857104</v>
      </c>
      <c r="P50">
        <f t="shared" si="8"/>
        <v>3.3753422860937325</v>
      </c>
      <c r="Q50">
        <f t="shared" si="9"/>
        <v>16235.340644244918</v>
      </c>
      <c r="R50">
        <f t="shared" si="10"/>
        <v>2193.9207190276647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1.6970998398470247</v>
      </c>
      <c r="D51">
        <f t="shared" si="2"/>
        <v>2.9926663591949136</v>
      </c>
      <c r="E51" s="4">
        <f>Input!I52</f>
        <v>3032.8831344285713</v>
      </c>
      <c r="F51">
        <f t="shared" si="3"/>
        <v>3032.3949922857141</v>
      </c>
      <c r="G51">
        <f t="shared" si="4"/>
        <v>267.99083037433974</v>
      </c>
      <c r="H51">
        <f t="shared" si="5"/>
        <v>7641930.3703929288</v>
      </c>
      <c r="I51">
        <f t="shared" si="6"/>
        <v>6058116.0351202777</v>
      </c>
      <c r="N51">
        <f>Input!J52</f>
        <v>118.417485142857</v>
      </c>
      <c r="O51">
        <f t="shared" si="7"/>
        <v>118.24519971428558</v>
      </c>
      <c r="P51">
        <f t="shared" si="8"/>
        <v>3.1029706206934011</v>
      </c>
      <c r="Q51">
        <f t="shared" si="9"/>
        <v>13257.732920641265</v>
      </c>
      <c r="R51">
        <f t="shared" si="10"/>
        <v>2219.5103056849025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1.7324560865105043</v>
      </c>
      <c r="D52">
        <f t="shared" si="2"/>
        <v>3.1233223776362888</v>
      </c>
      <c r="E52" s="4">
        <f>Input!I53</f>
        <v>3157.3880365714285</v>
      </c>
      <c r="F52">
        <f t="shared" si="3"/>
        <v>3156.8998944285713</v>
      </c>
      <c r="G52">
        <f t="shared" si="4"/>
        <v>269.7239746913113</v>
      </c>
      <c r="H52">
        <f t="shared" si="5"/>
        <v>8335784.7915106919</v>
      </c>
      <c r="I52">
        <f t="shared" si="6"/>
        <v>6049587.3793615075</v>
      </c>
      <c r="N52">
        <f>Input!J53</f>
        <v>124.50490214285719</v>
      </c>
      <c r="O52">
        <f t="shared" si="7"/>
        <v>124.33261671428576</v>
      </c>
      <c r="P52">
        <f t="shared" si="8"/>
        <v>2.8417965775015261</v>
      </c>
      <c r="Q52">
        <f t="shared" si="9"/>
        <v>14760.019377508459</v>
      </c>
      <c r="R52">
        <f t="shared" si="10"/>
        <v>2244.1872129792146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1.7678123331739841</v>
      </c>
      <c r="D53">
        <f t="shared" si="2"/>
        <v>3.2568696618056565</v>
      </c>
      <c r="E53" s="4">
        <f>Input!I54</f>
        <v>3278.1026601428575</v>
      </c>
      <c r="F53">
        <f t="shared" si="3"/>
        <v>3277.6145180000003</v>
      </c>
      <c r="G53">
        <f t="shared" si="4"/>
        <v>271.27630154052792</v>
      </c>
      <c r="H53">
        <f t="shared" si="5"/>
        <v>9038069.4717447199</v>
      </c>
      <c r="I53">
        <f t="shared" si="6"/>
        <v>6041953.6111059366</v>
      </c>
      <c r="N53">
        <f>Input!J54</f>
        <v>120.714623571429</v>
      </c>
      <c r="O53">
        <f t="shared" si="7"/>
        <v>120.54233814285757</v>
      </c>
      <c r="P53">
        <f t="shared" si="8"/>
        <v>2.5928518580960822</v>
      </c>
      <c r="Q53">
        <f t="shared" si="9"/>
        <v>13912.081314839139</v>
      </c>
      <c r="R53">
        <f t="shared" si="10"/>
        <v>2267.8356297086361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1.8031685798374637</v>
      </c>
      <c r="D54">
        <f t="shared" si="2"/>
        <v>3.3933124472844152</v>
      </c>
      <c r="E54" s="4">
        <f>Input!I55</f>
        <v>3387.3028775714292</v>
      </c>
      <c r="F54">
        <f t="shared" si="3"/>
        <v>3386.814735428572</v>
      </c>
      <c r="G54">
        <f t="shared" si="4"/>
        <v>272.66205263050193</v>
      </c>
      <c r="H54">
        <f t="shared" si="5"/>
        <v>9697946.9317784179</v>
      </c>
      <c r="I54">
        <f t="shared" si="6"/>
        <v>6035143.072157152</v>
      </c>
      <c r="N54">
        <f>Input!J55</f>
        <v>109.2002174285717</v>
      </c>
      <c r="O54">
        <f t="shared" si="7"/>
        <v>109.02793200000028</v>
      </c>
      <c r="P54">
        <f t="shared" si="8"/>
        <v>2.3569199194712875</v>
      </c>
      <c r="Q54">
        <f t="shared" si="9"/>
        <v>11378.704818284363</v>
      </c>
      <c r="R54">
        <f t="shared" si="10"/>
        <v>2290.3622997596431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1.8385248265009435</v>
      </c>
      <c r="D55">
        <f t="shared" si="2"/>
        <v>3.5326548917870193</v>
      </c>
      <c r="E55" s="4">
        <f>Input!I56</f>
        <v>3502.4756548571431</v>
      </c>
      <c r="F55">
        <f t="shared" si="3"/>
        <v>3501.9875127142859</v>
      </c>
      <c r="G55">
        <f t="shared" si="4"/>
        <v>273.89500568665949</v>
      </c>
      <c r="H55">
        <f t="shared" si="5"/>
        <v>10420581.233927906</v>
      </c>
      <c r="I55">
        <f t="shared" si="6"/>
        <v>6029086.7171286549</v>
      </c>
      <c r="N55">
        <f>Input!J56</f>
        <v>115.17277728571389</v>
      </c>
      <c r="O55">
        <f t="shared" si="7"/>
        <v>115.00049185714246</v>
      </c>
      <c r="P55">
        <f t="shared" si="8"/>
        <v>2.1345509957040067</v>
      </c>
      <c r="Q55">
        <f t="shared" si="9"/>
        <v>12738.720606537723</v>
      </c>
      <c r="R55">
        <f t="shared" si="10"/>
        <v>2311.6958914284469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1.8738810731644231</v>
      </c>
      <c r="D56">
        <f t="shared" si="2"/>
        <v>3.6749010780782712</v>
      </c>
      <c r="E56" s="4">
        <f>Input!I57</f>
        <v>3617.217718571429</v>
      </c>
      <c r="F56">
        <f t="shared" si="3"/>
        <v>3616.7295764285718</v>
      </c>
      <c r="G56">
        <f t="shared" si="4"/>
        <v>274.9883887560577</v>
      </c>
      <c r="H56">
        <f t="shared" si="5"/>
        <v>11167234.165386906</v>
      </c>
      <c r="I56">
        <f t="shared" si="6"/>
        <v>6023718.4835962383</v>
      </c>
      <c r="N56">
        <f>Input!J57</f>
        <v>114.74206371428591</v>
      </c>
      <c r="O56">
        <f t="shared" si="7"/>
        <v>114.56977828571448</v>
      </c>
      <c r="P56">
        <f t="shared" si="8"/>
        <v>1.9260796435801424</v>
      </c>
      <c r="Q56">
        <f t="shared" si="9"/>
        <v>12688.602843779978</v>
      </c>
      <c r="R56">
        <f t="shared" si="10"/>
        <v>2331.7859981074284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1.9092373198279029</v>
      </c>
      <c r="D57">
        <f t="shared" si="2"/>
        <v>3.820055016727784</v>
      </c>
      <c r="E57" s="4">
        <f>Input!I58</f>
        <v>3727.3942197142865</v>
      </c>
      <c r="F57">
        <f t="shared" si="3"/>
        <v>3726.9060775714293</v>
      </c>
      <c r="G57">
        <f t="shared" si="4"/>
        <v>275.95481232015959</v>
      </c>
      <c r="H57">
        <f t="shared" si="5"/>
        <v>11909064.635139337</v>
      </c>
      <c r="I57">
        <f t="shared" si="6"/>
        <v>6018975.5796770174</v>
      </c>
      <c r="N57">
        <f>Input!J58</f>
        <v>110.17650114285743</v>
      </c>
      <c r="O57">
        <f t="shared" si="7"/>
        <v>110.004215714286</v>
      </c>
      <c r="P57">
        <f t="shared" si="8"/>
        <v>1.7316441548381665</v>
      </c>
      <c r="Q57">
        <f t="shared" si="9"/>
        <v>11722.949752095754</v>
      </c>
      <c r="R57">
        <f t="shared" si="10"/>
        <v>2350.6018267059085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1.9445935664913825</v>
      </c>
      <c r="D58">
        <f t="shared" si="2"/>
        <v>3.9681206487135419</v>
      </c>
      <c r="E58" s="4">
        <f>Input!I59</f>
        <v>3830.2485922857149</v>
      </c>
      <c r="F58">
        <f t="shared" si="3"/>
        <v>3829.7604501428577</v>
      </c>
      <c r="G58">
        <f t="shared" si="4"/>
        <v>276.80621806038096</v>
      </c>
      <c r="H58">
        <f t="shared" si="5"/>
        <v>12623483.775272781</v>
      </c>
      <c r="I58">
        <f t="shared" si="6"/>
        <v>6014798.6948944237</v>
      </c>
      <c r="N58">
        <f>Input!J59</f>
        <v>102.85437257142848</v>
      </c>
      <c r="O58">
        <f t="shared" si="7"/>
        <v>102.68208714285706</v>
      </c>
      <c r="P58">
        <f t="shared" si="8"/>
        <v>1.5512072105460879</v>
      </c>
      <c r="Q58">
        <f t="shared" si="9"/>
        <v>10227.454875883499</v>
      </c>
      <c r="R58">
        <f t="shared" si="10"/>
        <v>2368.1306349381543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1.9799498131548621</v>
      </c>
      <c r="D59">
        <f t="shared" si="2"/>
        <v>4.1191018478854797</v>
      </c>
      <c r="E59" s="4">
        <f>Input!I60</f>
        <v>3916.5348538571429</v>
      </c>
      <c r="F59">
        <f t="shared" si="3"/>
        <v>3916.0467117142857</v>
      </c>
      <c r="G59">
        <f t="shared" si="4"/>
        <v>277.55384295962386</v>
      </c>
      <c r="H59">
        <f t="shared" si="5"/>
        <v>13238630.355978528</v>
      </c>
      <c r="I59">
        <f t="shared" si="6"/>
        <v>6011132.1407676646</v>
      </c>
      <c r="N59">
        <f>Input!J60</f>
        <v>86.286261571427985</v>
      </c>
      <c r="O59">
        <f t="shared" si="7"/>
        <v>86.113976142856558</v>
      </c>
      <c r="P59">
        <f t="shared" si="8"/>
        <v>1.3845771985900424</v>
      </c>
      <c r="Q59">
        <f t="shared" si="9"/>
        <v>7179.0710454566724</v>
      </c>
      <c r="R59">
        <f t="shared" si="10"/>
        <v>2384.3759805067662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2.0153060598183417</v>
      </c>
      <c r="D60">
        <f t="shared" si="2"/>
        <v>4.2730024232989736</v>
      </c>
      <c r="E60" s="4">
        <f>Input!I61</f>
        <v>3992.5988497142857</v>
      </c>
      <c r="F60">
        <f t="shared" si="3"/>
        <v>3992.1107075714285</v>
      </c>
      <c r="G60">
        <f t="shared" si="4"/>
        <v>278.20819730970373</v>
      </c>
      <c r="H60">
        <f t="shared" si="5"/>
        <v>13793071.855728341</v>
      </c>
      <c r="I60">
        <f t="shared" si="6"/>
        <v>6007923.9279585984</v>
      </c>
      <c r="N60">
        <f>Input!J61</f>
        <v>76.0639958571428</v>
      </c>
      <c r="O60">
        <f t="shared" si="7"/>
        <v>75.891710428571372</v>
      </c>
      <c r="P60">
        <f t="shared" si="8"/>
        <v>1.2314296704725605</v>
      </c>
      <c r="Q60">
        <f t="shared" si="9"/>
        <v>5574.1575228781394</v>
      </c>
      <c r="R60">
        <f t="shared" si="10"/>
        <v>2399.3558444749551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2.0506623064818217</v>
      </c>
      <c r="D61">
        <f t="shared" si="2"/>
        <v>4.4298261214273129</v>
      </c>
      <c r="E61" s="4">
        <f>Input!I62</f>
        <v>4067.6865615714282</v>
      </c>
      <c r="F61">
        <f t="shared" si="3"/>
        <v>4067.198419428571</v>
      </c>
      <c r="G61">
        <f t="shared" si="4"/>
        <v>278.77905512602223</v>
      </c>
      <c r="H61">
        <f t="shared" si="5"/>
        <v>14352121.279822526</v>
      </c>
      <c r="I61">
        <f t="shared" si="6"/>
        <v>6005125.7870301306</v>
      </c>
      <c r="N61">
        <f>Input!J62</f>
        <v>75.087711857142494</v>
      </c>
      <c r="O61">
        <f t="shared" si="7"/>
        <v>74.915426428571067</v>
      </c>
      <c r="P61">
        <f t="shared" si="8"/>
        <v>1.091328475786542</v>
      </c>
      <c r="Q61">
        <f t="shared" si="9"/>
        <v>5449.9974385423247</v>
      </c>
      <c r="R61">
        <f t="shared" si="10"/>
        <v>2413.1006881111571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2.0860185531453013</v>
      </c>
      <c r="D62">
        <f t="shared" si="2"/>
        <v>4.5895766282614101</v>
      </c>
      <c r="E62" s="4">
        <f>Input!I63</f>
        <v>4132.1212941428576</v>
      </c>
      <c r="F62">
        <f t="shared" si="3"/>
        <v>4131.6331520000003</v>
      </c>
      <c r="G62">
        <f t="shared" si="4"/>
        <v>279.27545544285857</v>
      </c>
      <c r="H62">
        <f t="shared" si="5"/>
        <v>14840659.822223049</v>
      </c>
      <c r="I62">
        <f t="shared" si="6"/>
        <v>6002693.1399321342</v>
      </c>
      <c r="N62">
        <f>Input!J63</f>
        <v>64.434732571429322</v>
      </c>
      <c r="O62">
        <f t="shared" si="7"/>
        <v>64.262447142857894</v>
      </c>
      <c r="P62">
        <f t="shared" si="8"/>
        <v>0.96374617916605443</v>
      </c>
      <c r="Q62">
        <f t="shared" si="9"/>
        <v>4006.7255436908827</v>
      </c>
      <c r="R62">
        <f t="shared" si="10"/>
        <v>2425.6514976324261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2.1213747998087809</v>
      </c>
      <c r="D63">
        <f t="shared" si="2"/>
        <v>4.7522575713043516</v>
      </c>
      <c r="E63" s="4">
        <f>Input!I64</f>
        <v>4193.1103190000003</v>
      </c>
      <c r="F63">
        <f t="shared" si="3"/>
        <v>4192.6221768571431</v>
      </c>
      <c r="G63">
        <f t="shared" si="4"/>
        <v>279.70571297053942</v>
      </c>
      <c r="H63">
        <f t="shared" si="5"/>
        <v>15310915.253354842</v>
      </c>
      <c r="I63">
        <f t="shared" si="6"/>
        <v>6000585.0292499792</v>
      </c>
      <c r="N63">
        <f>Input!J64</f>
        <v>60.989024857142795</v>
      </c>
      <c r="O63">
        <f t="shared" si="7"/>
        <v>60.816739428571367</v>
      </c>
      <c r="P63">
        <f t="shared" si="8"/>
        <v>0.84808343274076692</v>
      </c>
      <c r="Q63">
        <f t="shared" si="9"/>
        <v>3596.2397019462696</v>
      </c>
      <c r="R63">
        <f t="shared" si="10"/>
        <v>2437.0578650336624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2.1567310464722604</v>
      </c>
      <c r="D64">
        <f t="shared" si="2"/>
        <v>4.9178725214677153</v>
      </c>
      <c r="E64" s="4">
        <f>Input!I65</f>
        <v>4253.5824877142859</v>
      </c>
      <c r="F64">
        <f t="shared" si="3"/>
        <v>4253.0943455714287</v>
      </c>
      <c r="G64">
        <f t="shared" si="4"/>
        <v>280.07743663447667</v>
      </c>
      <c r="H64">
        <f t="shared" si="5"/>
        <v>15784863.358698932</v>
      </c>
      <c r="I64">
        <f t="shared" si="6"/>
        <v>5998764.0120452615</v>
      </c>
      <c r="N64">
        <f>Input!J65</f>
        <v>60.472168714285544</v>
      </c>
      <c r="O64">
        <f t="shared" si="7"/>
        <v>60.299883285714117</v>
      </c>
      <c r="P64">
        <f t="shared" si="8"/>
        <v>0.74368704492494619</v>
      </c>
      <c r="Q64">
        <f t="shared" si="9"/>
        <v>3546.9405106713903</v>
      </c>
      <c r="R64">
        <f t="shared" si="10"/>
        <v>2447.3761460338251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2.1920872931357405</v>
      </c>
      <c r="D65">
        <f t="shared" si="2"/>
        <v>5.0864249948760394</v>
      </c>
      <c r="E65" s="4">
        <f>Input!I66</f>
        <v>4310.8673768571425</v>
      </c>
      <c r="F65">
        <f t="shared" si="3"/>
        <v>4310.3792347142853</v>
      </c>
      <c r="G65">
        <f t="shared" si="4"/>
        <v>280.39755458047546</v>
      </c>
      <c r="H65">
        <f t="shared" si="5"/>
        <v>16240752.342214124</v>
      </c>
      <c r="I65">
        <f t="shared" si="6"/>
        <v>5997196.0248069754</v>
      </c>
      <c r="N65">
        <f>Input!J66</f>
        <v>57.284889142856628</v>
      </c>
      <c r="O65">
        <f t="shared" si="7"/>
        <v>57.1126037142852</v>
      </c>
      <c r="P65">
        <f t="shared" si="8"/>
        <v>0.64986655184768849</v>
      </c>
      <c r="Q65">
        <f t="shared" si="9"/>
        <v>3188.0406878745021</v>
      </c>
      <c r="R65">
        <f t="shared" si="10"/>
        <v>2456.6677285373848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2.2274435397992201</v>
      </c>
      <c r="D66">
        <f t="shared" si="2"/>
        <v>5.257918454585325</v>
      </c>
      <c r="E66" s="4">
        <f>Input!I67</f>
        <v>4361.7777070000002</v>
      </c>
      <c r="F66">
        <f t="shared" si="3"/>
        <v>4361.289564857143</v>
      </c>
      <c r="G66">
        <f t="shared" si="4"/>
        <v>280.67234431568755</v>
      </c>
      <c r="H66">
        <f t="shared" si="5"/>
        <v>16651436.900579473</v>
      </c>
      <c r="I66">
        <f t="shared" si="6"/>
        <v>5995850.2256342629</v>
      </c>
      <c r="N66">
        <f>Input!J67</f>
        <v>50.910330142857674</v>
      </c>
      <c r="O66">
        <f t="shared" si="7"/>
        <v>50.738044714286247</v>
      </c>
      <c r="P66">
        <f t="shared" si="8"/>
        <v>0.5659091593023986</v>
      </c>
      <c r="Q66">
        <f t="shared" si="9"/>
        <v>2517.2431861476744</v>
      </c>
      <c r="R66">
        <f t="shared" si="10"/>
        <v>2464.9974372915544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2.2627997864626996</v>
      </c>
      <c r="D67">
        <f t="shared" si="2"/>
        <v>5.4323563122209926</v>
      </c>
      <c r="E67" s="4">
        <f>Input!I68</f>
        <v>4410.8216121428568</v>
      </c>
      <c r="F67">
        <f t="shared" si="3"/>
        <v>4410.3334699999996</v>
      </c>
      <c r="G67">
        <f t="shared" si="4"/>
        <v>280.90746675518147</v>
      </c>
      <c r="H67">
        <f t="shared" si="5"/>
        <v>17052159.116274472</v>
      </c>
      <c r="I67">
        <f t="shared" si="6"/>
        <v>5994698.8193079736</v>
      </c>
      <c r="N67">
        <f>Input!J68</f>
        <v>49.043905142856602</v>
      </c>
      <c r="O67">
        <f t="shared" si="7"/>
        <v>48.871619714285174</v>
      </c>
      <c r="P67">
        <f t="shared" si="8"/>
        <v>0.49109297952412728</v>
      </c>
      <c r="Q67">
        <f t="shared" si="9"/>
        <v>2340.6753671329284</v>
      </c>
      <c r="R67">
        <f t="shared" si="10"/>
        <v>2472.4320929484475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2.2981560331261792</v>
      </c>
      <c r="D68">
        <f t="shared" ref="D68:D83" si="13">POWER(C68,$AB$3)</f>
        <v>5.6097419295402311</v>
      </c>
      <c r="E68" s="4">
        <f>Input!I69</f>
        <v>4456.3049527142857</v>
      </c>
      <c r="F68">
        <f t="shared" ref="F68:F83" si="14">E68-$E$3</f>
        <v>4455.8168105714285</v>
      </c>
      <c r="G68">
        <f t="shared" ref="G68:G83" si="15">$Z$3*(1-EXP(-1*D68))</f>
        <v>281.10800305566863</v>
      </c>
      <c r="H68">
        <f t="shared" ref="H68:H83" si="16">(F68-G68)^2</f>
        <v>17428193.627549659</v>
      </c>
      <c r="I68">
        <f t="shared" ref="I68:I83" si="17">(G68-$J$4)^2</f>
        <v>5993716.8703967398</v>
      </c>
      <c r="N68">
        <f>Input!J69</f>
        <v>45.483340571428926</v>
      </c>
      <c r="O68">
        <f t="shared" ref="O68:O83" si="18">N68-$N$3</f>
        <v>45.311055142857498</v>
      </c>
      <c r="P68">
        <f t="shared" ref="P68:P83" si="19">POWER(C68,$AB$3)*EXP(-D68)*$Z$3*$AA$3*$AB$3</f>
        <v>0.42469853749203162</v>
      </c>
      <c r="Q68">
        <f t="shared" ref="Q68:Q83" si="20">(O68-P68)^2</f>
        <v>2014.7850093040358</v>
      </c>
      <c r="R68">
        <f t="shared" ref="R68:R83" si="21">(P68-$S$4)^2</f>
        <v>2479.0392367790132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2.3335122797896588</v>
      </c>
      <c r="D69">
        <f t="shared" si="13"/>
        <v>5.7900786199233947</v>
      </c>
      <c r="E69" s="4">
        <f>Input!I70</f>
        <v>4499.0891557142859</v>
      </c>
      <c r="F69">
        <f t="shared" si="14"/>
        <v>4498.6010135714287</v>
      </c>
      <c r="G69">
        <f t="shared" si="15"/>
        <v>281.27849323622036</v>
      </c>
      <c r="H69">
        <f t="shared" si="16"/>
        <v>17785809.240526516</v>
      </c>
      <c r="I69">
        <f t="shared" si="17"/>
        <v>5992882.1090016058</v>
      </c>
      <c r="N69">
        <f>Input!J70</f>
        <v>42.784203000000161</v>
      </c>
      <c r="O69">
        <f t="shared" si="18"/>
        <v>42.611917571428734</v>
      </c>
      <c r="P69">
        <f t="shared" si="19"/>
        <v>0.36601856521840587</v>
      </c>
      <c r="Q69">
        <f t="shared" si="20"/>
        <v>1784.7159828429228</v>
      </c>
      <c r="R69">
        <f t="shared" si="21"/>
        <v>2484.8860260256188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2.3688685264531388</v>
      </c>
      <c r="D70">
        <f t="shared" si="13"/>
        <v>5.9733696497986877</v>
      </c>
      <c r="E70" s="4">
        <f>Input!I71</f>
        <v>4538.2266515714282</v>
      </c>
      <c r="F70">
        <f t="shared" si="14"/>
        <v>4537.738509428571</v>
      </c>
      <c r="G70">
        <f t="shared" si="15"/>
        <v>281.42297570702243</v>
      </c>
      <c r="H70">
        <f t="shared" si="16"/>
        <v>18116221.922599349</v>
      </c>
      <c r="I70">
        <f t="shared" si="17"/>
        <v>5992174.7331877165</v>
      </c>
      <c r="N70">
        <f>Input!J71</f>
        <v>39.137495857142312</v>
      </c>
      <c r="O70">
        <f t="shared" si="18"/>
        <v>38.965210428570884</v>
      </c>
      <c r="P70">
        <f t="shared" si="19"/>
        <v>0.31436613933610574</v>
      </c>
      <c r="Q70">
        <f t="shared" si="20"/>
        <v>1493.8877642706725</v>
      </c>
      <c r="R70">
        <f t="shared" si="21"/>
        <v>2490.0382994487791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2.4042247731166184</v>
      </c>
      <c r="D71">
        <f t="shared" si="13"/>
        <v>6.1596182400040709</v>
      </c>
      <c r="E71" s="4">
        <f>Input!I72</f>
        <v>4574.3778674285713</v>
      </c>
      <c r="F71">
        <f t="shared" si="14"/>
        <v>4573.8897252857141</v>
      </c>
      <c r="G71">
        <f t="shared" si="15"/>
        <v>281.54502694805132</v>
      </c>
      <c r="H71">
        <f t="shared" si="16"/>
        <v>18424223.009347439</v>
      </c>
      <c r="I71">
        <f t="shared" si="17"/>
        <v>5991577.2115966659</v>
      </c>
      <c r="N71">
        <f>Input!J72</f>
        <v>36.151215857143143</v>
      </c>
      <c r="O71">
        <f t="shared" si="18"/>
        <v>35.978930428571715</v>
      </c>
      <c r="P71">
        <f t="shared" si="19"/>
        <v>0.26908124720313531</v>
      </c>
      <c r="Q71">
        <f t="shared" si="20"/>
        <v>1275.1933285560904</v>
      </c>
      <c r="R71">
        <f t="shared" si="21"/>
        <v>2494.5598080871464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2.439581019780098</v>
      </c>
      <c r="D72">
        <f t="shared" si="13"/>
        <v>6.3488275670900762</v>
      </c>
      <c r="E72" s="4">
        <f>Input!I73</f>
        <v>4607.4853748571431</v>
      </c>
      <c r="F72">
        <f t="shared" si="14"/>
        <v>4606.9972327142859</v>
      </c>
      <c r="G72">
        <f t="shared" si="15"/>
        <v>281.64780069722673</v>
      </c>
      <c r="H72">
        <f t="shared" si="16"/>
        <v>18708647.709050298</v>
      </c>
      <c r="I72">
        <f t="shared" si="17"/>
        <v>5991074.0891910354</v>
      </c>
      <c r="N72">
        <f>Input!J73</f>
        <v>33.107507428571807</v>
      </c>
      <c r="O72">
        <f t="shared" si="18"/>
        <v>32.93522200000038</v>
      </c>
      <c r="P72">
        <f t="shared" si="19"/>
        <v>0.22953588989962456</v>
      </c>
      <c r="Q72">
        <f t="shared" si="20"/>
        <v>1069.6619039324376</v>
      </c>
      <c r="R72">
        <f t="shared" si="21"/>
        <v>2498.5116026228275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2.4749372664435776</v>
      </c>
      <c r="D73">
        <f t="shared" si="13"/>
        <v>6.5410007645668822</v>
      </c>
      <c r="E73" s="4">
        <f>Input!I74</f>
        <v>4648.8912948571424</v>
      </c>
      <c r="F73">
        <f t="shared" si="14"/>
        <v>4648.4031527142852</v>
      </c>
      <c r="G73">
        <f t="shared" si="15"/>
        <v>281.73406611983501</v>
      </c>
      <c r="H73">
        <f t="shared" si="16"/>
        <v>19067798.911819611</v>
      </c>
      <c r="I73">
        <f t="shared" si="17"/>
        <v>5990651.7985642338</v>
      </c>
      <c r="N73">
        <f>Input!J74</f>
        <v>41.405919999999242</v>
      </c>
      <c r="O73">
        <f t="shared" si="18"/>
        <v>41.233634571427814</v>
      </c>
      <c r="P73">
        <f t="shared" si="19"/>
        <v>0.19513784727350064</v>
      </c>
      <c r="Q73">
        <f t="shared" si="20"/>
        <v>1684.1582133784243</v>
      </c>
      <c r="R73">
        <f t="shared" si="21"/>
        <v>2501.9515659991966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2.5102935131070576</v>
      </c>
      <c r="D74">
        <f t="shared" si="13"/>
        <v>6.7361409240988213</v>
      </c>
      <c r="E74" s="4">
        <f>Input!I75</f>
        <v>4689.5219305714281</v>
      </c>
      <c r="F74">
        <f t="shared" si="14"/>
        <v>4689.0337884285709</v>
      </c>
      <c r="G74">
        <f t="shared" si="15"/>
        <v>281.80624453606163</v>
      </c>
      <c r="H74">
        <f t="shared" si="16"/>
        <v>19423654.623644795</v>
      </c>
      <c r="I74">
        <f t="shared" si="17"/>
        <v>5990298.4787617298</v>
      </c>
      <c r="N74">
        <f>Input!J75</f>
        <v>40.630635714285745</v>
      </c>
      <c r="O74">
        <f t="shared" si="18"/>
        <v>40.458350285714317</v>
      </c>
      <c r="P74">
        <f t="shared" si="19"/>
        <v>0.16533324111325381</v>
      </c>
      <c r="Q74">
        <f t="shared" si="20"/>
        <v>1623.527222556512</v>
      </c>
      <c r="R74">
        <f t="shared" si="21"/>
        <v>2504.93407801595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2.5456497597705372</v>
      </c>
      <c r="D75">
        <f t="shared" si="13"/>
        <v>6.9342510966492492</v>
      </c>
      <c r="E75" s="4">
        <f>Input!I76</f>
        <v>4726.5058591428578</v>
      </c>
      <c r="F75">
        <f t="shared" si="14"/>
        <v>4726.0177170000006</v>
      </c>
      <c r="G75">
        <f t="shared" si="15"/>
        <v>281.86644438002315</v>
      </c>
      <c r="H75">
        <f t="shared" si="16"/>
        <v>19750480.533929761</v>
      </c>
      <c r="I75">
        <f t="shared" si="17"/>
        <v>5990003.8031108826</v>
      </c>
      <c r="N75">
        <f>Input!J76</f>
        <v>36.983928571429715</v>
      </c>
      <c r="O75">
        <f t="shared" si="18"/>
        <v>36.811643142858287</v>
      </c>
      <c r="P75">
        <f t="shared" si="19"/>
        <v>0.13960803820761347</v>
      </c>
      <c r="Q75">
        <f t="shared" si="20"/>
        <v>1344.8381587167314</v>
      </c>
      <c r="R75">
        <f t="shared" si="21"/>
        <v>2507.5097974444088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2.5810060064340168</v>
      </c>
      <c r="D76">
        <f t="shared" si="13"/>
        <v>7.135334293578528</v>
      </c>
      <c r="E76" s="4">
        <f>Input!I77</f>
        <v>4758.5509400000001</v>
      </c>
      <c r="F76">
        <f t="shared" si="14"/>
        <v>4758.0627978571429</v>
      </c>
      <c r="G76">
        <f t="shared" si="15"/>
        <v>281.91649415089535</v>
      </c>
      <c r="H76">
        <f t="shared" si="16"/>
        <v>20035885.732183103</v>
      </c>
      <c r="I76">
        <f t="shared" si="17"/>
        <v>5989758.8171498701</v>
      </c>
      <c r="N76">
        <f>Input!J77</f>
        <v>32.045080857142239</v>
      </c>
      <c r="O76">
        <f t="shared" si="18"/>
        <v>31.872795428570811</v>
      </c>
      <c r="P76">
        <f t="shared" si="19"/>
        <v>0.1174886361754952</v>
      </c>
      <c r="Q76">
        <f t="shared" si="20"/>
        <v>1008.3995094791482</v>
      </c>
      <c r="R76">
        <f t="shared" si="21"/>
        <v>2509.7255466689458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2.6163622530974964</v>
      </c>
      <c r="D77">
        <f t="shared" si="13"/>
        <v>7.3393934876975999</v>
      </c>
      <c r="E77" s="4">
        <f>Input!I78</f>
        <v>4789.1315951428569</v>
      </c>
      <c r="F77">
        <f t="shared" si="14"/>
        <v>4788.6434529999997</v>
      </c>
      <c r="G77">
        <f t="shared" si="15"/>
        <v>281.95797319411554</v>
      </c>
      <c r="H77">
        <f t="shared" si="16"/>
        <v>20310214.013893191</v>
      </c>
      <c r="I77">
        <f t="shared" si="17"/>
        <v>5989555.7873842428</v>
      </c>
      <c r="N77">
        <f>Input!J78</f>
        <v>30.580655142856813</v>
      </c>
      <c r="O77">
        <f t="shared" si="18"/>
        <v>30.408369714285385</v>
      </c>
      <c r="P77">
        <f t="shared" si="19"/>
        <v>9.8541672229170693E-2</v>
      </c>
      <c r="Q77">
        <f t="shared" si="20"/>
        <v>918.68567593901719</v>
      </c>
      <c r="R77">
        <f t="shared" si="21"/>
        <v>2511.6242838653734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2.651718499760976</v>
      </c>
      <c r="D78">
        <f t="shared" si="13"/>
        <v>7.5464316142796042</v>
      </c>
      <c r="E78" s="4">
        <f>Input!I79</f>
        <v>4818.1042534285725</v>
      </c>
      <c r="F78">
        <f t="shared" si="14"/>
        <v>4817.6161112857153</v>
      </c>
      <c r="G78">
        <f t="shared" si="15"/>
        <v>281.99224021806299</v>
      </c>
      <c r="H78">
        <f t="shared" si="16"/>
        <v>20571883.899798717</v>
      </c>
      <c r="I78">
        <f t="shared" si="17"/>
        <v>5989388.061283594</v>
      </c>
      <c r="N78">
        <f>Input!J79</f>
        <v>28.972658285715625</v>
      </c>
      <c r="O78">
        <f t="shared" si="18"/>
        <v>28.800372857144197</v>
      </c>
      <c r="P78">
        <f t="shared" si="19"/>
        <v>8.2373189184885759E-2</v>
      </c>
      <c r="Q78">
        <f t="shared" si="20"/>
        <v>824.7235049289111</v>
      </c>
      <c r="R78">
        <f t="shared" si="21"/>
        <v>2513.2451481710068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2.687074746424456</v>
      </c>
      <c r="D79">
        <f t="shared" si="13"/>
        <v>7.7564515720317067</v>
      </c>
      <c r="E79" s="4">
        <f>Input!I80</f>
        <v>4844.3490598571434</v>
      </c>
      <c r="F79">
        <f t="shared" si="14"/>
        <v>4843.8609177142862</v>
      </c>
      <c r="G79">
        <f t="shared" si="15"/>
        <v>282.02045950923156</v>
      </c>
      <c r="H79">
        <f t="shared" si="16"/>
        <v>20810388.366116501</v>
      </c>
      <c r="I79">
        <f t="shared" si="17"/>
        <v>5989249.9386600945</v>
      </c>
      <c r="N79">
        <f>Input!J80</f>
        <v>26.244806428570882</v>
      </c>
      <c r="O79">
        <f t="shared" si="18"/>
        <v>26.072520999999455</v>
      </c>
      <c r="P79">
        <f t="shared" si="19"/>
        <v>6.8627284751167583E-2</v>
      </c>
      <c r="Q79">
        <f t="shared" si="20"/>
        <v>676.20248835392943</v>
      </c>
      <c r="R79">
        <f t="shared" si="21"/>
        <v>2514.623564084824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2.7224309930879356</v>
      </c>
      <c r="D80">
        <f t="shared" si="13"/>
        <v>7.9694562240291882</v>
      </c>
      <c r="E80" s="4">
        <f>Input!I81</f>
        <v>4860.5438855714292</v>
      </c>
      <c r="F80">
        <f t="shared" si="14"/>
        <v>4860.055743428572</v>
      </c>
      <c r="G80">
        <f t="shared" si="15"/>
        <v>282.04362485708305</v>
      </c>
      <c r="H80">
        <f t="shared" si="16"/>
        <v>20958194.957787413</v>
      </c>
      <c r="I80">
        <f t="shared" si="17"/>
        <v>5989136.554344031</v>
      </c>
      <c r="N80">
        <f>Input!J81</f>
        <v>16.194825714285798</v>
      </c>
      <c r="O80">
        <f t="shared" si="18"/>
        <v>16.022540285714371</v>
      </c>
      <c r="P80">
        <f t="shared" si="19"/>
        <v>5.6984360056477709E-2</v>
      </c>
      <c r="Q80">
        <f t="shared" si="20"/>
        <v>254.89897601530987</v>
      </c>
      <c r="R80">
        <f t="shared" si="21"/>
        <v>2515.7913923679607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2.7577872397514152</v>
      </c>
      <c r="D81">
        <f t="shared" si="13"/>
        <v>8.1854483986138256</v>
      </c>
      <c r="E81" s="4">
        <f>Input!I82</f>
        <v>4876.3367121428573</v>
      </c>
      <c r="F81">
        <f t="shared" si="14"/>
        <v>4875.8485700000001</v>
      </c>
      <c r="G81">
        <f t="shared" si="15"/>
        <v>282.06258123906349</v>
      </c>
      <c r="H81">
        <f t="shared" si="16"/>
        <v>21102869.710536297</v>
      </c>
      <c r="I81">
        <f t="shared" si="17"/>
        <v>5989043.7718862565</v>
      </c>
      <c r="N81">
        <f>Input!J82</f>
        <v>15.792826571428122</v>
      </c>
      <c r="O81">
        <f t="shared" si="18"/>
        <v>15.620541142856695</v>
      </c>
      <c r="P81">
        <f t="shared" si="19"/>
        <v>4.715907211847236E-2</v>
      </c>
      <c r="Q81">
        <f t="shared" si="20"/>
        <v>242.53022912119073</v>
      </c>
      <c r="R81">
        <f t="shared" si="21"/>
        <v>2516.7771159127724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2.7931434864148947</v>
      </c>
      <c r="D82">
        <f t="shared" si="13"/>
        <v>8.4044308902582632</v>
      </c>
      <c r="E82" s="4">
        <f>Input!I83</f>
        <v>4891.6701110000004</v>
      </c>
      <c r="F82">
        <f t="shared" si="14"/>
        <v>4891.1819688571431</v>
      </c>
      <c r="G82">
        <f t="shared" si="15"/>
        <v>282.07804434735732</v>
      </c>
      <c r="H82">
        <f t="shared" si="16"/>
        <v>21243838.986931507</v>
      </c>
      <c r="I82">
        <f t="shared" si="17"/>
        <v>5988968.0878709937</v>
      </c>
      <c r="N82">
        <f>Input!J83</f>
        <v>15.333398857143038</v>
      </c>
      <c r="O82">
        <f t="shared" si="18"/>
        <v>15.16111342857161</v>
      </c>
      <c r="P82">
        <f t="shared" si="19"/>
        <v>3.8898083033656917E-2</v>
      </c>
      <c r="Q82">
        <f t="shared" si="20"/>
        <v>228.68139695682359</v>
      </c>
      <c r="R82">
        <f t="shared" si="21"/>
        <v>2517.6060503416948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2.8284997330783748</v>
      </c>
      <c r="D83">
        <f t="shared" si="13"/>
        <v>8.6264064603981492</v>
      </c>
      <c r="E83" s="4">
        <f>Input!I84</f>
        <v>4906.8025102857137</v>
      </c>
      <c r="F83">
        <f t="shared" si="14"/>
        <v>4906.3143681428564</v>
      </c>
      <c r="G83">
        <f t="shared" si="15"/>
        <v>282.09061806263145</v>
      </c>
      <c r="H83">
        <f t="shared" si="16"/>
        <v>21383445.290806018</v>
      </c>
      <c r="I83">
        <f t="shared" si="17"/>
        <v>5988906.5463109463</v>
      </c>
      <c r="N83">
        <f>Input!J84</f>
        <v>15.132399285713291</v>
      </c>
      <c r="O83">
        <f t="shared" si="18"/>
        <v>14.960113857141863</v>
      </c>
      <c r="P83">
        <f t="shared" si="19"/>
        <v>3.1977686532384704E-2</v>
      </c>
      <c r="Q83">
        <f t="shared" si="20"/>
        <v>222.84924952825904</v>
      </c>
      <c r="R83">
        <f t="shared" si="21"/>
        <v>2518.3005704254615</v>
      </c>
    </row>
    <row r="84" spans="1:18" x14ac:dyDescent="0.25">
      <c r="A84">
        <f>Input!G85</f>
        <v>81</v>
      </c>
      <c r="E84" s="4">
        <f>Input!I85</f>
        <v>4921.1021968571431</v>
      </c>
      <c r="N84">
        <f>Input!J85</f>
        <v>14.299686571429447</v>
      </c>
    </row>
    <row r="85" spans="1:18" x14ac:dyDescent="0.25">
      <c r="A85">
        <f>Input!G86</f>
        <v>82</v>
      </c>
      <c r="E85" s="4">
        <f>Input!I86</f>
        <v>4934.9998842857149</v>
      </c>
      <c r="N85">
        <f>Input!J86</f>
        <v>13.897687428571771</v>
      </c>
    </row>
    <row r="86" spans="1:18" x14ac:dyDescent="0.25">
      <c r="A86">
        <f>Input!G87</f>
        <v>83</v>
      </c>
      <c r="E86" s="4">
        <f>Input!I87</f>
        <v>4949.0124285714282</v>
      </c>
      <c r="N86">
        <f>Input!J87</f>
        <v>14.012544285713375</v>
      </c>
    </row>
    <row r="87" spans="1:18" x14ac:dyDescent="0.25">
      <c r="A87">
        <f>Input!G88</f>
        <v>84</v>
      </c>
      <c r="E87" s="4">
        <f>Input!I88</f>
        <v>4961.9338321428577</v>
      </c>
      <c r="N87">
        <f>Input!J88</f>
        <v>12.921403571429437</v>
      </c>
    </row>
    <row r="88" spans="1:18" x14ac:dyDescent="0.25">
      <c r="A88">
        <f>Input!G89</f>
        <v>85</v>
      </c>
      <c r="E88" s="4">
        <f>Input!I89</f>
        <v>4972.5580972857142</v>
      </c>
      <c r="N88">
        <f>Input!J89</f>
        <v>10.62426514285653</v>
      </c>
    </row>
    <row r="89" spans="1:18" x14ac:dyDescent="0.25">
      <c r="A89">
        <f>Input!G90</f>
        <v>86</v>
      </c>
      <c r="E89" s="4">
        <f>Input!I90</f>
        <v>4982.5219351428577</v>
      </c>
      <c r="N89">
        <f>Input!J90</f>
        <v>9.9638378571435169</v>
      </c>
    </row>
    <row r="90" spans="1:18" x14ac:dyDescent="0.25">
      <c r="A90">
        <f>Input!G91</f>
        <v>87</v>
      </c>
      <c r="E90" s="4">
        <f>Input!I91</f>
        <v>4992.6006299999999</v>
      </c>
      <c r="N90">
        <f>Input!J91</f>
        <v>10.078694857142182</v>
      </c>
    </row>
    <row r="91" spans="1:18" x14ac:dyDescent="0.25">
      <c r="A91">
        <f>Input!G92</f>
        <v>88</v>
      </c>
      <c r="E91" s="4">
        <f>Input!I92</f>
        <v>5003.0526098571418</v>
      </c>
      <c r="N91">
        <f>Input!J92</f>
        <v>10.451979857141851</v>
      </c>
    </row>
    <row r="92" spans="1:18" x14ac:dyDescent="0.25">
      <c r="A92">
        <f>Input!G93</f>
        <v>89</v>
      </c>
      <c r="E92" s="4">
        <f>Input!I93</f>
        <v>5012.5570199999993</v>
      </c>
      <c r="N92">
        <f>Input!J93</f>
        <v>9.5044101428575232</v>
      </c>
    </row>
    <row r="93" spans="1:18" x14ac:dyDescent="0.25">
      <c r="A93">
        <f>Input!G94</f>
        <v>90</v>
      </c>
      <c r="E93" s="4">
        <f>Input!I94</f>
        <v>5021.4010029999999</v>
      </c>
      <c r="N93">
        <f>Input!J94</f>
        <v>8.8439830000006623</v>
      </c>
    </row>
    <row r="94" spans="1:18" x14ac:dyDescent="0.25">
      <c r="A94">
        <f>Input!G95</f>
        <v>91</v>
      </c>
      <c r="E94" s="4">
        <f>Input!I95</f>
        <v>5030.0439862857147</v>
      </c>
      <c r="N94">
        <f>Input!J95</f>
        <v>8.642983285714763</v>
      </c>
    </row>
    <row r="95" spans="1:18" x14ac:dyDescent="0.25">
      <c r="A95">
        <f>Input!G96</f>
        <v>92</v>
      </c>
      <c r="E95" s="4">
        <f>Input!I96</f>
        <v>5038.2849702857138</v>
      </c>
      <c r="N95">
        <f>Input!J96</f>
        <v>8.2409839999991163</v>
      </c>
    </row>
    <row r="96" spans="1:18" x14ac:dyDescent="0.25">
      <c r="A96">
        <f>Input!G97</f>
        <v>93</v>
      </c>
      <c r="E96" s="4">
        <f>Input!I97</f>
        <v>5045.5783848571427</v>
      </c>
      <c r="N96">
        <f>Input!J97</f>
        <v>7.2934145714289116</v>
      </c>
    </row>
    <row r="97" spans="1:14" x14ac:dyDescent="0.25">
      <c r="A97">
        <f>Input!G98</f>
        <v>94</v>
      </c>
      <c r="E97" s="4">
        <f>Input!I98</f>
        <v>5051.6370874285712</v>
      </c>
      <c r="N97">
        <f>Input!J98</f>
        <v>6.0587025714285119</v>
      </c>
    </row>
    <row r="98" spans="1:14" x14ac:dyDescent="0.25">
      <c r="A98">
        <f>Input!G99</f>
        <v>95</v>
      </c>
      <c r="E98" s="4">
        <f>Input!I99</f>
        <v>5055.8006507142854</v>
      </c>
      <c r="N98">
        <f>Input!J99</f>
        <v>4.16356328571419</v>
      </c>
    </row>
    <row r="99" spans="1:14" x14ac:dyDescent="0.25">
      <c r="A99">
        <f>Input!G100</f>
        <v>96</v>
      </c>
      <c r="E99" s="4">
        <f>Input!I100</f>
        <v>5060.0790710000001</v>
      </c>
      <c r="N99">
        <f>Input!J100</f>
        <v>4.2784202857146738</v>
      </c>
    </row>
    <row r="100" spans="1:14" x14ac:dyDescent="0.25">
      <c r="A100">
        <f>Input!G101</f>
        <v>97</v>
      </c>
      <c r="E100" s="4">
        <f>Input!I101</f>
        <v>5063.5247785714291</v>
      </c>
      <c r="N100">
        <f>Input!J101</f>
        <v>3.4457075714290113</v>
      </c>
    </row>
    <row r="101" spans="1:14" x14ac:dyDescent="0.25">
      <c r="A101">
        <f>Input!G102</f>
        <v>98</v>
      </c>
      <c r="E101" s="4">
        <f>Input!I102</f>
        <v>5066.2813447142853</v>
      </c>
      <c r="N101">
        <f>Input!J102</f>
        <v>2.7565661428561725</v>
      </c>
    </row>
    <row r="102" spans="1:14" x14ac:dyDescent="0.25">
      <c r="A102">
        <f>Input!G103</f>
        <v>99</v>
      </c>
      <c r="E102" s="4">
        <f>Input!I103</f>
        <v>5068.7794827142861</v>
      </c>
      <c r="N102">
        <f>Input!J103</f>
        <v>2.4981380000008357</v>
      </c>
    </row>
    <row r="103" spans="1:14" x14ac:dyDescent="0.25">
      <c r="A103">
        <f>Input!G104</f>
        <v>100</v>
      </c>
      <c r="E103" s="4">
        <f>Input!I104</f>
        <v>5071.9954764285721</v>
      </c>
      <c r="N103">
        <f>Input!J104</f>
        <v>3.2159937142860144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0.48814214285714286</v>
      </c>
      <c r="F3">
        <f>E3-$E$3</f>
        <v>0</v>
      </c>
      <c r="G3">
        <f>P3</f>
        <v>0</v>
      </c>
      <c r="H3">
        <f>(F3-G3)^2</f>
        <v>0</v>
      </c>
      <c r="I3">
        <f>(G3-$J$4)^2</f>
        <v>4831318.2798576578</v>
      </c>
      <c r="J3" s="2" t="s">
        <v>11</v>
      </c>
      <c r="K3" s="23">
        <f>SUM(H3:H161)</f>
        <v>674315453.17211974</v>
      </c>
      <c r="L3">
        <f>1-(K3/K5)</f>
        <v>-0.78874135137947166</v>
      </c>
      <c r="N3" s="4">
        <f>Input!J4</f>
        <v>0.17228542857142859</v>
      </c>
      <c r="O3">
        <f>N3-$N$3</f>
        <v>0</v>
      </c>
      <c r="P3" s="4">
        <v>0</v>
      </c>
      <c r="Q3">
        <f>(O3-P3)^2</f>
        <v>0</v>
      </c>
      <c r="R3">
        <f>(O3-$S$4)^2</f>
        <v>3580.5029602045338</v>
      </c>
      <c r="S3" s="2" t="s">
        <v>11</v>
      </c>
      <c r="T3" s="23">
        <f>SUM(Q4:Q167)</f>
        <v>506642.11221292143</v>
      </c>
      <c r="U3">
        <f>1-(T3/T5)</f>
        <v>-1.4334625417984355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1.0049982857142858</v>
      </c>
      <c r="F4">
        <f t="shared" ref="F4:F67" si="3">E4-$E$3</f>
        <v>0.51685614285714299</v>
      </c>
      <c r="G4">
        <f>P4</f>
        <v>2.1370326615924773</v>
      </c>
      <c r="H4">
        <f>(F4-G4)^2</f>
        <v>2.624971951861347</v>
      </c>
      <c r="I4">
        <f t="shared" ref="I4:I67" si="4">(G4-$J$4)^2</f>
        <v>4821928.3400765471</v>
      </c>
      <c r="J4">
        <f>AVERAGE(F3:F161)</f>
        <v>2198.0259961742167</v>
      </c>
      <c r="K4" t="s">
        <v>5</v>
      </c>
      <c r="L4" t="s">
        <v>6</v>
      </c>
      <c r="N4" s="4">
        <f>Input!J5</f>
        <v>0.51685614285714299</v>
      </c>
      <c r="O4">
        <f>N4-$N$3</f>
        <v>0.3445707142857144</v>
      </c>
      <c r="P4">
        <f>$Y$3*((1/$AA$3)*(1/SQRT(2*PI()))*EXP(-1*D4*D4/2))</f>
        <v>2.1370326615924773</v>
      </c>
      <c r="Q4">
        <f>(O4-P4)^2</f>
        <v>3.2129198325427524</v>
      </c>
      <c r="R4">
        <f t="shared" ref="R4:R67" si="5">(O4-$S$4)^2</f>
        <v>3539.385323962425</v>
      </c>
      <c r="S4">
        <f>AVERAGE(O3:O167)</f>
        <v>59.837304085365794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1.4931401428571429</v>
      </c>
      <c r="F5">
        <f t="shared" si="3"/>
        <v>1.0049980000000001</v>
      </c>
      <c r="G5">
        <f>G4+P5</f>
        <v>7.4644130315874202</v>
      </c>
      <c r="H5">
        <f t="shared" ref="H5:H68" si="6">(F5-G5)^2</f>
        <v>41.724042550297519</v>
      </c>
      <c r="I5">
        <f t="shared" si="4"/>
        <v>4798560.0495403428</v>
      </c>
      <c r="K5">
        <f>SUM(I3:I161)</f>
        <v>376977617.61480486</v>
      </c>
      <c r="L5">
        <f>1-((1-L3)*(W3-1)/(W3-1-1))</f>
        <v>-0.81138364696655341</v>
      </c>
      <c r="N5" s="4">
        <f>Input!J6</f>
        <v>0.48814185714285707</v>
      </c>
      <c r="O5">
        <f t="shared" ref="O5:O68" si="7">N5-$N$3</f>
        <v>0.31585642857142848</v>
      </c>
      <c r="P5">
        <f t="shared" ref="P5:P68" si="8">$Y$3*((1/$AA$3)*(1/SQRT(2*PI()))*EXP(-1*D5*D5/2))</f>
        <v>5.3273803699949429</v>
      </c>
      <c r="Q5">
        <f t="shared" ref="Q5:Q68" si="9">(O5-P5)^2</f>
        <v>25.115372215461079</v>
      </c>
      <c r="R5">
        <f t="shared" si="5"/>
        <v>3542.8027311605115</v>
      </c>
      <c r="T5">
        <f>SUM(R4:R167)</f>
        <v>208198.03202661616</v>
      </c>
      <c r="U5">
        <f>1-((1-U3)*(Y3-1)/(Y3-1-1))</f>
        <v>-1.434705041571406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2.0099962857142857</v>
      </c>
      <c r="F6">
        <f t="shared" si="3"/>
        <v>1.5218541428571428</v>
      </c>
      <c r="G6">
        <f t="shared" ref="G6:G69" si="10">G5+P6</f>
        <v>38.418442554684681</v>
      </c>
      <c r="H6">
        <f t="shared" si="6"/>
        <v>1361.3582364318061</v>
      </c>
      <c r="I6">
        <f t="shared" si="4"/>
        <v>4663904.7856505401</v>
      </c>
      <c r="N6" s="4">
        <f>Input!J7</f>
        <v>0.51685614285714276</v>
      </c>
      <c r="O6">
        <f t="shared" si="7"/>
        <v>0.34457071428571417</v>
      </c>
      <c r="P6">
        <f t="shared" si="8"/>
        <v>30.954029523097262</v>
      </c>
      <c r="Q6">
        <f t="shared" si="9"/>
        <v>936.93896856833078</v>
      </c>
      <c r="R6">
        <f t="shared" si="5"/>
        <v>3539.385323962425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2.5842808571428568</v>
      </c>
      <c r="F7">
        <f t="shared" si="3"/>
        <v>2.096138714285714</v>
      </c>
      <c r="G7">
        <f t="shared" si="10"/>
        <v>56.070544748267977</v>
      </c>
      <c r="H7">
        <f t="shared" si="6"/>
        <v>2913.2365067211808</v>
      </c>
      <c r="I7">
        <f t="shared" si="4"/>
        <v>4587973.1558933407</v>
      </c>
      <c r="N7" s="4">
        <f>Input!J8</f>
        <v>0.57428457142857114</v>
      </c>
      <c r="O7">
        <f t="shared" si="7"/>
        <v>0.40199914285714256</v>
      </c>
      <c r="P7">
        <f t="shared" si="8"/>
        <v>17.652102193583296</v>
      </c>
      <c r="Q7">
        <f t="shared" si="9"/>
        <v>297.56605526067176</v>
      </c>
      <c r="R7">
        <f t="shared" si="5"/>
        <v>3532.5554736089935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3.5031362857142851</v>
      </c>
      <c r="F8">
        <f t="shared" si="3"/>
        <v>3.0149941428571423</v>
      </c>
      <c r="G8">
        <f t="shared" si="10"/>
        <v>56.070544748267977</v>
      </c>
      <c r="H8">
        <f t="shared" si="6"/>
        <v>2814.8914500433102</v>
      </c>
      <c r="I8">
        <f t="shared" si="4"/>
        <v>4587973.1558933407</v>
      </c>
      <c r="N8" s="4">
        <f>Input!J9</f>
        <v>0.91885542857142832</v>
      </c>
      <c r="O8">
        <f t="shared" si="7"/>
        <v>0.74656999999999973</v>
      </c>
      <c r="P8">
        <f t="shared" si="8"/>
        <v>2.7037687730027737E-17</v>
      </c>
      <c r="Q8">
        <f t="shared" si="9"/>
        <v>0.55736676489999959</v>
      </c>
      <c r="R8">
        <f t="shared" si="5"/>
        <v>3491.7148547474112</v>
      </c>
      <c r="T8" s="19" t="s">
        <v>28</v>
      </c>
      <c r="U8" s="24">
        <f>SQRT((U5-L5)^2)</f>
        <v>0.62332139460485259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4.565562714285714</v>
      </c>
      <c r="F9">
        <f t="shared" si="3"/>
        <v>4.0774205714285712</v>
      </c>
      <c r="G9">
        <f t="shared" si="10"/>
        <v>56.070544748267977</v>
      </c>
      <c r="H9">
        <f t="shared" si="6"/>
        <v>2703.2849616682424</v>
      </c>
      <c r="I9">
        <f t="shared" si="4"/>
        <v>4587973.1558933407</v>
      </c>
      <c r="N9" s="4">
        <f>Input!J10</f>
        <v>1.0624264285714289</v>
      </c>
      <c r="O9">
        <f t="shared" si="7"/>
        <v>0.89014100000000029</v>
      </c>
      <c r="P9">
        <f t="shared" si="8"/>
        <v>1.8654066528481725E-192</v>
      </c>
      <c r="Q9">
        <f t="shared" si="9"/>
        <v>0.79235099988100055</v>
      </c>
      <c r="R9">
        <f t="shared" si="5"/>
        <v>3474.7680358127118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5.6279891428571434</v>
      </c>
      <c r="F10">
        <f t="shared" si="3"/>
        <v>5.1398470000000005</v>
      </c>
      <c r="G10">
        <f t="shared" si="10"/>
        <v>56.070544748267977</v>
      </c>
      <c r="H10">
        <f t="shared" si="6"/>
        <v>2593.9359731254285</v>
      </c>
      <c r="I10">
        <f t="shared" si="4"/>
        <v>4587973.1558933407</v>
      </c>
      <c r="N10" s="4">
        <f>Input!J11</f>
        <v>1.0624264285714293</v>
      </c>
      <c r="O10">
        <f t="shared" si="7"/>
        <v>0.89014100000000074</v>
      </c>
      <c r="P10">
        <f t="shared" si="8"/>
        <v>0</v>
      </c>
      <c r="Q10">
        <f t="shared" si="9"/>
        <v>0.79235099988100133</v>
      </c>
      <c r="R10">
        <f t="shared" si="5"/>
        <v>3474.7680358127118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7.6954137142857144</v>
      </c>
      <c r="F11">
        <f t="shared" si="3"/>
        <v>7.2072715714285716</v>
      </c>
      <c r="G11">
        <f t="shared" si="10"/>
        <v>56.070544748267977</v>
      </c>
      <c r="H11">
        <f t="shared" si="6"/>
        <v>2387.6194655544336</v>
      </c>
      <c r="I11">
        <f t="shared" si="4"/>
        <v>4587973.1558933407</v>
      </c>
      <c r="N11" s="4">
        <f>Input!J12</f>
        <v>2.0674245714285711</v>
      </c>
      <c r="O11">
        <f t="shared" si="7"/>
        <v>1.8951391428571425</v>
      </c>
      <c r="P11">
        <f t="shared" si="8"/>
        <v>0</v>
      </c>
      <c r="Q11">
        <f t="shared" si="9"/>
        <v>3.5915523707893047</v>
      </c>
      <c r="R11">
        <f t="shared" si="5"/>
        <v>3357.2944782248787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10.882693285714286</v>
      </c>
      <c r="F12">
        <f t="shared" si="3"/>
        <v>10.394551142857143</v>
      </c>
      <c r="G12">
        <f t="shared" si="10"/>
        <v>56.070544748267977</v>
      </c>
      <c r="H12">
        <f t="shared" si="6"/>
        <v>2086.2963918415317</v>
      </c>
      <c r="I12">
        <f t="shared" si="4"/>
        <v>4587973.1558933407</v>
      </c>
      <c r="N12" s="4">
        <f>Input!J13</f>
        <v>3.1872795714285713</v>
      </c>
      <c r="O12">
        <f t="shared" si="7"/>
        <v>3.0149941428571427</v>
      </c>
      <c r="P12">
        <f t="shared" si="8"/>
        <v>0</v>
      </c>
      <c r="Q12">
        <f t="shared" si="9"/>
        <v>9.090189681462876</v>
      </c>
      <c r="R12">
        <f t="shared" si="5"/>
        <v>3228.7749072025176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14.041258571428571</v>
      </c>
      <c r="F13">
        <f t="shared" si="3"/>
        <v>13.553116428571428</v>
      </c>
      <c r="G13">
        <f t="shared" si="10"/>
        <v>56.070544748267977</v>
      </c>
      <c r="H13">
        <f t="shared" si="6"/>
        <v>1807.7317109205342</v>
      </c>
      <c r="I13">
        <f t="shared" si="4"/>
        <v>4587973.1558933407</v>
      </c>
      <c r="N13" s="4">
        <f>Input!J14</f>
        <v>3.1585652857142854</v>
      </c>
      <c r="O13">
        <f t="shared" si="7"/>
        <v>2.9862798571428568</v>
      </c>
      <c r="P13">
        <f t="shared" si="8"/>
        <v>0</v>
      </c>
      <c r="Q13">
        <f t="shared" si="9"/>
        <v>8.9178673851771606</v>
      </c>
      <c r="R13">
        <f t="shared" si="5"/>
        <v>3232.0389557979915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18.290964571428571</v>
      </c>
      <c r="F14">
        <f t="shared" si="3"/>
        <v>17.802822428571428</v>
      </c>
      <c r="G14">
        <f t="shared" si="10"/>
        <v>56.070544748267977</v>
      </c>
      <c r="H14">
        <f t="shared" si="6"/>
        <v>1464.4185715374012</v>
      </c>
      <c r="I14">
        <f t="shared" si="4"/>
        <v>4587973.1558933407</v>
      </c>
      <c r="N14" s="4">
        <f>Input!J15</f>
        <v>4.2497059999999998</v>
      </c>
      <c r="O14">
        <f t="shared" si="7"/>
        <v>4.0774205714285712</v>
      </c>
      <c r="P14">
        <f t="shared" si="8"/>
        <v>0</v>
      </c>
      <c r="Q14">
        <f t="shared" si="9"/>
        <v>16.625358516308896</v>
      </c>
      <c r="R14">
        <f t="shared" si="5"/>
        <v>3109.1646094878483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23.717953999999999</v>
      </c>
      <c r="F15">
        <f t="shared" si="3"/>
        <v>23.229811857142856</v>
      </c>
      <c r="G15">
        <f t="shared" si="10"/>
        <v>56.070544748267977</v>
      </c>
      <c r="H15">
        <f t="shared" si="6"/>
        <v>1078.5137368262274</v>
      </c>
      <c r="I15">
        <f t="shared" si="4"/>
        <v>4587973.1558933407</v>
      </c>
      <c r="N15" s="4">
        <f>Input!J16</f>
        <v>5.426989428571428</v>
      </c>
      <c r="O15">
        <f t="shared" si="7"/>
        <v>5.2547039999999994</v>
      </c>
      <c r="P15">
        <f t="shared" si="8"/>
        <v>0</v>
      </c>
      <c r="Q15">
        <f t="shared" si="9"/>
        <v>27.611914127615993</v>
      </c>
      <c r="R15">
        <f t="shared" si="5"/>
        <v>2979.2602320789742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30.867797285714282</v>
      </c>
      <c r="F16">
        <f t="shared" si="3"/>
        <v>30.379655142857139</v>
      </c>
      <c r="G16">
        <f t="shared" si="10"/>
        <v>56.070544748267977</v>
      </c>
      <c r="H16">
        <f t="shared" si="6"/>
        <v>660.02180871740666</v>
      </c>
      <c r="I16">
        <f t="shared" si="4"/>
        <v>4587973.1558933407</v>
      </c>
      <c r="N16" s="4">
        <f>Input!J17</f>
        <v>7.1498432857142831</v>
      </c>
      <c r="O16">
        <f t="shared" si="7"/>
        <v>6.9775578571428545</v>
      </c>
      <c r="P16">
        <f t="shared" si="8"/>
        <v>0</v>
      </c>
      <c r="Q16">
        <f t="shared" si="9"/>
        <v>48.686313649775983</v>
      </c>
      <c r="R16">
        <f t="shared" si="5"/>
        <v>2794.1527713121291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45.626911571428572</v>
      </c>
      <c r="F17">
        <f t="shared" si="3"/>
        <v>45.138769428571429</v>
      </c>
      <c r="G17">
        <f t="shared" si="10"/>
        <v>56.070544748267977</v>
      </c>
      <c r="H17">
        <f t="shared" si="6"/>
        <v>119.50371164032657</v>
      </c>
      <c r="I17">
        <f t="shared" si="4"/>
        <v>4587973.1558933407</v>
      </c>
      <c r="N17" s="4">
        <f>Input!J18</f>
        <v>14.75911428571429</v>
      </c>
      <c r="O17">
        <f t="shared" si="7"/>
        <v>14.586828857142862</v>
      </c>
      <c r="P17">
        <f t="shared" si="8"/>
        <v>0</v>
      </c>
      <c r="Q17">
        <f t="shared" si="9"/>
        <v>212.77557610757574</v>
      </c>
      <c r="R17">
        <f t="shared" si="5"/>
        <v>2047.6055083800172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62.654449999999997</v>
      </c>
      <c r="F18">
        <f t="shared" si="3"/>
        <v>62.166307857142854</v>
      </c>
      <c r="G18">
        <f t="shared" si="10"/>
        <v>56.070544748267977</v>
      </c>
      <c r="H18">
        <f t="shared" si="6"/>
        <v>37.158327879519902</v>
      </c>
      <c r="I18">
        <f t="shared" si="4"/>
        <v>4587973.1558933407</v>
      </c>
      <c r="N18" s="4">
        <f>Input!J19</f>
        <v>17.027538428571425</v>
      </c>
      <c r="O18">
        <f t="shared" si="7"/>
        <v>16.855252999999998</v>
      </c>
      <c r="P18">
        <f t="shared" si="8"/>
        <v>0</v>
      </c>
      <c r="Q18">
        <f t="shared" si="9"/>
        <v>284.09955369400893</v>
      </c>
      <c r="R18">
        <f t="shared" si="5"/>
        <v>1847.4567155049951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81.490985000000009</v>
      </c>
      <c r="F19">
        <f t="shared" si="3"/>
        <v>81.002842857142866</v>
      </c>
      <c r="G19">
        <f t="shared" si="10"/>
        <v>56.070544748267977</v>
      </c>
      <c r="H19">
        <f t="shared" si="6"/>
        <v>621.61948898980631</v>
      </c>
      <c r="I19">
        <f t="shared" si="4"/>
        <v>4587973.1558933407</v>
      </c>
      <c r="N19" s="4">
        <f>Input!J20</f>
        <v>18.836535000000012</v>
      </c>
      <c r="O19">
        <f t="shared" si="7"/>
        <v>18.664249571428584</v>
      </c>
      <c r="P19">
        <f t="shared" si="8"/>
        <v>0</v>
      </c>
      <c r="Q19">
        <f t="shared" si="9"/>
        <v>348.3542120645721</v>
      </c>
      <c r="R19">
        <f t="shared" si="5"/>
        <v>1695.2204180076453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103.80194185714286</v>
      </c>
      <c r="F20">
        <f t="shared" si="3"/>
        <v>103.31379971428572</v>
      </c>
      <c r="G20">
        <f t="shared" si="10"/>
        <v>56.070544748267977</v>
      </c>
      <c r="H20">
        <f t="shared" si="6"/>
        <v>2231.9251397841604</v>
      </c>
      <c r="I20">
        <f t="shared" si="4"/>
        <v>4587973.1558933407</v>
      </c>
      <c r="N20" s="4">
        <f>Input!J21</f>
        <v>22.310956857142855</v>
      </c>
      <c r="O20">
        <f t="shared" si="7"/>
        <v>22.138671428571428</v>
      </c>
      <c r="P20">
        <f t="shared" si="8"/>
        <v>0</v>
      </c>
      <c r="Q20">
        <f t="shared" si="9"/>
        <v>490.12077262224489</v>
      </c>
      <c r="R20">
        <f t="shared" si="5"/>
        <v>1421.1869041919226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131.252746</v>
      </c>
      <c r="F21">
        <f t="shared" si="3"/>
        <v>130.76460385714284</v>
      </c>
      <c r="G21">
        <f t="shared" si="10"/>
        <v>56.070544748267977</v>
      </c>
      <c r="H21">
        <f t="shared" si="6"/>
        <v>5579.2024661600926</v>
      </c>
      <c r="I21">
        <f t="shared" si="4"/>
        <v>4587973.1558933407</v>
      </c>
      <c r="N21" s="4">
        <f>Input!J22</f>
        <v>27.450804142857137</v>
      </c>
      <c r="O21">
        <f t="shared" si="7"/>
        <v>27.27851871428571</v>
      </c>
      <c r="P21">
        <f t="shared" si="8"/>
        <v>0</v>
      </c>
      <c r="Q21">
        <f t="shared" si="9"/>
        <v>744.11758324563573</v>
      </c>
      <c r="R21">
        <f t="shared" si="5"/>
        <v>1060.0745048400586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163.01068457142856</v>
      </c>
      <c r="F22">
        <f t="shared" si="3"/>
        <v>162.5225424285714</v>
      </c>
      <c r="G22">
        <f t="shared" si="10"/>
        <v>56.070544748267977</v>
      </c>
      <c r="H22">
        <f t="shared" si="6"/>
        <v>11332.027810127325</v>
      </c>
      <c r="I22">
        <f t="shared" si="4"/>
        <v>4587973.1558933407</v>
      </c>
      <c r="N22" s="4">
        <f>Input!J23</f>
        <v>31.757938571428554</v>
      </c>
      <c r="O22">
        <f t="shared" si="7"/>
        <v>31.585653142857126</v>
      </c>
      <c r="P22">
        <f t="shared" si="8"/>
        <v>0</v>
      </c>
      <c r="Q22">
        <f t="shared" si="9"/>
        <v>997.65348446088024</v>
      </c>
      <c r="R22">
        <f t="shared" si="5"/>
        <v>798.1557809773509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199.53518542857142</v>
      </c>
      <c r="F23">
        <f t="shared" si="3"/>
        <v>199.04704328571427</v>
      </c>
      <c r="G23">
        <f t="shared" si="10"/>
        <v>56.070544748267977</v>
      </c>
      <c r="H23">
        <f t="shared" si="6"/>
        <v>20442.279134028377</v>
      </c>
      <c r="I23">
        <f t="shared" si="4"/>
        <v>4587973.1558933407</v>
      </c>
      <c r="N23" s="4">
        <f>Input!J24</f>
        <v>36.524500857142868</v>
      </c>
      <c r="O23">
        <f t="shared" si="7"/>
        <v>36.352215428571441</v>
      </c>
      <c r="P23">
        <f t="shared" si="8"/>
        <v>0</v>
      </c>
      <c r="Q23">
        <f t="shared" si="9"/>
        <v>1321.4835665652674</v>
      </c>
      <c r="R23">
        <f t="shared" si="5"/>
        <v>551.54938921749078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235.77254399999998</v>
      </c>
      <c r="F24">
        <f t="shared" si="3"/>
        <v>235.28440185714283</v>
      </c>
      <c r="G24">
        <f t="shared" si="10"/>
        <v>56.070544748267977</v>
      </c>
      <c r="H24">
        <f t="shared" si="6"/>
        <v>32117.606579840205</v>
      </c>
      <c r="I24">
        <f t="shared" si="4"/>
        <v>4587973.1558933407</v>
      </c>
      <c r="N24" s="4">
        <f>Input!J25</f>
        <v>36.237358571428558</v>
      </c>
      <c r="O24">
        <f t="shared" si="7"/>
        <v>36.065073142857131</v>
      </c>
      <c r="P24">
        <f t="shared" si="8"/>
        <v>0</v>
      </c>
      <c r="Q24">
        <f t="shared" si="9"/>
        <v>1300.6895007996347</v>
      </c>
      <c r="R24">
        <f t="shared" si="5"/>
        <v>565.1189639839663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277.06360699999999</v>
      </c>
      <c r="F25">
        <f t="shared" si="3"/>
        <v>276.57546485714283</v>
      </c>
      <c r="G25">
        <f t="shared" si="10"/>
        <v>56.070544748267977</v>
      </c>
      <c r="H25">
        <f t="shared" si="6"/>
        <v>48622.419792221277</v>
      </c>
      <c r="I25">
        <f t="shared" si="4"/>
        <v>4587973.1558933407</v>
      </c>
      <c r="N25" s="4">
        <f>Input!J26</f>
        <v>41.291063000000008</v>
      </c>
      <c r="O25">
        <f t="shared" si="7"/>
        <v>41.118777571428581</v>
      </c>
      <c r="P25">
        <f t="shared" si="8"/>
        <v>0</v>
      </c>
      <c r="Q25">
        <f t="shared" si="9"/>
        <v>1690.753868968618</v>
      </c>
      <c r="R25">
        <f t="shared" si="5"/>
        <v>350.38323485297047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323.86780214285716</v>
      </c>
      <c r="F26">
        <f t="shared" si="3"/>
        <v>323.37966</v>
      </c>
      <c r="G26">
        <f t="shared" si="10"/>
        <v>56.070544748267977</v>
      </c>
      <c r="H26">
        <f t="shared" si="6"/>
        <v>71454.163096663746</v>
      </c>
      <c r="I26">
        <f t="shared" si="4"/>
        <v>4587973.1558933407</v>
      </c>
      <c r="N26" s="4">
        <f>Input!J27</f>
        <v>46.804195142857168</v>
      </c>
      <c r="O26">
        <f t="shared" si="7"/>
        <v>46.63190971428574</v>
      </c>
      <c r="P26">
        <f t="shared" si="8"/>
        <v>0</v>
      </c>
      <c r="Q26">
        <f t="shared" si="9"/>
        <v>2174.5350036012969</v>
      </c>
      <c r="R26">
        <f t="shared" si="5"/>
        <v>174.38244049575277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372.94042142857143</v>
      </c>
      <c r="F27">
        <f t="shared" si="3"/>
        <v>372.45227928571427</v>
      </c>
      <c r="G27">
        <f t="shared" si="10"/>
        <v>56.070544748267977</v>
      </c>
      <c r="H27">
        <f t="shared" si="6"/>
        <v>100097.40194892313</v>
      </c>
      <c r="I27">
        <f t="shared" si="4"/>
        <v>4587973.1558933407</v>
      </c>
      <c r="N27" s="4">
        <f>Input!J28</f>
        <v>49.072619285714268</v>
      </c>
      <c r="O27">
        <f t="shared" si="7"/>
        <v>48.90033385714284</v>
      </c>
      <c r="P27">
        <f t="shared" si="8"/>
        <v>0</v>
      </c>
      <c r="Q27">
        <f t="shared" si="9"/>
        <v>2391.2426513400305</v>
      </c>
      <c r="R27">
        <f t="shared" si="5"/>
        <v>119.61731777303525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424.19532228571421</v>
      </c>
      <c r="F28">
        <f t="shared" si="3"/>
        <v>423.70718014285706</v>
      </c>
      <c r="G28">
        <f t="shared" si="10"/>
        <v>56.070544748267977</v>
      </c>
      <c r="H28">
        <f t="shared" si="6"/>
        <v>135156.69568425402</v>
      </c>
      <c r="I28">
        <f t="shared" si="4"/>
        <v>4587973.1558933407</v>
      </c>
      <c r="N28" s="4">
        <f>Input!J29</f>
        <v>51.254900857142786</v>
      </c>
      <c r="O28">
        <f t="shared" si="7"/>
        <v>51.082615428571359</v>
      </c>
      <c r="P28">
        <f t="shared" si="8"/>
        <v>0</v>
      </c>
      <c r="Q28">
        <f t="shared" si="9"/>
        <v>2609.4335990233167</v>
      </c>
      <c r="R28">
        <f t="shared" si="5"/>
        <v>76.64457347740516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478.924645</v>
      </c>
      <c r="F29">
        <f t="shared" si="3"/>
        <v>478.43650285714284</v>
      </c>
      <c r="G29">
        <f t="shared" si="10"/>
        <v>56.070544748267977</v>
      </c>
      <c r="H29">
        <f t="shared" si="6"/>
        <v>178393.00256922783</v>
      </c>
      <c r="I29">
        <f t="shared" si="4"/>
        <v>4587973.1558933407</v>
      </c>
      <c r="N29" s="4">
        <f>Input!J30</f>
        <v>54.729322714285786</v>
      </c>
      <c r="O29">
        <f t="shared" si="7"/>
        <v>54.557037285714358</v>
      </c>
      <c r="P29">
        <f t="shared" si="8"/>
        <v>0</v>
      </c>
      <c r="Q29">
        <f t="shared" si="9"/>
        <v>2976.4703173948269</v>
      </c>
      <c r="R29">
        <f t="shared" si="5"/>
        <v>27.881217475501217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532.99354042857135</v>
      </c>
      <c r="F30">
        <f t="shared" si="3"/>
        <v>532.50539828571425</v>
      </c>
      <c r="G30">
        <f t="shared" si="10"/>
        <v>56.070544748267977</v>
      </c>
      <c r="H30">
        <f t="shared" si="6"/>
        <v>226990.16966524787</v>
      </c>
      <c r="I30">
        <f t="shared" si="4"/>
        <v>4587973.1558933407</v>
      </c>
      <c r="N30" s="4">
        <f>Input!J31</f>
        <v>54.068895428571352</v>
      </c>
      <c r="O30">
        <f t="shared" si="7"/>
        <v>53.896609999999924</v>
      </c>
      <c r="P30">
        <f t="shared" si="8"/>
        <v>0</v>
      </c>
      <c r="Q30">
        <f t="shared" si="9"/>
        <v>2904.844569492092</v>
      </c>
      <c r="R30">
        <f t="shared" si="5"/>
        <v>35.291846215901025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591.28342771428572</v>
      </c>
      <c r="F31">
        <f t="shared" si="3"/>
        <v>590.79528557142862</v>
      </c>
      <c r="G31">
        <f t="shared" si="10"/>
        <v>56.070544748267977</v>
      </c>
      <c r="H31">
        <f t="shared" si="6"/>
        <v>285930.54844839638</v>
      </c>
      <c r="I31">
        <f t="shared" si="4"/>
        <v>4587973.1558933407</v>
      </c>
      <c r="N31" s="4">
        <f>Input!J32</f>
        <v>58.289887285714372</v>
      </c>
      <c r="O31">
        <f t="shared" si="7"/>
        <v>58.117601857142944</v>
      </c>
      <c r="P31">
        <f t="shared" si="8"/>
        <v>0</v>
      </c>
      <c r="Q31">
        <f t="shared" si="9"/>
        <v>3377.6556456253848</v>
      </c>
      <c r="R31">
        <f t="shared" si="5"/>
        <v>2.9573757537546359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653.07645114285708</v>
      </c>
      <c r="F32">
        <f t="shared" si="3"/>
        <v>652.58830899999998</v>
      </c>
      <c r="G32">
        <f t="shared" si="10"/>
        <v>56.070544748267977</v>
      </c>
      <c r="H32">
        <f t="shared" si="6"/>
        <v>355833.44306788495</v>
      </c>
      <c r="I32">
        <f t="shared" si="4"/>
        <v>4587973.1558933407</v>
      </c>
      <c r="N32" s="4">
        <f>Input!J33</f>
        <v>61.79302342857136</v>
      </c>
      <c r="O32">
        <f t="shared" si="7"/>
        <v>61.620737999999932</v>
      </c>
      <c r="P32">
        <f t="shared" si="8"/>
        <v>0</v>
      </c>
      <c r="Q32">
        <f t="shared" si="9"/>
        <v>3797.1153516646355</v>
      </c>
      <c r="R32">
        <f t="shared" si="5"/>
        <v>3.1806365278672453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715.93190100000004</v>
      </c>
      <c r="F33">
        <f t="shared" si="3"/>
        <v>715.44375885714294</v>
      </c>
      <c r="G33">
        <f t="shared" si="10"/>
        <v>56.070544748267977</v>
      </c>
      <c r="H33">
        <f t="shared" si="6"/>
        <v>434773.03548426833</v>
      </c>
      <c r="I33">
        <f t="shared" si="4"/>
        <v>4587973.1558933407</v>
      </c>
      <c r="N33" s="4">
        <f>Input!J34</f>
        <v>62.855449857142958</v>
      </c>
      <c r="O33">
        <f t="shared" si="7"/>
        <v>62.68316442857153</v>
      </c>
      <c r="P33">
        <f t="shared" si="8"/>
        <v>0</v>
      </c>
      <c r="Q33">
        <f t="shared" si="9"/>
        <v>3929.1791027793352</v>
      </c>
      <c r="R33">
        <f t="shared" si="5"/>
        <v>8.098921093031068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784.24305471428579</v>
      </c>
      <c r="F34">
        <f t="shared" si="3"/>
        <v>783.75491257142869</v>
      </c>
      <c r="G34">
        <f t="shared" si="10"/>
        <v>56.070544748267977</v>
      </c>
      <c r="H34">
        <f t="shared" si="6"/>
        <v>529524.53917419317</v>
      </c>
      <c r="I34">
        <f t="shared" si="4"/>
        <v>4587973.1558933407</v>
      </c>
      <c r="N34" s="4">
        <f>Input!J35</f>
        <v>68.311153714285751</v>
      </c>
      <c r="O34">
        <f t="shared" si="7"/>
        <v>68.138868285714324</v>
      </c>
      <c r="P34">
        <f t="shared" si="8"/>
        <v>0</v>
      </c>
      <c r="Q34">
        <f t="shared" si="9"/>
        <v>4642.9053712579253</v>
      </c>
      <c r="R34">
        <f t="shared" si="5"/>
        <v>68.915968172508329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854.70777557142867</v>
      </c>
      <c r="F35">
        <f t="shared" si="3"/>
        <v>854.21963342857157</v>
      </c>
      <c r="G35">
        <f t="shared" si="10"/>
        <v>56.070544748267977</v>
      </c>
      <c r="H35">
        <f t="shared" si="6"/>
        <v>637041.96776119922</v>
      </c>
      <c r="I35">
        <f t="shared" si="4"/>
        <v>4587973.1558933407</v>
      </c>
      <c r="N35" s="4">
        <f>Input!J36</f>
        <v>70.464720857142879</v>
      </c>
      <c r="O35">
        <f t="shared" si="7"/>
        <v>70.292435428571451</v>
      </c>
      <c r="P35">
        <f t="shared" si="8"/>
        <v>0</v>
      </c>
      <c r="Q35">
        <f t="shared" si="9"/>
        <v>4941.0264784798874</v>
      </c>
      <c r="R35">
        <f t="shared" si="5"/>
        <v>109.30977140368134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925.74678114285712</v>
      </c>
      <c r="F36">
        <f t="shared" si="3"/>
        <v>925.25863900000002</v>
      </c>
      <c r="G36">
        <f t="shared" si="10"/>
        <v>56.070544748267977</v>
      </c>
      <c r="H36">
        <f t="shared" si="6"/>
        <v>755487.94318895787</v>
      </c>
      <c r="I36">
        <f t="shared" si="4"/>
        <v>4587973.1558933407</v>
      </c>
      <c r="N36" s="4">
        <f>Input!J37</f>
        <v>71.039005571428447</v>
      </c>
      <c r="O36">
        <f t="shared" si="7"/>
        <v>70.866720142857019</v>
      </c>
      <c r="P36">
        <f t="shared" si="8"/>
        <v>0</v>
      </c>
      <c r="Q36">
        <f t="shared" si="9"/>
        <v>5022.0920238060171</v>
      </c>
      <c r="R36">
        <f t="shared" si="5"/>
        <v>121.64801856924528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1001.1790638571429</v>
      </c>
      <c r="F37">
        <f t="shared" si="3"/>
        <v>1000.6909217142858</v>
      </c>
      <c r="G37">
        <f t="shared" si="10"/>
        <v>56.070544748267977</v>
      </c>
      <c r="H37">
        <f t="shared" si="6"/>
        <v>892307.6565794216</v>
      </c>
      <c r="I37">
        <f t="shared" si="4"/>
        <v>4587973.1558933407</v>
      </c>
      <c r="N37" s="4">
        <f>Input!J38</f>
        <v>75.432282714285748</v>
      </c>
      <c r="O37">
        <f t="shared" si="7"/>
        <v>75.25999728571432</v>
      </c>
      <c r="P37">
        <f t="shared" si="8"/>
        <v>0</v>
      </c>
      <c r="Q37">
        <f t="shared" si="9"/>
        <v>5664.0671914457271</v>
      </c>
      <c r="R37">
        <f t="shared" si="5"/>
        <v>237.85946555207667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1079.4253409999999</v>
      </c>
      <c r="F38">
        <f t="shared" si="3"/>
        <v>1078.9371988571427</v>
      </c>
      <c r="G38">
        <f t="shared" si="10"/>
        <v>56.070544748267977</v>
      </c>
      <c r="H38">
        <f t="shared" si="6"/>
        <v>1046256.1920878844</v>
      </c>
      <c r="I38">
        <f t="shared" si="4"/>
        <v>4587973.1558933407</v>
      </c>
      <c r="N38" s="4">
        <f>Input!J39</f>
        <v>78.246277142857025</v>
      </c>
      <c r="O38">
        <f t="shared" si="7"/>
        <v>78.073991714285597</v>
      </c>
      <c r="P38">
        <f t="shared" si="8"/>
        <v>0</v>
      </c>
      <c r="Q38">
        <f t="shared" si="9"/>
        <v>6095.5481822023357</v>
      </c>
      <c r="R38">
        <f t="shared" si="5"/>
        <v>332.57677567479658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1188.9988434285715</v>
      </c>
      <c r="F39">
        <f t="shared" si="3"/>
        <v>1188.5107012857143</v>
      </c>
      <c r="G39">
        <f t="shared" si="10"/>
        <v>56.070544748267977</v>
      </c>
      <c r="H39">
        <f t="shared" si="6"/>
        <v>1282420.7081385558</v>
      </c>
      <c r="I39">
        <f t="shared" si="4"/>
        <v>4587973.1558933407</v>
      </c>
      <c r="N39" s="4">
        <f>Input!J40</f>
        <v>109.5735024285716</v>
      </c>
      <c r="O39">
        <f t="shared" si="7"/>
        <v>109.40121700000017</v>
      </c>
      <c r="P39">
        <f t="shared" si="8"/>
        <v>0</v>
      </c>
      <c r="Q39">
        <f t="shared" si="9"/>
        <v>11968.626281081128</v>
      </c>
      <c r="R39">
        <f t="shared" si="5"/>
        <v>2456.5814634094604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1313.1591747142859</v>
      </c>
      <c r="F40">
        <f t="shared" si="3"/>
        <v>1312.6710325714287</v>
      </c>
      <c r="G40">
        <f t="shared" si="10"/>
        <v>56.070544748267977</v>
      </c>
      <c r="H40">
        <f t="shared" si="6"/>
        <v>1579044.7859974052</v>
      </c>
      <c r="I40">
        <f t="shared" si="4"/>
        <v>4587973.1558933407</v>
      </c>
      <c r="N40" s="4">
        <f>Input!J41</f>
        <v>124.16033128571439</v>
      </c>
      <c r="O40">
        <f t="shared" si="7"/>
        <v>123.98804585714296</v>
      </c>
      <c r="P40">
        <f t="shared" si="8"/>
        <v>0</v>
      </c>
      <c r="Q40">
        <f t="shared" si="9"/>
        <v>15373.035515472986</v>
      </c>
      <c r="R40">
        <f t="shared" si="5"/>
        <v>4115.3176698692369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1446.9962015714286</v>
      </c>
      <c r="F41">
        <f t="shared" si="3"/>
        <v>1446.5080594285714</v>
      </c>
      <c r="G41">
        <f t="shared" si="10"/>
        <v>56.070544748267977</v>
      </c>
      <c r="H41">
        <f t="shared" si="6"/>
        <v>1933316.4822303387</v>
      </c>
      <c r="I41">
        <f t="shared" si="4"/>
        <v>4587973.1558933407</v>
      </c>
      <c r="N41" s="4">
        <f>Input!J42</f>
        <v>133.83702685714275</v>
      </c>
      <c r="O41">
        <f t="shared" si="7"/>
        <v>133.66474142857132</v>
      </c>
      <c r="P41">
        <f t="shared" si="8"/>
        <v>0</v>
      </c>
      <c r="Q41">
        <f t="shared" si="9"/>
        <v>17866.263101166831</v>
      </c>
      <c r="R41">
        <f t="shared" si="5"/>
        <v>5450.4905046649383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1598.6934795714285</v>
      </c>
      <c r="F42">
        <f t="shared" si="3"/>
        <v>1598.2053374285713</v>
      </c>
      <c r="G42">
        <f t="shared" si="10"/>
        <v>56.070544748267977</v>
      </c>
      <c r="H42">
        <f t="shared" si="6"/>
        <v>2378179.7187951216</v>
      </c>
      <c r="I42">
        <f t="shared" si="4"/>
        <v>4587973.1558933407</v>
      </c>
      <c r="N42" s="4">
        <f>Input!J43</f>
        <v>151.69727799999987</v>
      </c>
      <c r="O42">
        <f t="shared" si="7"/>
        <v>151.52499257142844</v>
      </c>
      <c r="P42">
        <f t="shared" si="8"/>
        <v>0</v>
      </c>
      <c r="Q42">
        <f t="shared" si="9"/>
        <v>22959.823373771444</v>
      </c>
      <c r="R42">
        <f t="shared" si="5"/>
        <v>8406.6322199172664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1764.3745877142858</v>
      </c>
      <c r="F43">
        <f t="shared" si="3"/>
        <v>1763.8864455714286</v>
      </c>
      <c r="G43">
        <f t="shared" si="10"/>
        <v>56.070544748267977</v>
      </c>
      <c r="H43">
        <f t="shared" si="6"/>
        <v>2916635.1511044232</v>
      </c>
      <c r="I43">
        <f t="shared" si="4"/>
        <v>4587973.1558933407</v>
      </c>
      <c r="N43" s="4">
        <f>Input!J44</f>
        <v>165.68110814285728</v>
      </c>
      <c r="O43">
        <f t="shared" si="7"/>
        <v>165.50882271428586</v>
      </c>
      <c r="P43">
        <f t="shared" si="8"/>
        <v>0</v>
      </c>
      <c r="Q43">
        <f t="shared" si="9"/>
        <v>27393.170396268906</v>
      </c>
      <c r="R43">
        <f t="shared" si="5"/>
        <v>11166.469849342202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1950.2417997142854</v>
      </c>
      <c r="F44">
        <f t="shared" si="3"/>
        <v>1949.7536575714282</v>
      </c>
      <c r="G44">
        <f t="shared" si="10"/>
        <v>56.070544748267977</v>
      </c>
      <c r="H44">
        <f t="shared" si="6"/>
        <v>3586035.7317916136</v>
      </c>
      <c r="I44">
        <f t="shared" si="4"/>
        <v>4587973.1558933407</v>
      </c>
      <c r="N44" s="4">
        <f>Input!J45</f>
        <v>185.86721199999965</v>
      </c>
      <c r="O44">
        <f t="shared" si="7"/>
        <v>185.69492657142823</v>
      </c>
      <c r="P44">
        <f t="shared" si="8"/>
        <v>0</v>
      </c>
      <c r="Q44">
        <f t="shared" si="9"/>
        <v>34482.605754368124</v>
      </c>
      <c r="R44">
        <f t="shared" si="5"/>
        <v>15840.14113784421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2142.5409992857144</v>
      </c>
      <c r="F45">
        <f t="shared" si="3"/>
        <v>2142.0528571428572</v>
      </c>
      <c r="G45">
        <f t="shared" si="10"/>
        <v>56.070544748267977</v>
      </c>
      <c r="H45">
        <f t="shared" si="6"/>
        <v>4351322.2076230785</v>
      </c>
      <c r="I45">
        <f t="shared" si="4"/>
        <v>4587973.1558933407</v>
      </c>
      <c r="N45" s="4">
        <f>Input!J46</f>
        <v>192.29919957142897</v>
      </c>
      <c r="O45">
        <f t="shared" si="7"/>
        <v>192.12691414285754</v>
      </c>
      <c r="P45">
        <f t="shared" si="8"/>
        <v>0</v>
      </c>
      <c r="Q45">
        <f t="shared" si="9"/>
        <v>36912.751138056956</v>
      </c>
      <c r="R45">
        <f t="shared" si="5"/>
        <v>17500.540929163224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2311.6965292857144</v>
      </c>
      <c r="F46">
        <f t="shared" si="3"/>
        <v>2311.2083871428572</v>
      </c>
      <c r="G46">
        <f t="shared" si="10"/>
        <v>56.070544748267977</v>
      </c>
      <c r="H46">
        <f t="shared" si="6"/>
        <v>5085646.6882001236</v>
      </c>
      <c r="I46">
        <f t="shared" si="4"/>
        <v>4587973.1558933407</v>
      </c>
      <c r="N46" s="4">
        <f>Input!J47</f>
        <v>169.15553</v>
      </c>
      <c r="O46">
        <f t="shared" si="7"/>
        <v>168.98324457142857</v>
      </c>
      <c r="P46">
        <f t="shared" si="8"/>
        <v>0</v>
      </c>
      <c r="Q46">
        <f t="shared" si="9"/>
        <v>28555.336945887244</v>
      </c>
      <c r="R46">
        <f t="shared" si="5"/>
        <v>11912.836324587159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2479.1004912857143</v>
      </c>
      <c r="F47">
        <f t="shared" si="3"/>
        <v>2478.6123491428571</v>
      </c>
      <c r="G47">
        <f t="shared" si="10"/>
        <v>56.070544748267977</v>
      </c>
      <c r="H47">
        <f t="shared" si="6"/>
        <v>5868708.7940393919</v>
      </c>
      <c r="I47">
        <f t="shared" si="4"/>
        <v>4587973.1558933407</v>
      </c>
      <c r="N47" s="4">
        <f>Input!J48</f>
        <v>167.40396199999986</v>
      </c>
      <c r="O47">
        <f t="shared" si="7"/>
        <v>167.23167657142844</v>
      </c>
      <c r="P47">
        <f t="shared" si="8"/>
        <v>0</v>
      </c>
      <c r="Q47">
        <f t="shared" si="9"/>
        <v>27966.433648890848</v>
      </c>
      <c r="R47">
        <f t="shared" si="5"/>
        <v>11533.55124167517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2639.7853232857137</v>
      </c>
      <c r="F48">
        <f t="shared" si="3"/>
        <v>2639.2971811428565</v>
      </c>
      <c r="G48">
        <f t="shared" si="10"/>
        <v>56.070544748267977</v>
      </c>
      <c r="H48">
        <f t="shared" si="6"/>
        <v>6673059.8549785009</v>
      </c>
      <c r="I48">
        <f t="shared" si="4"/>
        <v>4587973.1558933407</v>
      </c>
      <c r="N48" s="4">
        <f>Input!J49</f>
        <v>160.68483199999946</v>
      </c>
      <c r="O48">
        <f t="shared" si="7"/>
        <v>160.51254657142803</v>
      </c>
      <c r="P48">
        <f t="shared" si="8"/>
        <v>0</v>
      </c>
      <c r="Q48">
        <f t="shared" si="9"/>
        <v>25764.277606844855</v>
      </c>
      <c r="R48">
        <f t="shared" si="5"/>
        <v>10135.504449627433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2783.5000454285719</v>
      </c>
      <c r="F49">
        <f t="shared" si="3"/>
        <v>2783.0119032857147</v>
      </c>
      <c r="G49">
        <f t="shared" si="10"/>
        <v>56.070544748267977</v>
      </c>
      <c r="H49">
        <f t="shared" si="6"/>
        <v>7436209.172902056</v>
      </c>
      <c r="I49">
        <f t="shared" si="4"/>
        <v>4587973.1558933407</v>
      </c>
      <c r="N49" s="4">
        <f>Input!J50</f>
        <v>143.71472214285814</v>
      </c>
      <c r="O49">
        <f t="shared" si="7"/>
        <v>143.54243671428671</v>
      </c>
      <c r="P49">
        <f t="shared" si="8"/>
        <v>0</v>
      </c>
      <c r="Q49">
        <f t="shared" si="9"/>
        <v>20604.431137875006</v>
      </c>
      <c r="R49">
        <f t="shared" si="5"/>
        <v>7006.5492284252423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2914.4656492857143</v>
      </c>
      <c r="F50">
        <f t="shared" si="3"/>
        <v>2913.9775071428571</v>
      </c>
      <c r="G50">
        <f t="shared" si="10"/>
        <v>56.070544748267977</v>
      </c>
      <c r="H50">
        <f t="shared" si="6"/>
        <v>8167632.2057034681</v>
      </c>
      <c r="I50">
        <f t="shared" si="4"/>
        <v>4587973.1558933407</v>
      </c>
      <c r="N50" s="4">
        <f>Input!J51</f>
        <v>130.96560385714247</v>
      </c>
      <c r="O50">
        <f t="shared" si="7"/>
        <v>130.79331842857104</v>
      </c>
      <c r="P50">
        <f t="shared" si="8"/>
        <v>0</v>
      </c>
      <c r="Q50">
        <f t="shared" si="9"/>
        <v>17106.89214555758</v>
      </c>
      <c r="R50">
        <f t="shared" si="5"/>
        <v>5034.7559714731497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3032.8831344285713</v>
      </c>
      <c r="F51">
        <f t="shared" si="3"/>
        <v>3032.3949922857141</v>
      </c>
      <c r="G51">
        <f t="shared" si="10"/>
        <v>56.070544748267977</v>
      </c>
      <c r="H51">
        <f t="shared" si="6"/>
        <v>8858507.2170090843</v>
      </c>
      <c r="I51">
        <f t="shared" si="4"/>
        <v>4587973.1558933407</v>
      </c>
      <c r="N51" s="4">
        <f>Input!J52</f>
        <v>118.417485142857</v>
      </c>
      <c r="O51">
        <f t="shared" si="7"/>
        <v>118.24519971428558</v>
      </c>
      <c r="P51">
        <f t="shared" si="8"/>
        <v>0</v>
      </c>
      <c r="Q51">
        <f t="shared" si="9"/>
        <v>13981.927255471282</v>
      </c>
      <c r="R51">
        <f t="shared" si="5"/>
        <v>3411.4822717987868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3157.3880365714285</v>
      </c>
      <c r="F52">
        <f t="shared" si="3"/>
        <v>3156.8998944285713</v>
      </c>
      <c r="G52">
        <f t="shared" si="10"/>
        <v>56.070544748267977</v>
      </c>
      <c r="H52">
        <f t="shared" si="6"/>
        <v>9615142.6558387745</v>
      </c>
      <c r="I52">
        <f t="shared" si="4"/>
        <v>4587973.1558933407</v>
      </c>
      <c r="N52" s="4">
        <f>Input!J53</f>
        <v>124.50490214285719</v>
      </c>
      <c r="O52">
        <f t="shared" si="7"/>
        <v>124.33261671428576</v>
      </c>
      <c r="P52">
        <f t="shared" si="8"/>
        <v>0</v>
      </c>
      <c r="Q52">
        <f t="shared" si="9"/>
        <v>15458.599579021491</v>
      </c>
      <c r="R52">
        <f t="shared" si="5"/>
        <v>4159.6453511021246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3278.1026601428575</v>
      </c>
      <c r="F53">
        <f t="shared" si="3"/>
        <v>3277.6145180000003</v>
      </c>
      <c r="G53">
        <f t="shared" si="10"/>
        <v>56.070544748267977</v>
      </c>
      <c r="H53">
        <f t="shared" si="6"/>
        <v>10378345.571594559</v>
      </c>
      <c r="I53">
        <f t="shared" si="4"/>
        <v>4587973.1558933407</v>
      </c>
      <c r="N53" s="4">
        <f>Input!J54</f>
        <v>120.714623571429</v>
      </c>
      <c r="O53">
        <f t="shared" si="7"/>
        <v>120.54233814285757</v>
      </c>
      <c r="P53">
        <f t="shared" si="8"/>
        <v>0</v>
      </c>
      <c r="Q53">
        <f t="shared" si="9"/>
        <v>14530.455284947016</v>
      </c>
      <c r="R53">
        <f t="shared" si="5"/>
        <v>3685.101159921237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3387.3028775714292</v>
      </c>
      <c r="F54">
        <f t="shared" si="3"/>
        <v>3386.814735428572</v>
      </c>
      <c r="G54">
        <f t="shared" si="10"/>
        <v>56.070544748267977</v>
      </c>
      <c r="H54">
        <f t="shared" si="6"/>
        <v>11093856.863750594</v>
      </c>
      <c r="I54">
        <f t="shared" si="4"/>
        <v>4587973.1558933407</v>
      </c>
      <c r="N54" s="4">
        <f>Input!J55</f>
        <v>109.2002174285717</v>
      </c>
      <c r="O54">
        <f t="shared" si="7"/>
        <v>109.02793200000028</v>
      </c>
      <c r="P54">
        <f t="shared" si="8"/>
        <v>0</v>
      </c>
      <c r="Q54">
        <f t="shared" si="9"/>
        <v>11887.089956196683</v>
      </c>
      <c r="R54">
        <f t="shared" si="5"/>
        <v>2419.7178746360173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3502.4756548571431</v>
      </c>
      <c r="F55">
        <f t="shared" si="3"/>
        <v>3501.9875127142859</v>
      </c>
      <c r="G55">
        <f t="shared" si="10"/>
        <v>56.070544748267977</v>
      </c>
      <c r="H55">
        <f t="shared" si="6"/>
        <v>11874343.750116115</v>
      </c>
      <c r="I55">
        <f t="shared" si="4"/>
        <v>4587973.1558933407</v>
      </c>
      <c r="N55" s="4">
        <f>Input!J56</f>
        <v>115.17277728571389</v>
      </c>
      <c r="O55">
        <f t="shared" si="7"/>
        <v>115.00049185714246</v>
      </c>
      <c r="P55">
        <f t="shared" si="8"/>
        <v>0</v>
      </c>
      <c r="Q55">
        <f t="shared" si="9"/>
        <v>13225.11312738469</v>
      </c>
      <c r="R55">
        <f t="shared" si="5"/>
        <v>3042.9772851442913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3617.217718571429</v>
      </c>
      <c r="F56">
        <f t="shared" si="3"/>
        <v>3616.7295764285718</v>
      </c>
      <c r="G56">
        <f t="shared" si="10"/>
        <v>56.070544748267977</v>
      </c>
      <c r="H56">
        <f t="shared" si="6"/>
        <v>12678292.73988652</v>
      </c>
      <c r="I56">
        <f t="shared" si="4"/>
        <v>4587973.1558933407</v>
      </c>
      <c r="N56" s="4">
        <f>Input!J57</f>
        <v>114.74206371428591</v>
      </c>
      <c r="O56">
        <f t="shared" si="7"/>
        <v>114.56977828571448</v>
      </c>
      <c r="P56">
        <f t="shared" si="8"/>
        <v>0</v>
      </c>
      <c r="Q56">
        <f t="shared" si="9"/>
        <v>13126.234096437773</v>
      </c>
      <c r="R56">
        <f t="shared" si="5"/>
        <v>2995.6437320918344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3727.3942197142865</v>
      </c>
      <c r="F57">
        <f t="shared" si="3"/>
        <v>3726.9060775714293</v>
      </c>
      <c r="G57">
        <f t="shared" si="10"/>
        <v>56.070544748267977</v>
      </c>
      <c r="H57">
        <f t="shared" si="6"/>
        <v>13475033.509037104</v>
      </c>
      <c r="I57">
        <f t="shared" si="4"/>
        <v>4587973.1558933407</v>
      </c>
      <c r="N57" s="4">
        <f>Input!J58</f>
        <v>110.17650114285743</v>
      </c>
      <c r="O57">
        <f t="shared" si="7"/>
        <v>110.004215714286</v>
      </c>
      <c r="P57">
        <f t="shared" si="8"/>
        <v>0</v>
      </c>
      <c r="Q57">
        <f t="shared" si="9"/>
        <v>12100.927474915168</v>
      </c>
      <c r="R57">
        <f t="shared" si="5"/>
        <v>2516.7190223838898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3830.2485922857149</v>
      </c>
      <c r="F58">
        <f t="shared" si="3"/>
        <v>3829.7604501428577</v>
      </c>
      <c r="G58">
        <f t="shared" si="10"/>
        <v>56.070544748267977</v>
      </c>
      <c r="H58">
        <f t="shared" si="6"/>
        <v>14240735.502077028</v>
      </c>
      <c r="I58">
        <f t="shared" si="4"/>
        <v>4587973.1558933407</v>
      </c>
      <c r="N58" s="4">
        <f>Input!J59</f>
        <v>102.85437257142848</v>
      </c>
      <c r="O58">
        <f t="shared" si="7"/>
        <v>102.68208714285706</v>
      </c>
      <c r="P58">
        <f t="shared" si="8"/>
        <v>0</v>
      </c>
      <c r="Q58">
        <f t="shared" si="9"/>
        <v>10543.61102001329</v>
      </c>
      <c r="R58">
        <f t="shared" si="5"/>
        <v>1835.6754352434905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3916.5348538571429</v>
      </c>
      <c r="F59">
        <f t="shared" si="3"/>
        <v>3916.0467117142857</v>
      </c>
      <c r="G59">
        <f t="shared" si="10"/>
        <v>56.070544748267977</v>
      </c>
      <c r="H59">
        <f t="shared" si="6"/>
        <v>14899416.009545671</v>
      </c>
      <c r="I59">
        <f t="shared" si="4"/>
        <v>4587973.1558933407</v>
      </c>
      <c r="N59" s="4">
        <f>Input!J60</f>
        <v>86.286261571427985</v>
      </c>
      <c r="O59">
        <f t="shared" si="7"/>
        <v>86.113976142856558</v>
      </c>
      <c r="P59">
        <f t="shared" si="8"/>
        <v>0</v>
      </c>
      <c r="Q59">
        <f t="shared" si="9"/>
        <v>7415.616887132468</v>
      </c>
      <c r="R59">
        <f t="shared" si="5"/>
        <v>690.46349441691586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3992.5988497142857</v>
      </c>
      <c r="F60">
        <f t="shared" si="3"/>
        <v>3992.1107075714285</v>
      </c>
      <c r="G60">
        <f t="shared" si="10"/>
        <v>56.070544748267977</v>
      </c>
      <c r="H60">
        <f t="shared" si="6"/>
        <v>15492412.163356973</v>
      </c>
      <c r="I60">
        <f t="shared" si="4"/>
        <v>4587973.1558933407</v>
      </c>
      <c r="N60" s="4">
        <f>Input!J61</f>
        <v>76.0639958571428</v>
      </c>
      <c r="O60">
        <f t="shared" si="7"/>
        <v>75.891710428571372</v>
      </c>
      <c r="P60">
        <f t="shared" si="8"/>
        <v>0</v>
      </c>
      <c r="Q60">
        <f t="shared" si="9"/>
        <v>5759.5517117741283</v>
      </c>
      <c r="R60">
        <f t="shared" si="5"/>
        <v>257.7439630327595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4067.6865615714282</v>
      </c>
      <c r="F61">
        <f t="shared" si="3"/>
        <v>4067.198419428571</v>
      </c>
      <c r="G61">
        <f t="shared" si="10"/>
        <v>56.070544748267977</v>
      </c>
      <c r="H61">
        <f t="shared" si="6"/>
        <v>16089146.827037327</v>
      </c>
      <c r="I61">
        <f t="shared" si="4"/>
        <v>4587973.1558933407</v>
      </c>
      <c r="N61" s="4">
        <f>Input!J62</f>
        <v>75.087711857142494</v>
      </c>
      <c r="O61">
        <f t="shared" si="7"/>
        <v>74.915426428571067</v>
      </c>
      <c r="P61">
        <f t="shared" si="8"/>
        <v>0</v>
      </c>
      <c r="Q61">
        <f t="shared" si="9"/>
        <v>5612.3211169746446</v>
      </c>
      <c r="R61">
        <f t="shared" si="5"/>
        <v>227.34977339666605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4132.1212941428576</v>
      </c>
      <c r="F62">
        <f t="shared" si="3"/>
        <v>4131.6331520000003</v>
      </c>
      <c r="G62">
        <f t="shared" si="10"/>
        <v>56.070544748267977</v>
      </c>
      <c r="H62">
        <f t="shared" si="6"/>
        <v>16610210.56562854</v>
      </c>
      <c r="I62">
        <f t="shared" si="4"/>
        <v>4587973.1558933407</v>
      </c>
      <c r="N62" s="4">
        <f>Input!J63</f>
        <v>64.434732571429322</v>
      </c>
      <c r="O62">
        <f t="shared" si="7"/>
        <v>64.262447142857894</v>
      </c>
      <c r="P62">
        <f t="shared" si="8"/>
        <v>0</v>
      </c>
      <c r="Q62">
        <f t="shared" si="9"/>
        <v>4129.6621127886046</v>
      </c>
      <c r="R62">
        <f t="shared" si="5"/>
        <v>19.581891079270534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4193.1103190000003</v>
      </c>
      <c r="F63">
        <f t="shared" si="3"/>
        <v>4192.6221768571431</v>
      </c>
      <c r="G63">
        <f t="shared" si="10"/>
        <v>56.070544748267977</v>
      </c>
      <c r="H63">
        <f t="shared" si="6"/>
        <v>17111059.405102599</v>
      </c>
      <c r="I63">
        <f t="shared" si="4"/>
        <v>4587973.1558933407</v>
      </c>
      <c r="N63" s="4">
        <f>Input!J64</f>
        <v>60.989024857142795</v>
      </c>
      <c r="O63">
        <f t="shared" si="7"/>
        <v>60.816739428571367</v>
      </c>
      <c r="P63">
        <f t="shared" si="8"/>
        <v>0</v>
      </c>
      <c r="Q63">
        <f t="shared" si="9"/>
        <v>3698.675794722747</v>
      </c>
      <c r="R63">
        <f t="shared" si="5"/>
        <v>0.95929359152021842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4253.5824877142859</v>
      </c>
      <c r="F64">
        <f t="shared" si="3"/>
        <v>4253.0943455714287</v>
      </c>
      <c r="G64">
        <f t="shared" si="10"/>
        <v>56.070544748267977</v>
      </c>
      <c r="H64">
        <f t="shared" si="6"/>
        <v>17615008.78467609</v>
      </c>
      <c r="I64">
        <f t="shared" si="4"/>
        <v>4587973.1558933407</v>
      </c>
      <c r="N64" s="4">
        <f>Input!J65</f>
        <v>60.472168714285544</v>
      </c>
      <c r="O64">
        <f t="shared" si="7"/>
        <v>60.299883285714117</v>
      </c>
      <c r="P64">
        <f t="shared" si="8"/>
        <v>0</v>
      </c>
      <c r="Q64">
        <f t="shared" si="9"/>
        <v>3636.0759242707445</v>
      </c>
      <c r="R64">
        <f t="shared" si="5"/>
        <v>0.21397951659489364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4310.8673768571425</v>
      </c>
      <c r="F65">
        <f t="shared" si="3"/>
        <v>4310.3792347142853</v>
      </c>
      <c r="G65">
        <f t="shared" si="10"/>
        <v>56.070544748267977</v>
      </c>
      <c r="H65">
        <f t="shared" si="6"/>
        <v>18099142.429520372</v>
      </c>
      <c r="I65">
        <f t="shared" si="4"/>
        <v>4587973.1558933407</v>
      </c>
      <c r="N65" s="4">
        <f>Input!J66</f>
        <v>57.284889142856628</v>
      </c>
      <c r="O65">
        <f t="shared" si="7"/>
        <v>57.1126037142852</v>
      </c>
      <c r="P65">
        <f t="shared" si="8"/>
        <v>0</v>
      </c>
      <c r="Q65">
        <f t="shared" si="9"/>
        <v>3261.8495030249837</v>
      </c>
      <c r="R65">
        <f t="shared" si="5"/>
        <v>7.4239921121667276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4361.7777070000002</v>
      </c>
      <c r="F66">
        <f t="shared" si="3"/>
        <v>4361.289564857143</v>
      </c>
      <c r="G66">
        <f t="shared" si="10"/>
        <v>56.070544748267977</v>
      </c>
      <c r="H66">
        <f t="shared" si="6"/>
        <v>18534910.811107222</v>
      </c>
      <c r="I66">
        <f t="shared" si="4"/>
        <v>4587973.1558933407</v>
      </c>
      <c r="N66" s="4">
        <f>Input!J67</f>
        <v>50.910330142857674</v>
      </c>
      <c r="O66">
        <f t="shared" si="7"/>
        <v>50.738044714286247</v>
      </c>
      <c r="P66">
        <f t="shared" si="8"/>
        <v>0</v>
      </c>
      <c r="Q66">
        <f t="shared" si="9"/>
        <v>2574.3491814289105</v>
      </c>
      <c r="R66">
        <f t="shared" si="5"/>
        <v>82.796521102178957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4410.8216121428568</v>
      </c>
      <c r="F67">
        <f t="shared" si="3"/>
        <v>4410.3334699999996</v>
      </c>
      <c r="G67">
        <f t="shared" si="10"/>
        <v>56.070544748267977</v>
      </c>
      <c r="H67">
        <f t="shared" si="6"/>
        <v>18959605.622221768</v>
      </c>
      <c r="I67">
        <f t="shared" si="4"/>
        <v>4587973.1558933407</v>
      </c>
      <c r="N67" s="4">
        <f>Input!J68</f>
        <v>49.043905142856602</v>
      </c>
      <c r="O67">
        <f t="shared" si="7"/>
        <v>48.871619714285174</v>
      </c>
      <c r="P67">
        <f t="shared" si="8"/>
        <v>0</v>
      </c>
      <c r="Q67">
        <f t="shared" si="9"/>
        <v>2388.4352134977071</v>
      </c>
      <c r="R67">
        <f t="shared" si="5"/>
        <v>120.24623372616178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4456.3049527142857</v>
      </c>
      <c r="F68">
        <f t="shared" ref="F68:F84" si="14">E68-$E$3</f>
        <v>4455.8168105714285</v>
      </c>
      <c r="G68">
        <f t="shared" si="10"/>
        <v>56.070544748267977</v>
      </c>
      <c r="H68">
        <f t="shared" si="6"/>
        <v>19357767.203624848</v>
      </c>
      <c r="I68">
        <f t="shared" ref="I68:I84" si="15">(G68-$J$4)^2</f>
        <v>4587973.1558933407</v>
      </c>
      <c r="N68" s="4">
        <f>Input!J69</f>
        <v>45.483340571428926</v>
      </c>
      <c r="O68">
        <f t="shared" si="7"/>
        <v>45.311055142857498</v>
      </c>
      <c r="P68">
        <f t="shared" si="8"/>
        <v>0</v>
      </c>
      <c r="Q68">
        <f t="shared" si="9"/>
        <v>2053.091718159073</v>
      </c>
      <c r="R68">
        <f t="shared" ref="R68:R84" si="16">(O68-$S$4)^2</f>
        <v>211.01190833972339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4499.0891557142859</v>
      </c>
      <c r="F69">
        <f t="shared" si="14"/>
        <v>4498.6010135714287</v>
      </c>
      <c r="G69">
        <f t="shared" si="10"/>
        <v>56.070544748267977</v>
      </c>
      <c r="H69">
        <f t="shared" ref="H69:H84" si="17">(F69-G69)^2</f>
        <v>19736076.966422133</v>
      </c>
      <c r="I69">
        <f t="shared" si="15"/>
        <v>4587973.1558933407</v>
      </c>
      <c r="N69" s="4">
        <f>Input!J70</f>
        <v>42.784203000000161</v>
      </c>
      <c r="O69">
        <f t="shared" ref="O69:O84" si="18">N69-$N$3</f>
        <v>42.611917571428734</v>
      </c>
      <c r="P69">
        <f t="shared" ref="P69:P84" si="19">$Y$3*((1/$AA$3)*(1/SQRT(2*PI()))*EXP(-1*D69*D69/2))</f>
        <v>0</v>
      </c>
      <c r="Q69">
        <f t="shared" ref="Q69:Q84" si="20">(O69-P69)^2</f>
        <v>1815.7755191142369</v>
      </c>
      <c r="R69">
        <f t="shared" si="16"/>
        <v>296.71394055452475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4538.2266515714282</v>
      </c>
      <c r="F70">
        <f t="shared" si="14"/>
        <v>4537.738509428571</v>
      </c>
      <c r="G70">
        <f t="shared" ref="G70:G84" si="21">G69+P70</f>
        <v>56.070544748267977</v>
      </c>
      <c r="H70">
        <f t="shared" si="17"/>
        <v>20085347.74564169</v>
      </c>
      <c r="I70">
        <f t="shared" si="15"/>
        <v>4587973.1558933407</v>
      </c>
      <c r="N70" s="4">
        <f>Input!J71</f>
        <v>39.137495857142312</v>
      </c>
      <c r="O70">
        <f t="shared" si="18"/>
        <v>38.965210428570884</v>
      </c>
      <c r="P70">
        <f t="shared" si="19"/>
        <v>0</v>
      </c>
      <c r="Q70">
        <f t="shared" si="20"/>
        <v>1518.2876237428093</v>
      </c>
      <c r="R70">
        <f t="shared" si="16"/>
        <v>435.64429361801831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4574.3778674285713</v>
      </c>
      <c r="F71">
        <f t="shared" si="14"/>
        <v>4573.8897252857141</v>
      </c>
      <c r="G71">
        <f t="shared" si="21"/>
        <v>56.070544748267977</v>
      </c>
      <c r="H71">
        <f t="shared" si="17"/>
        <v>20410690.148032043</v>
      </c>
      <c r="I71">
        <f t="shared" si="15"/>
        <v>4587973.1558933407</v>
      </c>
      <c r="N71" s="4">
        <f>Input!J72</f>
        <v>36.151215857143143</v>
      </c>
      <c r="O71">
        <f t="shared" si="18"/>
        <v>35.978930428571715</v>
      </c>
      <c r="P71">
        <f t="shared" si="19"/>
        <v>0</v>
      </c>
      <c r="Q71">
        <f t="shared" si="20"/>
        <v>1294.4834347840037</v>
      </c>
      <c r="R71">
        <f t="shared" si="16"/>
        <v>569.22199354720567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4607.4853748571431</v>
      </c>
      <c r="F72">
        <f t="shared" si="14"/>
        <v>4606.9972327142859</v>
      </c>
      <c r="G72">
        <f t="shared" si="21"/>
        <v>56.070544748267977</v>
      </c>
      <c r="H72">
        <f t="shared" si="17"/>
        <v>20710933.719241351</v>
      </c>
      <c r="I72">
        <f t="shared" si="15"/>
        <v>4587973.1558933407</v>
      </c>
      <c r="N72" s="4">
        <f>Input!J73</f>
        <v>33.107507428571807</v>
      </c>
      <c r="O72">
        <f t="shared" si="18"/>
        <v>32.93522200000038</v>
      </c>
      <c r="P72">
        <f t="shared" si="19"/>
        <v>0</v>
      </c>
      <c r="Q72">
        <f t="shared" si="20"/>
        <v>1084.728848189309</v>
      </c>
      <c r="R72">
        <f t="shared" si="16"/>
        <v>723.72202052773878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4648.8912948571424</v>
      </c>
      <c r="F73">
        <f t="shared" si="14"/>
        <v>4648.4031527142852</v>
      </c>
      <c r="G73">
        <f t="shared" si="21"/>
        <v>56.070544748267977</v>
      </c>
      <c r="H73">
        <f t="shared" si="17"/>
        <v>21089518.782187961</v>
      </c>
      <c r="I73">
        <f t="shared" si="15"/>
        <v>4587973.1558933407</v>
      </c>
      <c r="N73" s="4">
        <f>Input!J74</f>
        <v>41.405919999999242</v>
      </c>
      <c r="O73">
        <f t="shared" si="18"/>
        <v>41.233634571427814</v>
      </c>
      <c r="P73">
        <f t="shared" si="19"/>
        <v>0</v>
      </c>
      <c r="Q73">
        <f t="shared" si="20"/>
        <v>1700.2126199700469</v>
      </c>
      <c r="R73">
        <f t="shared" si="16"/>
        <v>346.09651938382541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4689.5219305714281</v>
      </c>
      <c r="F74">
        <f t="shared" si="14"/>
        <v>4689.0337884285709</v>
      </c>
      <c r="G74">
        <f t="shared" si="21"/>
        <v>56.070544748267977</v>
      </c>
      <c r="H74">
        <f t="shared" si="17"/>
        <v>21464348.417292714</v>
      </c>
      <c r="I74">
        <f t="shared" si="15"/>
        <v>4587973.1558933407</v>
      </c>
      <c r="N74" s="4">
        <f>Input!J75</f>
        <v>40.630635714285745</v>
      </c>
      <c r="O74">
        <f t="shared" si="18"/>
        <v>40.458350285714317</v>
      </c>
      <c r="P74">
        <f t="shared" si="19"/>
        <v>0</v>
      </c>
      <c r="Q74">
        <f t="shared" si="20"/>
        <v>1636.8781078415598</v>
      </c>
      <c r="R74">
        <f t="shared" si="16"/>
        <v>375.54385036902642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4726.5058591428578</v>
      </c>
      <c r="F75">
        <f t="shared" si="14"/>
        <v>4726.0177170000006</v>
      </c>
      <c r="G75">
        <f t="shared" si="21"/>
        <v>56.070544748267977</v>
      </c>
      <c r="H75">
        <f t="shared" si="17"/>
        <v>21808406.591621954</v>
      </c>
      <c r="I75">
        <f t="shared" si="15"/>
        <v>4587973.1558933407</v>
      </c>
      <c r="N75" s="4">
        <f>Input!J76</f>
        <v>36.983928571429715</v>
      </c>
      <c r="O75">
        <f t="shared" si="18"/>
        <v>36.811643142858287</v>
      </c>
      <c r="P75">
        <f t="shared" si="19"/>
        <v>0</v>
      </c>
      <c r="Q75">
        <f t="shared" si="20"/>
        <v>1355.0970708771456</v>
      </c>
      <c r="R75">
        <f t="shared" si="16"/>
        <v>530.1810618393157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4758.5509400000001</v>
      </c>
      <c r="F76">
        <f t="shared" si="14"/>
        <v>4758.0627978571429</v>
      </c>
      <c r="G76">
        <f t="shared" si="21"/>
        <v>56.070544748267977</v>
      </c>
      <c r="H76">
        <f t="shared" si="17"/>
        <v>22108731.148295876</v>
      </c>
      <c r="I76">
        <f t="shared" si="15"/>
        <v>4587973.1558933407</v>
      </c>
      <c r="N76" s="4">
        <f>Input!J77</f>
        <v>32.045080857142239</v>
      </c>
      <c r="O76">
        <f t="shared" si="18"/>
        <v>31.872795428570811</v>
      </c>
      <c r="P76">
        <f t="shared" si="19"/>
        <v>0</v>
      </c>
      <c r="Q76">
        <f t="shared" si="20"/>
        <v>1015.8750884315244</v>
      </c>
      <c r="R76">
        <f t="shared" si="16"/>
        <v>782.01374441596158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4789.1315951428569</v>
      </c>
      <c r="F77">
        <f t="shared" si="14"/>
        <v>4788.6434529999997</v>
      </c>
      <c r="G77">
        <f t="shared" si="21"/>
        <v>56.070544748267977</v>
      </c>
      <c r="H77">
        <f t="shared" si="17"/>
        <v>22397246.331918254</v>
      </c>
      <c r="I77">
        <f t="shared" si="15"/>
        <v>4587973.1558933407</v>
      </c>
      <c r="N77" s="4">
        <f>Input!J78</f>
        <v>30.580655142856813</v>
      </c>
      <c r="O77">
        <f t="shared" si="18"/>
        <v>30.408369714285385</v>
      </c>
      <c r="P77">
        <f t="shared" si="19"/>
        <v>0</v>
      </c>
      <c r="Q77">
        <f t="shared" si="20"/>
        <v>924.66894868066868</v>
      </c>
      <c r="R77">
        <f t="shared" si="16"/>
        <v>866.06217821735788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4818.1042534285725</v>
      </c>
      <c r="F78">
        <f t="shared" si="14"/>
        <v>4817.6161112857153</v>
      </c>
      <c r="G78">
        <f t="shared" si="21"/>
        <v>56.070544748267977</v>
      </c>
      <c r="H78">
        <f t="shared" si="17"/>
        <v>22672316.182212424</v>
      </c>
      <c r="I78">
        <f t="shared" si="15"/>
        <v>4587973.1558933407</v>
      </c>
      <c r="N78" s="4">
        <f>Input!J79</f>
        <v>28.972658285715625</v>
      </c>
      <c r="O78">
        <f t="shared" si="18"/>
        <v>28.800372857144197</v>
      </c>
      <c r="P78">
        <f t="shared" si="19"/>
        <v>0</v>
      </c>
      <c r="Q78">
        <f t="shared" si="20"/>
        <v>829.46147671052813</v>
      </c>
      <c r="R78">
        <f t="shared" si="16"/>
        <v>963.291100065357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4844.3490598571434</v>
      </c>
      <c r="F79">
        <f t="shared" si="14"/>
        <v>4843.8609177142862</v>
      </c>
      <c r="G79">
        <f t="shared" si="21"/>
        <v>56.070544748267977</v>
      </c>
      <c r="H79">
        <f t="shared" si="17"/>
        <v>22922936.655466083</v>
      </c>
      <c r="I79">
        <f t="shared" si="15"/>
        <v>4587973.1558933407</v>
      </c>
      <c r="N79" s="4">
        <f>Input!J80</f>
        <v>26.244806428570882</v>
      </c>
      <c r="O79">
        <f t="shared" si="18"/>
        <v>26.072520999999455</v>
      </c>
      <c r="P79">
        <f t="shared" si="19"/>
        <v>0</v>
      </c>
      <c r="Q79">
        <f t="shared" si="20"/>
        <v>679.77635129541261</v>
      </c>
      <c r="R79">
        <f t="shared" si="16"/>
        <v>1140.0605768018409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4860.5438855714292</v>
      </c>
      <c r="F80">
        <f t="shared" si="14"/>
        <v>4860.055743428572</v>
      </c>
      <c r="G80">
        <f t="shared" si="21"/>
        <v>56.070544748267977</v>
      </c>
      <c r="H80">
        <f t="shared" si="17"/>
        <v>23078273.789139442</v>
      </c>
      <c r="I80">
        <f t="shared" si="15"/>
        <v>4587973.1558933407</v>
      </c>
      <c r="N80" s="4">
        <f>Input!J81</f>
        <v>16.194825714285798</v>
      </c>
      <c r="O80">
        <f t="shared" si="18"/>
        <v>16.022540285714371</v>
      </c>
      <c r="P80">
        <f t="shared" si="19"/>
        <v>0</v>
      </c>
      <c r="Q80">
        <f t="shared" si="20"/>
        <v>256.72179720733993</v>
      </c>
      <c r="R80">
        <f t="shared" si="16"/>
        <v>1919.7335268192448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4876.3367121428573</v>
      </c>
      <c r="F81">
        <f t="shared" si="14"/>
        <v>4875.8485700000001</v>
      </c>
      <c r="G81">
        <f t="shared" si="21"/>
        <v>56.070544748267977</v>
      </c>
      <c r="H81">
        <f t="shared" si="17"/>
        <v>23230260.212699488</v>
      </c>
      <c r="I81">
        <f t="shared" si="15"/>
        <v>4587973.1558933407</v>
      </c>
      <c r="N81" s="4">
        <f>Input!J82</f>
        <v>15.792826571428122</v>
      </c>
      <c r="O81">
        <f t="shared" si="18"/>
        <v>15.620541142856695</v>
      </c>
      <c r="P81">
        <f t="shared" si="19"/>
        <v>0</v>
      </c>
      <c r="Q81">
        <f t="shared" si="20"/>
        <v>244.00130559567873</v>
      </c>
      <c r="R81">
        <f t="shared" si="16"/>
        <v>1955.122125114046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4891.6701110000004</v>
      </c>
      <c r="F82">
        <f t="shared" si="14"/>
        <v>4891.1819688571431</v>
      </c>
      <c r="G82">
        <f t="shared" si="21"/>
        <v>56.070544748267977</v>
      </c>
      <c r="H82">
        <f t="shared" si="17"/>
        <v>23378302.483548157</v>
      </c>
      <c r="I82">
        <f t="shared" si="15"/>
        <v>4587973.1558933407</v>
      </c>
      <c r="N82" s="4">
        <f>Input!J83</f>
        <v>15.333398857143038</v>
      </c>
      <c r="O82">
        <f t="shared" si="18"/>
        <v>15.16111342857161</v>
      </c>
      <c r="P82">
        <f t="shared" si="19"/>
        <v>0</v>
      </c>
      <c r="Q82">
        <f t="shared" si="20"/>
        <v>229.8593603940144</v>
      </c>
      <c r="R82">
        <f t="shared" si="16"/>
        <v>1995.9620116022238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4906.8025102857137</v>
      </c>
      <c r="F83">
        <f t="shared" si="14"/>
        <v>4906.3143681428564</v>
      </c>
      <c r="G83">
        <f t="shared" si="21"/>
        <v>56.070544748267977</v>
      </c>
      <c r="H83">
        <f t="shared" si="17"/>
        <v>23524865.146377359</v>
      </c>
      <c r="I83">
        <f t="shared" si="15"/>
        <v>4587973.1558933407</v>
      </c>
      <c r="N83" s="4">
        <f>Input!J84</f>
        <v>15.132399285713291</v>
      </c>
      <c r="O83">
        <f t="shared" si="18"/>
        <v>14.960113857141863</v>
      </c>
      <c r="P83">
        <f t="shared" si="19"/>
        <v>0</v>
      </c>
      <c r="Q83">
        <f t="shared" si="20"/>
        <v>223.80500661864798</v>
      </c>
      <c r="R83">
        <f t="shared" si="16"/>
        <v>2013.9622027801975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4921.1021968571431</v>
      </c>
      <c r="F84">
        <f t="shared" si="14"/>
        <v>4920.6140547142859</v>
      </c>
      <c r="G84">
        <f t="shared" si="21"/>
        <v>56.070544748267977</v>
      </c>
      <c r="H84">
        <f t="shared" si="17"/>
        <v>23663783.560352508</v>
      </c>
      <c r="I84">
        <f t="shared" si="15"/>
        <v>4587973.1558933407</v>
      </c>
      <c r="N84" s="4">
        <f>Input!J85</f>
        <v>14.299686571429447</v>
      </c>
      <c r="O84">
        <f t="shared" si="18"/>
        <v>14.12740114285802</v>
      </c>
      <c r="P84">
        <f t="shared" si="19"/>
        <v>0</v>
      </c>
      <c r="Q84">
        <f t="shared" si="20"/>
        <v>199.58346305122606</v>
      </c>
      <c r="R84">
        <f t="shared" si="16"/>
        <v>2089.395227013481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2021-08-17T21:51:12Z</dcterms:modified>
</cp:coreProperties>
</file>