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Bhanu\DS_Project\through\Distribution\"/>
    </mc:Choice>
  </mc:AlternateContent>
  <bookViews>
    <workbookView xWindow="-105" yWindow="-105" windowWidth="20730" windowHeight="11760" tabRatio="937"/>
  </bookViews>
  <sheets>
    <sheet name="Input" sheetId="15" r:id="rId1"/>
    <sheet name="logistic" sheetId="2" r:id="rId2"/>
    <sheet name="LogNormal" sheetId="5" r:id="rId3"/>
    <sheet name="NORMAL" sheetId="16" r:id="rId4"/>
    <sheet name="Cauchy" sheetId="12" r:id="rId5"/>
    <sheet name="Weibull" sheetId="13" r:id="rId6"/>
    <sheet name="power_normal!" sheetId="17" r:id="rId7"/>
  </sheets>
  <externalReferences>
    <externalReference r:id="rId8"/>
  </externalReferences>
  <definedNames>
    <definedName name="_A">#REF!</definedName>
    <definedName name="_Ac">logistic!$X$3</definedName>
    <definedName name="_Ac2">LogNormal!$P$3</definedName>
    <definedName name="_center">LogNormal!#REF!</definedName>
    <definedName name="_Mean">#REF!</definedName>
    <definedName name="_ModeC">LogNormal!$R$5</definedName>
    <definedName name="_Mu">#REF!</definedName>
    <definedName name="_Mu2">#REF!</definedName>
    <definedName name="_Muc">logistic!$Y$3</definedName>
    <definedName name="_MuC2">LogNormal!$Q$3</definedName>
    <definedName name="_s">#REF!</definedName>
    <definedName name="_sc">logistic!$Z$3</definedName>
    <definedName name="_SCP">#REF!</definedName>
    <definedName name="_Sigma">LogNormal!$T$3</definedName>
    <definedName name="_sigma2">LogNormal!$R$3</definedName>
    <definedName name="_SigmaP2">#REF!</definedName>
    <definedName name="_t">logistic!$AE$10</definedName>
    <definedName name="_y0">#REF!</definedName>
    <definedName name="_Y0c">logistic!$AA$3</definedName>
    <definedName name="_yoc2">LogNormal!$S$3</definedName>
    <definedName name="Muc">logistic!$Y$3</definedName>
    <definedName name="solver_adj" localSheetId="4" hidden="1">Cauchy!$X$3:$Z$3</definedName>
    <definedName name="solver_adj" localSheetId="1" hidden="1">logistic!$X$3:$Z$3</definedName>
    <definedName name="solver_adj" localSheetId="2" hidden="1">LogNormal!$Y$3:$AA$3</definedName>
    <definedName name="solver_adj" localSheetId="3" hidden="1">NORMAL!$X$3:$Z$3</definedName>
    <definedName name="solver_adj" localSheetId="6" hidden="1">'power_normal!'!$Y$3:$AA$3</definedName>
    <definedName name="solver_adj" localSheetId="5" hidden="1">Weibull!$Z$3:$AB$3</definedName>
    <definedName name="solver_cvg" localSheetId="4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6" hidden="1">0.0001</definedName>
    <definedName name="solver_cvg" localSheetId="5" hidden="1">0.0001</definedName>
    <definedName name="solver_drv" localSheetId="4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6" hidden="1">1</definedName>
    <definedName name="solver_drv" localSheetId="5" hidden="1">1</definedName>
    <definedName name="solver_eng" localSheetId="4" hidden="1">1</definedName>
    <definedName name="solver_eng" localSheetId="1" hidden="1">1</definedName>
    <definedName name="solver_eng" localSheetId="2" hidden="1">1</definedName>
    <definedName name="solver_eng" localSheetId="3" hidden="1">1</definedName>
    <definedName name="solver_eng" localSheetId="6" hidden="1">1</definedName>
    <definedName name="solver_eng" localSheetId="5" hidden="1">1</definedName>
    <definedName name="solver_est" localSheetId="4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6" hidden="1">1</definedName>
    <definedName name="solver_est" localSheetId="5" hidden="1">1</definedName>
    <definedName name="solver_itr" localSheetId="4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6" hidden="1">2147483647</definedName>
    <definedName name="solver_itr" localSheetId="5" hidden="1">2147483647</definedName>
    <definedName name="solver_lhs1" localSheetId="4" hidden="1">Cauchy!$J$5</definedName>
    <definedName name="solver_lhs1" localSheetId="1" hidden="1">logistic!$J$5</definedName>
    <definedName name="solver_lhs1" localSheetId="2" hidden="1">LogNormal!$U$5</definedName>
    <definedName name="solver_lhs1" localSheetId="3" hidden="1">NORMAL!$K$5</definedName>
    <definedName name="solver_lhs1" localSheetId="5" hidden="1">Weibull!$L$5</definedName>
    <definedName name="solver_lhs2" localSheetId="4" hidden="1">Cauchy!$S$5</definedName>
    <definedName name="solver_lhs2" localSheetId="1" hidden="1">logistic!$S$5</definedName>
    <definedName name="solver_lhs2" localSheetId="2" hidden="1">LogNormal!$U$5</definedName>
    <definedName name="solver_lhs2" localSheetId="3" hidden="1">NORMAL!$T$5</definedName>
    <definedName name="solver_lhs2" localSheetId="5" hidden="1">Weibull!$U$5</definedName>
    <definedName name="solver_lhs3" localSheetId="1" hidden="1">logistic!$W$6</definedName>
    <definedName name="solver_lhs4" localSheetId="1" hidden="1">logistic!$S$5</definedName>
    <definedName name="solver_mip" localSheetId="4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6" hidden="1">2147483647</definedName>
    <definedName name="solver_mip" localSheetId="5" hidden="1">2147483647</definedName>
    <definedName name="solver_mni" localSheetId="4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6" hidden="1">30</definedName>
    <definedName name="solver_mni" localSheetId="5" hidden="1">30</definedName>
    <definedName name="solver_mrt" localSheetId="4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6" hidden="1">0.075</definedName>
    <definedName name="solver_mrt" localSheetId="5" hidden="1">0.075</definedName>
    <definedName name="solver_msl" localSheetId="4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6" hidden="1">2</definedName>
    <definedName name="solver_msl" localSheetId="5" hidden="1">2</definedName>
    <definedName name="solver_neg" localSheetId="4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6" hidden="1">1</definedName>
    <definedName name="solver_neg" localSheetId="5" hidden="1">1</definedName>
    <definedName name="solver_nod" localSheetId="4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6" hidden="1">2147483647</definedName>
    <definedName name="solver_nod" localSheetId="5" hidden="1">2147483647</definedName>
    <definedName name="solver_num" localSheetId="4" hidden="1">2</definedName>
    <definedName name="solver_num" localSheetId="1" hidden="1">2</definedName>
    <definedName name="solver_num" localSheetId="2" hidden="1">0</definedName>
    <definedName name="solver_num" localSheetId="3" hidden="1">2</definedName>
    <definedName name="solver_num" localSheetId="6" hidden="1">0</definedName>
    <definedName name="solver_num" localSheetId="5" hidden="1">2</definedName>
    <definedName name="solver_nwt" localSheetId="4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6" hidden="1">1</definedName>
    <definedName name="solver_nwt" localSheetId="5" hidden="1">1</definedName>
    <definedName name="solver_opt" localSheetId="4" hidden="1">Cauchy!$W$6</definedName>
    <definedName name="solver_opt" localSheetId="1" hidden="1">logistic!$W$6</definedName>
    <definedName name="solver_opt" localSheetId="2" hidden="1">LogNormal!$K$3</definedName>
    <definedName name="solver_opt" localSheetId="3" hidden="1">NORMAL!$T$8</definedName>
    <definedName name="solver_opt" localSheetId="6" hidden="1">'power_normal!'!$K$3</definedName>
    <definedName name="solver_opt" localSheetId="5" hidden="1">Weibull!$Y$6</definedName>
    <definedName name="solver_pre" localSheetId="4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6" hidden="1">0.000001</definedName>
    <definedName name="solver_pre" localSheetId="5" hidden="1">0.000001</definedName>
    <definedName name="solver_rbv" localSheetId="4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6" hidden="1">1</definedName>
    <definedName name="solver_rbv" localSheetId="5" hidden="1">1</definedName>
    <definedName name="solver_rel1" localSheetId="4" hidden="1">3</definedName>
    <definedName name="solver_rel1" localSheetId="1" hidden="1">3</definedName>
    <definedName name="solver_rel1" localSheetId="2" hidden="1">3</definedName>
    <definedName name="solver_rel1" localSheetId="3" hidden="1">3</definedName>
    <definedName name="solver_rel1" localSheetId="5" hidden="1">3</definedName>
    <definedName name="solver_rel2" localSheetId="4" hidden="1">3</definedName>
    <definedName name="solver_rel2" localSheetId="1" hidden="1">3</definedName>
    <definedName name="solver_rel2" localSheetId="2" hidden="1">3</definedName>
    <definedName name="solver_rel2" localSheetId="3" hidden="1">3</definedName>
    <definedName name="solver_rel2" localSheetId="5" hidden="1">3</definedName>
    <definedName name="solver_rel3" localSheetId="1" hidden="1">1</definedName>
    <definedName name="solver_rel4" localSheetId="1" hidden="1">3</definedName>
    <definedName name="solver_rhs1" localSheetId="4" hidden="1">0.95</definedName>
    <definedName name="solver_rhs1" localSheetId="1" hidden="1">0.95</definedName>
    <definedName name="solver_rhs1" localSheetId="2" hidden="1">0.95</definedName>
    <definedName name="solver_rhs1" localSheetId="3" hidden="1">0.95</definedName>
    <definedName name="solver_rhs1" localSheetId="5" hidden="1">0.95</definedName>
    <definedName name="solver_rhs2" localSheetId="4" hidden="1">0.95</definedName>
    <definedName name="solver_rhs2" localSheetId="1" hidden="1">0.95</definedName>
    <definedName name="solver_rhs2" localSheetId="2" hidden="1">0.95</definedName>
    <definedName name="solver_rhs2" localSheetId="3" hidden="1">0.95</definedName>
    <definedName name="solver_rhs2" localSheetId="5" hidden="1">0.95</definedName>
    <definedName name="solver_rhs3" localSheetId="1" hidden="1">0.03</definedName>
    <definedName name="solver_rhs4" localSheetId="1" hidden="1">0.951</definedName>
    <definedName name="solver_rlx" localSheetId="4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6" hidden="1">2</definedName>
    <definedName name="solver_rlx" localSheetId="5" hidden="1">2</definedName>
    <definedName name="solver_rsd" localSheetId="4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6" hidden="1">0</definedName>
    <definedName name="solver_rsd" localSheetId="5" hidden="1">0</definedName>
    <definedName name="solver_scl" localSheetId="4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6" hidden="1">1</definedName>
    <definedName name="solver_scl" localSheetId="5" hidden="1">1</definedName>
    <definedName name="solver_sho" localSheetId="4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6" hidden="1">2</definedName>
    <definedName name="solver_sho" localSheetId="5" hidden="1">2</definedName>
    <definedName name="solver_ssz" localSheetId="4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6" hidden="1">100</definedName>
    <definedName name="solver_ssz" localSheetId="5" hidden="1">100</definedName>
    <definedName name="solver_tim" localSheetId="4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6" hidden="1">2147483647</definedName>
    <definedName name="solver_tim" localSheetId="5" hidden="1">2147483647</definedName>
    <definedName name="solver_tol" localSheetId="4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6" hidden="1">0.01</definedName>
    <definedName name="solver_tol" localSheetId="5" hidden="1">0.01</definedName>
    <definedName name="solver_typ" localSheetId="4" hidden="1">2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6" hidden="1">2</definedName>
    <definedName name="solver_typ" localSheetId="5" hidden="1">2</definedName>
    <definedName name="solver_val" localSheetId="4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6" hidden="1">0</definedName>
    <definedName name="solver_val" localSheetId="5" hidden="1">0</definedName>
    <definedName name="solver_ver" localSheetId="4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6" hidden="1">3</definedName>
    <definedName name="solver_ver" localSheetId="5" hidden="1">3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Y21" i="5" l="1"/>
  <c r="Z15" i="5" l="1"/>
  <c r="AA15" i="5" s="1"/>
  <c r="Z14" i="5"/>
  <c r="AA14" i="5" s="1"/>
  <c r="A85" i="5" l="1"/>
  <c r="E85" i="5"/>
  <c r="N85" i="5"/>
  <c r="A86" i="5"/>
  <c r="E86" i="5"/>
  <c r="N86" i="5"/>
  <c r="A87" i="5"/>
  <c r="E87" i="5"/>
  <c r="N87" i="5"/>
  <c r="A88" i="5"/>
  <c r="E88" i="5"/>
  <c r="N88" i="5"/>
  <c r="A89" i="5"/>
  <c r="E89" i="5"/>
  <c r="N89" i="5"/>
  <c r="A90" i="5"/>
  <c r="E90" i="5"/>
  <c r="N90" i="5"/>
  <c r="A91" i="5"/>
  <c r="E91" i="5"/>
  <c r="N91" i="5"/>
  <c r="A92" i="5"/>
  <c r="E92" i="5"/>
  <c r="N92" i="5"/>
  <c r="A93" i="5"/>
  <c r="E93" i="5"/>
  <c r="N93" i="5"/>
  <c r="A94" i="5"/>
  <c r="E94" i="5"/>
  <c r="N94" i="5"/>
  <c r="A95" i="5"/>
  <c r="E95" i="5"/>
  <c r="N95" i="5"/>
  <c r="A96" i="5"/>
  <c r="E96" i="5"/>
  <c r="N96" i="5"/>
  <c r="A97" i="5"/>
  <c r="E97" i="5"/>
  <c r="N97" i="5"/>
  <c r="A98" i="5"/>
  <c r="E98" i="5"/>
  <c r="N98" i="5"/>
  <c r="A99" i="5"/>
  <c r="E99" i="5"/>
  <c r="N99" i="5"/>
  <c r="A100" i="5"/>
  <c r="E100" i="5"/>
  <c r="N100" i="5"/>
  <c r="A101" i="5"/>
  <c r="E101" i="5"/>
  <c r="N101" i="5"/>
  <c r="A102" i="5"/>
  <c r="E102" i="5"/>
  <c r="N102" i="5"/>
  <c r="A103" i="5"/>
  <c r="E103" i="5"/>
  <c r="N103" i="5"/>
  <c r="A104" i="5"/>
  <c r="E104" i="5"/>
  <c r="N104" i="5"/>
  <c r="A105" i="5"/>
  <c r="E105" i="5"/>
  <c r="N105" i="5"/>
  <c r="A106" i="5"/>
  <c r="E106" i="5"/>
  <c r="N106" i="5"/>
  <c r="A107" i="5"/>
  <c r="E107" i="5"/>
  <c r="N107" i="5"/>
  <c r="A108" i="5"/>
  <c r="E108" i="5"/>
  <c r="N108" i="5"/>
  <c r="A109" i="5"/>
  <c r="E109" i="5"/>
  <c r="N109" i="5"/>
  <c r="A110" i="5"/>
  <c r="E110" i="5"/>
  <c r="N110" i="5"/>
  <c r="A111" i="5"/>
  <c r="E111" i="5"/>
  <c r="N111" i="5"/>
  <c r="A112" i="5"/>
  <c r="E112" i="5"/>
  <c r="N112" i="5"/>
  <c r="A113" i="5"/>
  <c r="E113" i="5"/>
  <c r="N113" i="5"/>
  <c r="A114" i="5"/>
  <c r="E114" i="5"/>
  <c r="N114" i="5"/>
  <c r="A115" i="5"/>
  <c r="E115" i="5"/>
  <c r="N115" i="5"/>
  <c r="A116" i="5"/>
  <c r="E116" i="5"/>
  <c r="N116" i="5"/>
  <c r="A117" i="5"/>
  <c r="E117" i="5"/>
  <c r="N117" i="5"/>
  <c r="A118" i="5"/>
  <c r="E118" i="5"/>
  <c r="N118" i="5"/>
  <c r="A119" i="5"/>
  <c r="E119" i="5"/>
  <c r="N119" i="5"/>
  <c r="A120" i="5"/>
  <c r="E120" i="5"/>
  <c r="N120" i="5"/>
  <c r="A121" i="5"/>
  <c r="E121" i="5"/>
  <c r="N121" i="5"/>
  <c r="A122" i="5"/>
  <c r="E122" i="5"/>
  <c r="N122" i="5"/>
  <c r="A123" i="5"/>
  <c r="E123" i="5"/>
  <c r="N123" i="5"/>
  <c r="A124" i="5"/>
  <c r="E124" i="5"/>
  <c r="N124" i="5"/>
  <c r="A125" i="5"/>
  <c r="E125" i="5"/>
  <c r="N125" i="5"/>
  <c r="A126" i="5"/>
  <c r="E126" i="5"/>
  <c r="N126" i="5"/>
  <c r="A127" i="5"/>
  <c r="E127" i="5"/>
  <c r="N127" i="5"/>
  <c r="A128" i="5"/>
  <c r="E128" i="5"/>
  <c r="N128" i="5"/>
  <c r="A129" i="5"/>
  <c r="E129" i="5"/>
  <c r="N129" i="5"/>
  <c r="A130" i="5"/>
  <c r="E130" i="5"/>
  <c r="N130" i="5"/>
  <c r="A131" i="5"/>
  <c r="E131" i="5"/>
  <c r="N131" i="5"/>
  <c r="A132" i="5"/>
  <c r="E132" i="5"/>
  <c r="N132" i="5"/>
  <c r="A133" i="5"/>
  <c r="E133" i="5"/>
  <c r="N133" i="5"/>
  <c r="A134" i="5"/>
  <c r="E134" i="5"/>
  <c r="N134" i="5"/>
  <c r="A135" i="5"/>
  <c r="E135" i="5"/>
  <c r="N135" i="5"/>
  <c r="A136" i="5"/>
  <c r="E136" i="5"/>
  <c r="N136" i="5"/>
  <c r="A137" i="5"/>
  <c r="E137" i="5"/>
  <c r="N137" i="5"/>
  <c r="A138" i="5"/>
  <c r="E138" i="5"/>
  <c r="N138" i="5"/>
  <c r="A139" i="5"/>
  <c r="E139" i="5"/>
  <c r="N139" i="5"/>
  <c r="A140" i="5"/>
  <c r="E140" i="5"/>
  <c r="N140" i="5"/>
  <c r="A141" i="5"/>
  <c r="E141" i="5"/>
  <c r="N141" i="5"/>
  <c r="A142" i="5"/>
  <c r="E142" i="5"/>
  <c r="N142" i="5"/>
  <c r="A143" i="5"/>
  <c r="E143" i="5"/>
  <c r="N143" i="5"/>
  <c r="A144" i="5"/>
  <c r="E144" i="5"/>
  <c r="N144" i="5"/>
  <c r="A145" i="5"/>
  <c r="E145" i="5"/>
  <c r="N145" i="5"/>
  <c r="A146" i="5"/>
  <c r="E146" i="5"/>
  <c r="N146" i="5"/>
  <c r="A147" i="5"/>
  <c r="E147" i="5"/>
  <c r="N147" i="5"/>
  <c r="A148" i="5"/>
  <c r="E148" i="5"/>
  <c r="N148" i="5"/>
  <c r="A149" i="5"/>
  <c r="E149" i="5"/>
  <c r="N149" i="5"/>
  <c r="A150" i="5"/>
  <c r="E150" i="5"/>
  <c r="N150" i="5"/>
  <c r="A151" i="5"/>
  <c r="E151" i="5"/>
  <c r="N151" i="5"/>
  <c r="A152" i="5"/>
  <c r="E152" i="5"/>
  <c r="N152" i="5"/>
  <c r="A153" i="5"/>
  <c r="E153" i="5"/>
  <c r="N153" i="5"/>
  <c r="A154" i="5"/>
  <c r="E154" i="5"/>
  <c r="N154" i="5"/>
  <c r="A155" i="5"/>
  <c r="E155" i="5"/>
  <c r="N155" i="5"/>
  <c r="A156" i="5"/>
  <c r="E156" i="5"/>
  <c r="N156" i="5"/>
  <c r="A157" i="5"/>
  <c r="E157" i="5"/>
  <c r="N157" i="5"/>
  <c r="A84" i="13" l="1"/>
  <c r="E84" i="13"/>
  <c r="N84" i="13"/>
  <c r="A85" i="13"/>
  <c r="E85" i="13"/>
  <c r="N85" i="13"/>
  <c r="A86" i="13"/>
  <c r="E86" i="13"/>
  <c r="N86" i="13"/>
  <c r="A87" i="13"/>
  <c r="E87" i="13"/>
  <c r="N87" i="13"/>
  <c r="A88" i="13"/>
  <c r="E88" i="13"/>
  <c r="N88" i="13"/>
  <c r="A89" i="13"/>
  <c r="E89" i="13"/>
  <c r="N89" i="13"/>
  <c r="A90" i="13"/>
  <c r="E90" i="13"/>
  <c r="N90" i="13"/>
  <c r="A91" i="13"/>
  <c r="E91" i="13"/>
  <c r="N91" i="13"/>
  <c r="A92" i="13"/>
  <c r="E92" i="13"/>
  <c r="N92" i="13"/>
  <c r="A93" i="13"/>
  <c r="E93" i="13"/>
  <c r="N93" i="13"/>
  <c r="A94" i="13"/>
  <c r="E94" i="13"/>
  <c r="N94" i="13"/>
  <c r="A95" i="13"/>
  <c r="E95" i="13"/>
  <c r="N95" i="13"/>
  <c r="A96" i="13"/>
  <c r="E96" i="13"/>
  <c r="N96" i="13"/>
  <c r="A97" i="13"/>
  <c r="E97" i="13"/>
  <c r="N97" i="13"/>
  <c r="A98" i="13"/>
  <c r="E98" i="13"/>
  <c r="N98" i="13"/>
  <c r="A99" i="13"/>
  <c r="E99" i="13"/>
  <c r="N99" i="13"/>
  <c r="A100" i="13"/>
  <c r="E100" i="13"/>
  <c r="N100" i="13"/>
  <c r="A101" i="13"/>
  <c r="E101" i="13"/>
  <c r="N101" i="13"/>
  <c r="A102" i="13"/>
  <c r="E102" i="13"/>
  <c r="N102" i="13"/>
  <c r="A103" i="13"/>
  <c r="E103" i="13"/>
  <c r="N103" i="13"/>
  <c r="A4" i="2" l="1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3" i="2"/>
  <c r="N84" i="17" l="1"/>
  <c r="E84" i="17"/>
  <c r="A84" i="17"/>
  <c r="N83" i="17"/>
  <c r="E83" i="17"/>
  <c r="A83" i="17"/>
  <c r="N82" i="17"/>
  <c r="E82" i="17"/>
  <c r="A82" i="17"/>
  <c r="N81" i="17"/>
  <c r="E81" i="17"/>
  <c r="A81" i="17"/>
  <c r="N80" i="17"/>
  <c r="E80" i="17"/>
  <c r="A80" i="17"/>
  <c r="N79" i="17"/>
  <c r="E79" i="17"/>
  <c r="A79" i="17"/>
  <c r="N78" i="17"/>
  <c r="E78" i="17"/>
  <c r="A78" i="17"/>
  <c r="N77" i="17"/>
  <c r="E77" i="17"/>
  <c r="A77" i="17"/>
  <c r="N76" i="17"/>
  <c r="E76" i="17"/>
  <c r="A76" i="17"/>
  <c r="N75" i="17"/>
  <c r="E75" i="17"/>
  <c r="A75" i="17"/>
  <c r="N74" i="17"/>
  <c r="E74" i="17"/>
  <c r="A74" i="17"/>
  <c r="N73" i="17"/>
  <c r="E73" i="17"/>
  <c r="A73" i="17"/>
  <c r="N72" i="17"/>
  <c r="E72" i="17"/>
  <c r="A72" i="17"/>
  <c r="N71" i="17"/>
  <c r="E71" i="17"/>
  <c r="A71" i="17"/>
  <c r="N70" i="17"/>
  <c r="E70" i="17"/>
  <c r="A70" i="17"/>
  <c r="N69" i="17"/>
  <c r="E69" i="17"/>
  <c r="A69" i="17"/>
  <c r="N68" i="17"/>
  <c r="E68" i="17"/>
  <c r="A68" i="17"/>
  <c r="N67" i="17"/>
  <c r="E67" i="17"/>
  <c r="A67" i="17"/>
  <c r="N66" i="17"/>
  <c r="E66" i="17"/>
  <c r="A66" i="17"/>
  <c r="N65" i="17"/>
  <c r="E65" i="17"/>
  <c r="A65" i="17"/>
  <c r="N64" i="17"/>
  <c r="E64" i="17"/>
  <c r="A64" i="17"/>
  <c r="N63" i="17"/>
  <c r="E63" i="17"/>
  <c r="A63" i="17"/>
  <c r="N62" i="17"/>
  <c r="E62" i="17"/>
  <c r="A62" i="17"/>
  <c r="N61" i="17"/>
  <c r="E61" i="17"/>
  <c r="A61" i="17"/>
  <c r="N60" i="17"/>
  <c r="E60" i="17"/>
  <c r="A60" i="17"/>
  <c r="N59" i="17"/>
  <c r="E59" i="17"/>
  <c r="A59" i="17"/>
  <c r="N58" i="17"/>
  <c r="E58" i="17"/>
  <c r="A58" i="17"/>
  <c r="N57" i="17"/>
  <c r="E57" i="17"/>
  <c r="A57" i="17"/>
  <c r="N56" i="17"/>
  <c r="E56" i="17"/>
  <c r="A56" i="17"/>
  <c r="N55" i="17"/>
  <c r="E55" i="17"/>
  <c r="A55" i="17"/>
  <c r="N54" i="17"/>
  <c r="E54" i="17"/>
  <c r="A54" i="17"/>
  <c r="N53" i="17"/>
  <c r="E53" i="17"/>
  <c r="A53" i="17"/>
  <c r="N52" i="17"/>
  <c r="E52" i="17"/>
  <c r="A52" i="17"/>
  <c r="N51" i="17"/>
  <c r="E51" i="17"/>
  <c r="A51" i="17"/>
  <c r="N50" i="17"/>
  <c r="E50" i="17"/>
  <c r="A50" i="17"/>
  <c r="N49" i="17"/>
  <c r="E49" i="17"/>
  <c r="A49" i="17"/>
  <c r="N48" i="17"/>
  <c r="E48" i="17"/>
  <c r="A48" i="17"/>
  <c r="N47" i="17"/>
  <c r="E47" i="17"/>
  <c r="A47" i="17"/>
  <c r="N46" i="17"/>
  <c r="E46" i="17"/>
  <c r="A46" i="17"/>
  <c r="N45" i="17"/>
  <c r="E45" i="17"/>
  <c r="A45" i="17"/>
  <c r="N44" i="17"/>
  <c r="E44" i="17"/>
  <c r="A44" i="17"/>
  <c r="N43" i="17"/>
  <c r="E43" i="17"/>
  <c r="A43" i="17"/>
  <c r="N42" i="17"/>
  <c r="E42" i="17"/>
  <c r="A42" i="17"/>
  <c r="N41" i="17"/>
  <c r="E41" i="17"/>
  <c r="A41" i="17"/>
  <c r="N40" i="17"/>
  <c r="E40" i="17"/>
  <c r="A40" i="17"/>
  <c r="N39" i="17"/>
  <c r="E39" i="17"/>
  <c r="A39" i="17"/>
  <c r="N38" i="17"/>
  <c r="E38" i="17"/>
  <c r="A38" i="17"/>
  <c r="N37" i="17"/>
  <c r="E37" i="17"/>
  <c r="A37" i="17"/>
  <c r="N36" i="17"/>
  <c r="E36" i="17"/>
  <c r="A36" i="17"/>
  <c r="N35" i="17"/>
  <c r="E35" i="17"/>
  <c r="A35" i="17"/>
  <c r="N34" i="17"/>
  <c r="E34" i="17"/>
  <c r="A34" i="17"/>
  <c r="N33" i="17"/>
  <c r="E33" i="17"/>
  <c r="A33" i="17"/>
  <c r="N32" i="17"/>
  <c r="E32" i="17"/>
  <c r="A32" i="17"/>
  <c r="N31" i="17"/>
  <c r="E31" i="17"/>
  <c r="A31" i="17"/>
  <c r="N30" i="17"/>
  <c r="E30" i="17"/>
  <c r="A30" i="17"/>
  <c r="N29" i="17"/>
  <c r="E29" i="17"/>
  <c r="A29" i="17"/>
  <c r="N28" i="17"/>
  <c r="E28" i="17"/>
  <c r="A28" i="17"/>
  <c r="N27" i="17"/>
  <c r="E27" i="17"/>
  <c r="A27" i="17"/>
  <c r="N26" i="17"/>
  <c r="E26" i="17"/>
  <c r="A26" i="17"/>
  <c r="N25" i="17"/>
  <c r="E25" i="17"/>
  <c r="A25" i="17"/>
  <c r="N24" i="17"/>
  <c r="E24" i="17"/>
  <c r="A24" i="17"/>
  <c r="N23" i="17"/>
  <c r="E23" i="17"/>
  <c r="A23" i="17"/>
  <c r="N22" i="17"/>
  <c r="E22" i="17"/>
  <c r="A22" i="17"/>
  <c r="N21" i="17"/>
  <c r="E21" i="17"/>
  <c r="A21" i="17"/>
  <c r="N20" i="17"/>
  <c r="E20" i="17"/>
  <c r="A20" i="17"/>
  <c r="N19" i="17"/>
  <c r="E19" i="17"/>
  <c r="A19" i="17"/>
  <c r="N18" i="17"/>
  <c r="E18" i="17"/>
  <c r="A18" i="17"/>
  <c r="N17" i="17"/>
  <c r="E17" i="17"/>
  <c r="A17" i="17"/>
  <c r="N16" i="17"/>
  <c r="E16" i="17"/>
  <c r="A16" i="17"/>
  <c r="N15" i="17"/>
  <c r="E15" i="17"/>
  <c r="A15" i="17"/>
  <c r="N14" i="17"/>
  <c r="E14" i="17"/>
  <c r="A14" i="17"/>
  <c r="N13" i="17"/>
  <c r="E13" i="17"/>
  <c r="A13" i="17"/>
  <c r="N12" i="17"/>
  <c r="E12" i="17"/>
  <c r="A12" i="17"/>
  <c r="N11" i="17"/>
  <c r="E11" i="17"/>
  <c r="A11" i="17"/>
  <c r="N10" i="17"/>
  <c r="E10" i="17"/>
  <c r="A10" i="17"/>
  <c r="N9" i="17"/>
  <c r="E9" i="17"/>
  <c r="A9" i="17"/>
  <c r="N8" i="17"/>
  <c r="E8" i="17"/>
  <c r="A8" i="17"/>
  <c r="N7" i="17"/>
  <c r="E7" i="17"/>
  <c r="A7" i="17"/>
  <c r="N6" i="17"/>
  <c r="E6" i="17"/>
  <c r="A6" i="17"/>
  <c r="N5" i="17"/>
  <c r="E5" i="17"/>
  <c r="A5" i="17"/>
  <c r="N4" i="17"/>
  <c r="E4" i="17"/>
  <c r="A4" i="17"/>
  <c r="N3" i="17"/>
  <c r="O36" i="17" s="1"/>
  <c r="G3" i="17"/>
  <c r="E3" i="17"/>
  <c r="F83" i="17" s="1"/>
  <c r="A3" i="17"/>
  <c r="B82" i="17" s="1"/>
  <c r="C82" i="17" s="1"/>
  <c r="D82" i="17" s="1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B74" i="13" s="1"/>
  <c r="C74" i="13" s="1"/>
  <c r="A75" i="13"/>
  <c r="A76" i="13"/>
  <c r="A77" i="13"/>
  <c r="A78" i="13"/>
  <c r="B78" i="13" s="1"/>
  <c r="C78" i="13" s="1"/>
  <c r="A79" i="13"/>
  <c r="A80" i="13"/>
  <c r="A81" i="13"/>
  <c r="A82" i="13"/>
  <c r="B82" i="13" s="1"/>
  <c r="C82" i="13" s="1"/>
  <c r="A83" i="13"/>
  <c r="A3" i="13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3" i="12"/>
  <c r="A4" i="12"/>
  <c r="C4" i="12"/>
  <c r="A5" i="12"/>
  <c r="C5" i="12"/>
  <c r="A6" i="12"/>
  <c r="C6" i="12"/>
  <c r="A7" i="12"/>
  <c r="C7" i="12"/>
  <c r="A8" i="12"/>
  <c r="C8" i="12"/>
  <c r="A9" i="12"/>
  <c r="C9" i="12"/>
  <c r="A10" i="12"/>
  <c r="C10" i="12"/>
  <c r="A11" i="12"/>
  <c r="C11" i="12"/>
  <c r="A12" i="12"/>
  <c r="C12" i="12"/>
  <c r="A13" i="12"/>
  <c r="C13" i="12"/>
  <c r="A14" i="12"/>
  <c r="C14" i="12"/>
  <c r="A15" i="12"/>
  <c r="C15" i="12"/>
  <c r="A16" i="12"/>
  <c r="C16" i="12"/>
  <c r="A17" i="12"/>
  <c r="C17" i="12"/>
  <c r="A18" i="12"/>
  <c r="C18" i="12"/>
  <c r="A19" i="12"/>
  <c r="C19" i="12"/>
  <c r="A20" i="12"/>
  <c r="C20" i="12"/>
  <c r="A21" i="12"/>
  <c r="C21" i="12"/>
  <c r="A22" i="12"/>
  <c r="C22" i="12"/>
  <c r="A23" i="12"/>
  <c r="C23" i="12"/>
  <c r="A24" i="12"/>
  <c r="C24" i="12"/>
  <c r="A25" i="12"/>
  <c r="C25" i="12"/>
  <c r="A26" i="12"/>
  <c r="C26" i="12"/>
  <c r="A27" i="12"/>
  <c r="C27" i="12"/>
  <c r="A28" i="12"/>
  <c r="C28" i="12"/>
  <c r="A29" i="12"/>
  <c r="C29" i="12"/>
  <c r="A30" i="12"/>
  <c r="C30" i="12"/>
  <c r="A31" i="12"/>
  <c r="C31" i="12"/>
  <c r="A32" i="12"/>
  <c r="C32" i="12"/>
  <c r="A33" i="12"/>
  <c r="C33" i="12"/>
  <c r="A34" i="12"/>
  <c r="C34" i="12"/>
  <c r="A35" i="12"/>
  <c r="C35" i="12"/>
  <c r="A36" i="12"/>
  <c r="C36" i="12"/>
  <c r="A37" i="12"/>
  <c r="C37" i="12"/>
  <c r="A38" i="12"/>
  <c r="C38" i="12"/>
  <c r="A39" i="12"/>
  <c r="C39" i="12"/>
  <c r="A40" i="12"/>
  <c r="C40" i="12"/>
  <c r="A41" i="12"/>
  <c r="C41" i="12"/>
  <c r="A42" i="12"/>
  <c r="C42" i="12"/>
  <c r="A43" i="12"/>
  <c r="C43" i="12"/>
  <c r="A44" i="12"/>
  <c r="C44" i="12"/>
  <c r="A45" i="12"/>
  <c r="C45" i="12"/>
  <c r="A46" i="12"/>
  <c r="C46" i="12"/>
  <c r="A47" i="12"/>
  <c r="C47" i="12"/>
  <c r="A48" i="12"/>
  <c r="C48" i="12"/>
  <c r="A49" i="12"/>
  <c r="C49" i="12"/>
  <c r="A50" i="12"/>
  <c r="C50" i="12"/>
  <c r="A51" i="12"/>
  <c r="C51" i="12"/>
  <c r="A52" i="12"/>
  <c r="C52" i="12"/>
  <c r="A53" i="12"/>
  <c r="C53" i="12"/>
  <c r="A54" i="12"/>
  <c r="C54" i="12"/>
  <c r="A55" i="12"/>
  <c r="C55" i="12"/>
  <c r="A56" i="12"/>
  <c r="C56" i="12"/>
  <c r="A57" i="12"/>
  <c r="C57" i="12"/>
  <c r="A58" i="12"/>
  <c r="C58" i="12"/>
  <c r="A59" i="12"/>
  <c r="C59" i="12"/>
  <c r="A60" i="12"/>
  <c r="C60" i="12"/>
  <c r="A61" i="12"/>
  <c r="C61" i="12"/>
  <c r="A62" i="12"/>
  <c r="C62" i="12"/>
  <c r="A63" i="12"/>
  <c r="C63" i="12"/>
  <c r="A64" i="12"/>
  <c r="C64" i="12"/>
  <c r="A65" i="12"/>
  <c r="C65" i="12"/>
  <c r="A66" i="12"/>
  <c r="C66" i="12"/>
  <c r="A67" i="12"/>
  <c r="C67" i="12"/>
  <c r="A68" i="12"/>
  <c r="C68" i="12"/>
  <c r="A69" i="12"/>
  <c r="C69" i="12"/>
  <c r="A70" i="12"/>
  <c r="C70" i="12"/>
  <c r="A71" i="12"/>
  <c r="C71" i="12"/>
  <c r="A72" i="12"/>
  <c r="C72" i="12"/>
  <c r="A73" i="12"/>
  <c r="C73" i="12"/>
  <c r="A74" i="12"/>
  <c r="C74" i="12"/>
  <c r="A75" i="12"/>
  <c r="C75" i="12"/>
  <c r="A76" i="12"/>
  <c r="C76" i="12"/>
  <c r="A77" i="12"/>
  <c r="C77" i="12"/>
  <c r="A78" i="12"/>
  <c r="C78" i="12"/>
  <c r="A79" i="12"/>
  <c r="C79" i="12"/>
  <c r="A80" i="12"/>
  <c r="C80" i="12"/>
  <c r="A81" i="12"/>
  <c r="C81" i="12"/>
  <c r="A82" i="12"/>
  <c r="C82" i="12"/>
  <c r="A83" i="12"/>
  <c r="C83" i="12"/>
  <c r="C3" i="1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A3" i="12"/>
  <c r="B31" i="12" s="1"/>
  <c r="N31" i="12" s="1"/>
  <c r="F3" i="16"/>
  <c r="M84" i="16"/>
  <c r="D84" i="16"/>
  <c r="A84" i="16"/>
  <c r="M83" i="16"/>
  <c r="D83" i="16"/>
  <c r="A83" i="16"/>
  <c r="M82" i="16"/>
  <c r="D82" i="16"/>
  <c r="A82" i="16"/>
  <c r="M81" i="16"/>
  <c r="D81" i="16"/>
  <c r="A81" i="16"/>
  <c r="M80" i="16"/>
  <c r="D80" i="16"/>
  <c r="A80" i="16"/>
  <c r="M79" i="16"/>
  <c r="D79" i="16"/>
  <c r="A79" i="16"/>
  <c r="M78" i="16"/>
  <c r="D78" i="16"/>
  <c r="A78" i="16"/>
  <c r="M77" i="16"/>
  <c r="D77" i="16"/>
  <c r="A77" i="16"/>
  <c r="M76" i="16"/>
  <c r="D76" i="16"/>
  <c r="A76" i="16"/>
  <c r="M75" i="16"/>
  <c r="D75" i="16"/>
  <c r="A75" i="16"/>
  <c r="M74" i="16"/>
  <c r="D74" i="16"/>
  <c r="A74" i="16"/>
  <c r="M73" i="16"/>
  <c r="D73" i="16"/>
  <c r="A73" i="16"/>
  <c r="M72" i="16"/>
  <c r="D72" i="16"/>
  <c r="A72" i="16"/>
  <c r="M71" i="16"/>
  <c r="D71" i="16"/>
  <c r="A71" i="16"/>
  <c r="M70" i="16"/>
  <c r="D70" i="16"/>
  <c r="A70" i="16"/>
  <c r="M69" i="16"/>
  <c r="D69" i="16"/>
  <c r="A69" i="16"/>
  <c r="M68" i="16"/>
  <c r="D68" i="16"/>
  <c r="A68" i="16"/>
  <c r="M67" i="16"/>
  <c r="D67" i="16"/>
  <c r="A67" i="16"/>
  <c r="M66" i="16"/>
  <c r="D66" i="16"/>
  <c r="A66" i="16"/>
  <c r="M65" i="16"/>
  <c r="D65" i="16"/>
  <c r="A65" i="16"/>
  <c r="M64" i="16"/>
  <c r="D64" i="16"/>
  <c r="A64" i="16"/>
  <c r="M63" i="16"/>
  <c r="D63" i="16"/>
  <c r="A63" i="16"/>
  <c r="M62" i="16"/>
  <c r="D62" i="16"/>
  <c r="A62" i="16"/>
  <c r="M61" i="16"/>
  <c r="D61" i="16"/>
  <c r="A61" i="16"/>
  <c r="M60" i="16"/>
  <c r="D60" i="16"/>
  <c r="A60" i="16"/>
  <c r="M59" i="16"/>
  <c r="D59" i="16"/>
  <c r="A59" i="16"/>
  <c r="M58" i="16"/>
  <c r="D58" i="16"/>
  <c r="A58" i="16"/>
  <c r="M57" i="16"/>
  <c r="D57" i="16"/>
  <c r="A57" i="16"/>
  <c r="M56" i="16"/>
  <c r="D56" i="16"/>
  <c r="A56" i="16"/>
  <c r="M55" i="16"/>
  <c r="D55" i="16"/>
  <c r="A55" i="16"/>
  <c r="M54" i="16"/>
  <c r="D54" i="16"/>
  <c r="A54" i="16"/>
  <c r="M53" i="16"/>
  <c r="D53" i="16"/>
  <c r="A53" i="16"/>
  <c r="M52" i="16"/>
  <c r="D52" i="16"/>
  <c r="A52" i="16"/>
  <c r="M51" i="16"/>
  <c r="D51" i="16"/>
  <c r="A51" i="16"/>
  <c r="M50" i="16"/>
  <c r="D50" i="16"/>
  <c r="A50" i="16"/>
  <c r="M49" i="16"/>
  <c r="D49" i="16"/>
  <c r="A49" i="16"/>
  <c r="M48" i="16"/>
  <c r="D48" i="16"/>
  <c r="A48" i="16"/>
  <c r="M47" i="16"/>
  <c r="D47" i="16"/>
  <c r="A47" i="16"/>
  <c r="M46" i="16"/>
  <c r="D46" i="16"/>
  <c r="A46" i="16"/>
  <c r="M45" i="16"/>
  <c r="D45" i="16"/>
  <c r="A45" i="16"/>
  <c r="M44" i="16"/>
  <c r="D44" i="16"/>
  <c r="A44" i="16"/>
  <c r="M43" i="16"/>
  <c r="D43" i="16"/>
  <c r="A43" i="16"/>
  <c r="M42" i="16"/>
  <c r="D42" i="16"/>
  <c r="A42" i="16"/>
  <c r="M41" i="16"/>
  <c r="D41" i="16"/>
  <c r="A41" i="16"/>
  <c r="M40" i="16"/>
  <c r="D40" i="16"/>
  <c r="A40" i="16"/>
  <c r="M39" i="16"/>
  <c r="D39" i="16"/>
  <c r="A39" i="16"/>
  <c r="M38" i="16"/>
  <c r="D38" i="16"/>
  <c r="A38" i="16"/>
  <c r="M37" i="16"/>
  <c r="D37" i="16"/>
  <c r="A37" i="16"/>
  <c r="M36" i="16"/>
  <c r="D36" i="16"/>
  <c r="A36" i="16"/>
  <c r="M35" i="16"/>
  <c r="D35" i="16"/>
  <c r="A35" i="16"/>
  <c r="M34" i="16"/>
  <c r="D34" i="16"/>
  <c r="A34" i="16"/>
  <c r="M33" i="16"/>
  <c r="D33" i="16"/>
  <c r="A33" i="16"/>
  <c r="M32" i="16"/>
  <c r="D32" i="16"/>
  <c r="A32" i="16"/>
  <c r="M31" i="16"/>
  <c r="D31" i="16"/>
  <c r="A31" i="16"/>
  <c r="M30" i="16"/>
  <c r="D30" i="16"/>
  <c r="A30" i="16"/>
  <c r="M29" i="16"/>
  <c r="D29" i="16"/>
  <c r="A29" i="16"/>
  <c r="M28" i="16"/>
  <c r="D28" i="16"/>
  <c r="A28" i="16"/>
  <c r="M27" i="16"/>
  <c r="D27" i="16"/>
  <c r="A27" i="16"/>
  <c r="M26" i="16"/>
  <c r="D26" i="16"/>
  <c r="A26" i="16"/>
  <c r="M25" i="16"/>
  <c r="D25" i="16"/>
  <c r="A25" i="16"/>
  <c r="M24" i="16"/>
  <c r="D24" i="16"/>
  <c r="A24" i="16"/>
  <c r="M23" i="16"/>
  <c r="D23" i="16"/>
  <c r="A23" i="16"/>
  <c r="M22" i="16"/>
  <c r="D22" i="16"/>
  <c r="A22" i="16"/>
  <c r="M21" i="16"/>
  <c r="D21" i="16"/>
  <c r="A21" i="16"/>
  <c r="M20" i="16"/>
  <c r="D20" i="16"/>
  <c r="A20" i="16"/>
  <c r="M19" i="16"/>
  <c r="D19" i="16"/>
  <c r="A19" i="16"/>
  <c r="M18" i="16"/>
  <c r="D18" i="16"/>
  <c r="A18" i="16"/>
  <c r="M17" i="16"/>
  <c r="D17" i="16"/>
  <c r="A17" i="16"/>
  <c r="M16" i="16"/>
  <c r="D16" i="16"/>
  <c r="A16" i="16"/>
  <c r="M15" i="16"/>
  <c r="D15" i="16"/>
  <c r="A15" i="16"/>
  <c r="M14" i="16"/>
  <c r="D14" i="16"/>
  <c r="A14" i="16"/>
  <c r="M13" i="16"/>
  <c r="D13" i="16"/>
  <c r="A13" i="16"/>
  <c r="M12" i="16"/>
  <c r="D12" i="16"/>
  <c r="A12" i="16"/>
  <c r="M11" i="16"/>
  <c r="D11" i="16"/>
  <c r="A11" i="16"/>
  <c r="M10" i="16"/>
  <c r="D10" i="16"/>
  <c r="A10" i="16"/>
  <c r="M9" i="16"/>
  <c r="D9" i="16"/>
  <c r="A9" i="16"/>
  <c r="M8" i="16"/>
  <c r="D8" i="16"/>
  <c r="A8" i="16"/>
  <c r="M7" i="16"/>
  <c r="D7" i="16"/>
  <c r="A7" i="16"/>
  <c r="M6" i="16"/>
  <c r="D6" i="16"/>
  <c r="A6" i="16"/>
  <c r="M5" i="16"/>
  <c r="D5" i="16"/>
  <c r="A5" i="16"/>
  <c r="M4" i="16"/>
  <c r="D4" i="16"/>
  <c r="A4" i="16"/>
  <c r="M3" i="16"/>
  <c r="D3" i="16"/>
  <c r="E3" i="16" s="1"/>
  <c r="A3" i="16"/>
  <c r="B31" i="16" s="1"/>
  <c r="C31" i="16" s="1"/>
  <c r="O31" i="16" s="1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3" i="5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3" i="2"/>
  <c r="C421" i="15"/>
  <c r="C420" i="15"/>
  <c r="C419" i="15"/>
  <c r="C418" i="15"/>
  <c r="C417" i="15"/>
  <c r="C416" i="15"/>
  <c r="C415" i="15"/>
  <c r="C414" i="15"/>
  <c r="C413" i="15"/>
  <c r="C412" i="15"/>
  <c r="C411" i="15"/>
  <c r="C410" i="15"/>
  <c r="C409" i="15"/>
  <c r="C408" i="15"/>
  <c r="C407" i="15"/>
  <c r="C406" i="15"/>
  <c r="C405" i="15"/>
  <c r="C404" i="15"/>
  <c r="C403" i="15"/>
  <c r="C402" i="15"/>
  <c r="C401" i="15"/>
  <c r="C400" i="15"/>
  <c r="C399" i="15"/>
  <c r="C398" i="15"/>
  <c r="C397" i="15"/>
  <c r="C396" i="15"/>
  <c r="C395" i="15"/>
  <c r="C394" i="15"/>
  <c r="C393" i="15"/>
  <c r="C392" i="15"/>
  <c r="C391" i="15"/>
  <c r="C390" i="15"/>
  <c r="C389" i="15"/>
  <c r="C388" i="15"/>
  <c r="C387" i="15"/>
  <c r="C386" i="15"/>
  <c r="C385" i="15"/>
  <c r="C384" i="15"/>
  <c r="C383" i="15"/>
  <c r="C382" i="15"/>
  <c r="C381" i="15"/>
  <c r="C380" i="15"/>
  <c r="C379" i="15"/>
  <c r="C378" i="15"/>
  <c r="C377" i="15"/>
  <c r="C376" i="15"/>
  <c r="C375" i="15"/>
  <c r="C374" i="15"/>
  <c r="C373" i="15"/>
  <c r="C372" i="15"/>
  <c r="C371" i="15"/>
  <c r="C370" i="15"/>
  <c r="C369" i="15"/>
  <c r="C368" i="15"/>
  <c r="C367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B44" i="15"/>
  <c r="B45" i="15" s="1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D196" i="15" l="1"/>
  <c r="D344" i="15"/>
  <c r="D352" i="15"/>
  <c r="D149" i="15"/>
  <c r="D183" i="15"/>
  <c r="D195" i="15"/>
  <c r="D206" i="15"/>
  <c r="D351" i="15"/>
  <c r="D391" i="15"/>
  <c r="D415" i="15"/>
  <c r="D150" i="15"/>
  <c r="D156" i="15"/>
  <c r="D189" i="15"/>
  <c r="D240" i="15"/>
  <c r="D341" i="15"/>
  <c r="D369" i="15"/>
  <c r="D381" i="15"/>
  <c r="D385" i="15"/>
  <c r="D43" i="15"/>
  <c r="D350" i="15"/>
  <c r="D382" i="15"/>
  <c r="D398" i="15"/>
  <c r="D406" i="15"/>
  <c r="D414" i="15"/>
  <c r="B5" i="16"/>
  <c r="F82" i="13"/>
  <c r="F78" i="13"/>
  <c r="F89" i="5"/>
  <c r="F93" i="5"/>
  <c r="F97" i="5"/>
  <c r="F101" i="5"/>
  <c r="F105" i="5"/>
  <c r="F109" i="5"/>
  <c r="F113" i="5"/>
  <c r="F114" i="5"/>
  <c r="F117" i="5"/>
  <c r="F122" i="5"/>
  <c r="F124" i="5"/>
  <c r="F126" i="5"/>
  <c r="F128" i="5"/>
  <c r="F115" i="5"/>
  <c r="F120" i="5"/>
  <c r="F127" i="5"/>
  <c r="F129" i="5"/>
  <c r="F135" i="5"/>
  <c r="F140" i="5"/>
  <c r="F123" i="5"/>
  <c r="F131" i="5"/>
  <c r="F144" i="5"/>
  <c r="F148" i="5"/>
  <c r="F152" i="5"/>
  <c r="F133" i="5"/>
  <c r="F138" i="5"/>
  <c r="F143" i="5"/>
  <c r="F147" i="5"/>
  <c r="F151" i="5"/>
  <c r="F155" i="5"/>
  <c r="F154" i="5"/>
  <c r="F150" i="5"/>
  <c r="F142" i="5"/>
  <c r="F132" i="5"/>
  <c r="F118" i="5"/>
  <c r="F99" i="5"/>
  <c r="F157" i="5"/>
  <c r="F139" i="5"/>
  <c r="F137" i="5"/>
  <c r="F145" i="5"/>
  <c r="F136" i="5"/>
  <c r="F130" i="5"/>
  <c r="F134" i="5"/>
  <c r="F111" i="5"/>
  <c r="F95" i="5"/>
  <c r="F108" i="5"/>
  <c r="F92" i="5"/>
  <c r="F110" i="5"/>
  <c r="F102" i="5"/>
  <c r="F86" i="5"/>
  <c r="F146" i="5"/>
  <c r="F153" i="5"/>
  <c r="F156" i="5"/>
  <c r="F116" i="5"/>
  <c r="F121" i="5"/>
  <c r="F149" i="5"/>
  <c r="F119" i="5"/>
  <c r="F103" i="5"/>
  <c r="F87" i="5"/>
  <c r="F141" i="5"/>
  <c r="F112" i="5"/>
  <c r="F100" i="5"/>
  <c r="F94" i="5"/>
  <c r="F106" i="5"/>
  <c r="F125" i="5"/>
  <c r="F104" i="5"/>
  <c r="F98" i="5"/>
  <c r="F107" i="5"/>
  <c r="F96" i="5"/>
  <c r="F90" i="5"/>
  <c r="F91" i="5"/>
  <c r="F88" i="5"/>
  <c r="F85" i="5"/>
  <c r="B82" i="12"/>
  <c r="N82" i="12" s="1"/>
  <c r="O82" i="12" s="1"/>
  <c r="B58" i="12"/>
  <c r="N58" i="12" s="1"/>
  <c r="B18" i="12"/>
  <c r="N18" i="12" s="1"/>
  <c r="M73" i="12"/>
  <c r="M57" i="12"/>
  <c r="M41" i="12"/>
  <c r="M29" i="12"/>
  <c r="M9" i="12"/>
  <c r="D82" i="13"/>
  <c r="G82" i="13" s="1"/>
  <c r="H82" i="13" s="1"/>
  <c r="D78" i="13"/>
  <c r="G78" i="13" s="1"/>
  <c r="H78" i="13" s="1"/>
  <c r="D74" i="13"/>
  <c r="G74" i="13" s="1"/>
  <c r="H74" i="13" s="1"/>
  <c r="F83" i="13"/>
  <c r="F79" i="13"/>
  <c r="F75" i="13"/>
  <c r="F71" i="13"/>
  <c r="F67" i="13"/>
  <c r="F63" i="13"/>
  <c r="B3" i="5"/>
  <c r="B111" i="5"/>
  <c r="B116" i="5"/>
  <c r="C116" i="5" s="1"/>
  <c r="D116" i="5" s="1"/>
  <c r="P116" i="5" s="1"/>
  <c r="B121" i="5"/>
  <c r="C121" i="5" s="1"/>
  <c r="D121" i="5" s="1"/>
  <c r="P121" i="5" s="1"/>
  <c r="B125" i="5"/>
  <c r="C125" i="5" s="1"/>
  <c r="D125" i="5" s="1"/>
  <c r="P125" i="5" s="1"/>
  <c r="B89" i="5"/>
  <c r="C89" i="5" s="1"/>
  <c r="D89" i="5" s="1"/>
  <c r="P89" i="5" s="1"/>
  <c r="B93" i="5"/>
  <c r="C93" i="5" s="1"/>
  <c r="D93" i="5" s="1"/>
  <c r="P93" i="5" s="1"/>
  <c r="B97" i="5"/>
  <c r="B101" i="5"/>
  <c r="B105" i="5"/>
  <c r="B109" i="5"/>
  <c r="B113" i="5"/>
  <c r="C113" i="5" s="1"/>
  <c r="D113" i="5" s="1"/>
  <c r="P113" i="5" s="1"/>
  <c r="B114" i="5"/>
  <c r="C114" i="5" s="1"/>
  <c r="D114" i="5" s="1"/>
  <c r="P114" i="5" s="1"/>
  <c r="B119" i="5"/>
  <c r="C119" i="5" s="1"/>
  <c r="D119" i="5" s="1"/>
  <c r="P119" i="5" s="1"/>
  <c r="B122" i="5"/>
  <c r="C122" i="5" s="1"/>
  <c r="D122" i="5" s="1"/>
  <c r="P122" i="5" s="1"/>
  <c r="B87" i="5"/>
  <c r="C87" i="5" s="1"/>
  <c r="D87" i="5" s="1"/>
  <c r="P87" i="5" s="1"/>
  <c r="B91" i="5"/>
  <c r="C91" i="5" s="1"/>
  <c r="D91" i="5" s="1"/>
  <c r="P91" i="5" s="1"/>
  <c r="B95" i="5"/>
  <c r="B99" i="5"/>
  <c r="B103" i="5"/>
  <c r="B107" i="5"/>
  <c r="B124" i="5"/>
  <c r="B132" i="5"/>
  <c r="B145" i="5"/>
  <c r="C145" i="5" s="1"/>
  <c r="D145" i="5" s="1"/>
  <c r="P145" i="5" s="1"/>
  <c r="B149" i="5"/>
  <c r="C149" i="5" s="1"/>
  <c r="D149" i="5" s="1"/>
  <c r="P149" i="5" s="1"/>
  <c r="B153" i="5"/>
  <c r="C153" i="5" s="1"/>
  <c r="D153" i="5" s="1"/>
  <c r="P153" i="5" s="1"/>
  <c r="B138" i="5"/>
  <c r="B134" i="5"/>
  <c r="C134" i="5" s="1"/>
  <c r="D134" i="5" s="1"/>
  <c r="P134" i="5" s="1"/>
  <c r="B144" i="5"/>
  <c r="C144" i="5" s="1"/>
  <c r="D144" i="5" s="1"/>
  <c r="P144" i="5" s="1"/>
  <c r="B148" i="5"/>
  <c r="C148" i="5" s="1"/>
  <c r="D148" i="5" s="1"/>
  <c r="P148" i="5" s="1"/>
  <c r="B152" i="5"/>
  <c r="C152" i="5" s="1"/>
  <c r="D152" i="5" s="1"/>
  <c r="P152" i="5" s="1"/>
  <c r="B126" i="5"/>
  <c r="C126" i="5" s="1"/>
  <c r="D126" i="5" s="1"/>
  <c r="P126" i="5" s="1"/>
  <c r="B128" i="5"/>
  <c r="C128" i="5" s="1"/>
  <c r="D128" i="5" s="1"/>
  <c r="P128" i="5" s="1"/>
  <c r="B130" i="5"/>
  <c r="C130" i="5" s="1"/>
  <c r="D130" i="5" s="1"/>
  <c r="P130" i="5" s="1"/>
  <c r="B136" i="5"/>
  <c r="C136" i="5" s="1"/>
  <c r="D136" i="5" s="1"/>
  <c r="P136" i="5" s="1"/>
  <c r="B141" i="5"/>
  <c r="C141" i="5" s="1"/>
  <c r="D141" i="5" s="1"/>
  <c r="P141" i="5" s="1"/>
  <c r="B156" i="5"/>
  <c r="C156" i="5" s="1"/>
  <c r="D156" i="5" s="1"/>
  <c r="P156" i="5" s="1"/>
  <c r="B140" i="5"/>
  <c r="C140" i="5" s="1"/>
  <c r="D140" i="5" s="1"/>
  <c r="P140" i="5" s="1"/>
  <c r="B154" i="5"/>
  <c r="C154" i="5" s="1"/>
  <c r="D154" i="5" s="1"/>
  <c r="P154" i="5" s="1"/>
  <c r="B115" i="5"/>
  <c r="C115" i="5" s="1"/>
  <c r="D115" i="5" s="1"/>
  <c r="P115" i="5" s="1"/>
  <c r="B127" i="5"/>
  <c r="C127" i="5" s="1"/>
  <c r="D127" i="5" s="1"/>
  <c r="P127" i="5" s="1"/>
  <c r="B120" i="5"/>
  <c r="C120" i="5" s="1"/>
  <c r="D120" i="5" s="1"/>
  <c r="P120" i="5" s="1"/>
  <c r="B147" i="5"/>
  <c r="C147" i="5" s="1"/>
  <c r="D147" i="5" s="1"/>
  <c r="P147" i="5" s="1"/>
  <c r="B139" i="5"/>
  <c r="C139" i="5" s="1"/>
  <c r="D139" i="5" s="1"/>
  <c r="P139" i="5" s="1"/>
  <c r="B133" i="5"/>
  <c r="C133" i="5" s="1"/>
  <c r="D133" i="5" s="1"/>
  <c r="P133" i="5" s="1"/>
  <c r="B146" i="5"/>
  <c r="C146" i="5" s="1"/>
  <c r="D146" i="5" s="1"/>
  <c r="P146" i="5" s="1"/>
  <c r="B137" i="5"/>
  <c r="C137" i="5" s="1"/>
  <c r="D137" i="5" s="1"/>
  <c r="P137" i="5" s="1"/>
  <c r="B118" i="5"/>
  <c r="C118" i="5" s="1"/>
  <c r="D118" i="5" s="1"/>
  <c r="P118" i="5" s="1"/>
  <c r="B85" i="5"/>
  <c r="C85" i="5" s="1"/>
  <c r="D85" i="5" s="1"/>
  <c r="P85" i="5" s="1"/>
  <c r="B131" i="5"/>
  <c r="C131" i="5" s="1"/>
  <c r="D131" i="5" s="1"/>
  <c r="P131" i="5" s="1"/>
  <c r="B117" i="5"/>
  <c r="C117" i="5" s="1"/>
  <c r="D117" i="5" s="1"/>
  <c r="P117" i="5" s="1"/>
  <c r="B106" i="5"/>
  <c r="C106" i="5" s="1"/>
  <c r="D106" i="5" s="1"/>
  <c r="P106" i="5" s="1"/>
  <c r="B98" i="5"/>
  <c r="C98" i="5" s="1"/>
  <c r="D98" i="5" s="1"/>
  <c r="P98" i="5" s="1"/>
  <c r="B90" i="5"/>
  <c r="C90" i="5" s="1"/>
  <c r="D90" i="5" s="1"/>
  <c r="P90" i="5" s="1"/>
  <c r="B104" i="5"/>
  <c r="C104" i="5" s="1"/>
  <c r="D104" i="5" s="1"/>
  <c r="P104" i="5" s="1"/>
  <c r="B96" i="5"/>
  <c r="C96" i="5" s="1"/>
  <c r="D96" i="5" s="1"/>
  <c r="P96" i="5" s="1"/>
  <c r="B88" i="5"/>
  <c r="C88" i="5" s="1"/>
  <c r="D88" i="5" s="1"/>
  <c r="P88" i="5" s="1"/>
  <c r="B155" i="5"/>
  <c r="C155" i="5" s="1"/>
  <c r="D155" i="5" s="1"/>
  <c r="P155" i="5" s="1"/>
  <c r="B157" i="5"/>
  <c r="C157" i="5" s="1"/>
  <c r="D157" i="5" s="1"/>
  <c r="P157" i="5" s="1"/>
  <c r="B123" i="5"/>
  <c r="C123" i="5" s="1"/>
  <c r="D123" i="5" s="1"/>
  <c r="P123" i="5" s="1"/>
  <c r="B151" i="5"/>
  <c r="C151" i="5" s="1"/>
  <c r="D151" i="5" s="1"/>
  <c r="P151" i="5" s="1"/>
  <c r="B143" i="5"/>
  <c r="C143" i="5" s="1"/>
  <c r="D143" i="5" s="1"/>
  <c r="P143" i="5" s="1"/>
  <c r="B150" i="5"/>
  <c r="C150" i="5" s="1"/>
  <c r="D150" i="5" s="1"/>
  <c r="P150" i="5" s="1"/>
  <c r="B135" i="5"/>
  <c r="C135" i="5" s="1"/>
  <c r="D135" i="5" s="1"/>
  <c r="P135" i="5" s="1"/>
  <c r="B129" i="5"/>
  <c r="C129" i="5" s="1"/>
  <c r="D129" i="5" s="1"/>
  <c r="P129" i="5" s="1"/>
  <c r="B110" i="5"/>
  <c r="C110" i="5" s="1"/>
  <c r="D110" i="5" s="1"/>
  <c r="P110" i="5" s="1"/>
  <c r="B102" i="5"/>
  <c r="C102" i="5" s="1"/>
  <c r="D102" i="5" s="1"/>
  <c r="P102" i="5" s="1"/>
  <c r="B94" i="5"/>
  <c r="C94" i="5" s="1"/>
  <c r="D94" i="5" s="1"/>
  <c r="P94" i="5" s="1"/>
  <c r="B86" i="5"/>
  <c r="C86" i="5" s="1"/>
  <c r="D86" i="5" s="1"/>
  <c r="P86" i="5" s="1"/>
  <c r="B108" i="5"/>
  <c r="C108" i="5" s="1"/>
  <c r="D108" i="5" s="1"/>
  <c r="P108" i="5" s="1"/>
  <c r="B100" i="5"/>
  <c r="C100" i="5" s="1"/>
  <c r="D100" i="5" s="1"/>
  <c r="P100" i="5" s="1"/>
  <c r="B92" i="5"/>
  <c r="C92" i="5" s="1"/>
  <c r="D92" i="5" s="1"/>
  <c r="P92" i="5" s="1"/>
  <c r="B142" i="5"/>
  <c r="C142" i="5" s="1"/>
  <c r="D142" i="5" s="1"/>
  <c r="P142" i="5" s="1"/>
  <c r="B112" i="5"/>
  <c r="C112" i="5" s="1"/>
  <c r="D112" i="5" s="1"/>
  <c r="P112" i="5" s="1"/>
  <c r="B84" i="5"/>
  <c r="B80" i="5"/>
  <c r="B76" i="5"/>
  <c r="B72" i="5"/>
  <c r="B68" i="5"/>
  <c r="B64" i="5"/>
  <c r="B60" i="5"/>
  <c r="B56" i="5"/>
  <c r="B52" i="5"/>
  <c r="O87" i="5"/>
  <c r="O91" i="5"/>
  <c r="O95" i="5"/>
  <c r="R95" i="5" s="1"/>
  <c r="O99" i="5"/>
  <c r="R99" i="5" s="1"/>
  <c r="O103" i="5"/>
  <c r="R103" i="5" s="1"/>
  <c r="O107" i="5"/>
  <c r="R107" i="5" s="1"/>
  <c r="O111" i="5"/>
  <c r="R111" i="5" s="1"/>
  <c r="O142" i="5"/>
  <c r="O146" i="5"/>
  <c r="O150" i="5"/>
  <c r="O154" i="5"/>
  <c r="O156" i="5"/>
  <c r="O132" i="5"/>
  <c r="O97" i="5"/>
  <c r="R97" i="5" s="1"/>
  <c r="O145" i="5"/>
  <c r="R145" i="5" s="1"/>
  <c r="O121" i="5"/>
  <c r="R121" i="5" s="1"/>
  <c r="O108" i="5"/>
  <c r="R108" i="5" s="1"/>
  <c r="O100" i="5"/>
  <c r="R100" i="5" s="1"/>
  <c r="O92" i="5"/>
  <c r="R92" i="5" s="1"/>
  <c r="O139" i="5"/>
  <c r="R139" i="5" s="1"/>
  <c r="O123" i="5"/>
  <c r="R123" i="5" s="1"/>
  <c r="O110" i="5"/>
  <c r="R110" i="5" s="1"/>
  <c r="O113" i="5"/>
  <c r="O93" i="5"/>
  <c r="O148" i="5"/>
  <c r="O131" i="5"/>
  <c r="R131" i="5" s="1"/>
  <c r="O124" i="5"/>
  <c r="O151" i="5"/>
  <c r="R151" i="5" s="1"/>
  <c r="O143" i="5"/>
  <c r="R143" i="5" s="1"/>
  <c r="O141" i="5"/>
  <c r="O118" i="5"/>
  <c r="O133" i="5"/>
  <c r="R133" i="5" s="1"/>
  <c r="O120" i="5"/>
  <c r="O105" i="5"/>
  <c r="R105" i="5" s="1"/>
  <c r="O89" i="5"/>
  <c r="O157" i="5"/>
  <c r="R157" i="5" s="1"/>
  <c r="O136" i="5"/>
  <c r="O130" i="5"/>
  <c r="O122" i="5"/>
  <c r="O135" i="5"/>
  <c r="R135" i="5" s="1"/>
  <c r="O128" i="5"/>
  <c r="O155" i="5"/>
  <c r="R155" i="5" s="1"/>
  <c r="O101" i="5"/>
  <c r="R101" i="5" s="1"/>
  <c r="O85" i="5"/>
  <c r="O152" i="5"/>
  <c r="O144" i="5"/>
  <c r="O140" i="5"/>
  <c r="O134" i="5"/>
  <c r="O126" i="5"/>
  <c r="O147" i="5"/>
  <c r="R147" i="5" s="1"/>
  <c r="O138" i="5"/>
  <c r="R138" i="5" s="1"/>
  <c r="O149" i="5"/>
  <c r="R149" i="5" s="1"/>
  <c r="O125" i="5"/>
  <c r="R125" i="5" s="1"/>
  <c r="O127" i="5"/>
  <c r="R127" i="5" s="1"/>
  <c r="O114" i="5"/>
  <c r="O116" i="5"/>
  <c r="O153" i="5"/>
  <c r="R153" i="5" s="1"/>
  <c r="O96" i="5"/>
  <c r="R96" i="5" s="1"/>
  <c r="O115" i="5"/>
  <c r="R115" i="5" s="1"/>
  <c r="O106" i="5"/>
  <c r="R106" i="5" s="1"/>
  <c r="O90" i="5"/>
  <c r="R90" i="5" s="1"/>
  <c r="O137" i="5"/>
  <c r="O88" i="5"/>
  <c r="R88" i="5" s="1"/>
  <c r="O117" i="5"/>
  <c r="R117" i="5" s="1"/>
  <c r="O102" i="5"/>
  <c r="R102" i="5" s="1"/>
  <c r="O86" i="5"/>
  <c r="R86" i="5" s="1"/>
  <c r="O112" i="5"/>
  <c r="O98" i="5"/>
  <c r="R98" i="5" s="1"/>
  <c r="O104" i="5"/>
  <c r="R104" i="5" s="1"/>
  <c r="O129" i="5"/>
  <c r="R129" i="5" s="1"/>
  <c r="O109" i="5"/>
  <c r="R109" i="5" s="1"/>
  <c r="O94" i="5"/>
  <c r="R94" i="5" s="1"/>
  <c r="O119" i="5"/>
  <c r="R119" i="5" s="1"/>
  <c r="N6" i="16"/>
  <c r="F81" i="13"/>
  <c r="F77" i="13"/>
  <c r="B83" i="5"/>
  <c r="B79" i="5"/>
  <c r="F74" i="13"/>
  <c r="F73" i="13"/>
  <c r="F70" i="13"/>
  <c r="B48" i="5"/>
  <c r="B44" i="5"/>
  <c r="B40" i="5"/>
  <c r="B36" i="5"/>
  <c r="B32" i="5"/>
  <c r="B28" i="5"/>
  <c r="B24" i="5"/>
  <c r="B20" i="5"/>
  <c r="B16" i="5"/>
  <c r="B12" i="5"/>
  <c r="B8" i="5"/>
  <c r="B4" i="5"/>
  <c r="N10" i="16"/>
  <c r="N14" i="16"/>
  <c r="N18" i="16"/>
  <c r="B20" i="16"/>
  <c r="C20" i="16" s="1"/>
  <c r="O20" i="16" s="1"/>
  <c r="B36" i="16"/>
  <c r="C36" i="16" s="1"/>
  <c r="O36" i="16" s="1"/>
  <c r="F69" i="13"/>
  <c r="F65" i="13"/>
  <c r="B75" i="5"/>
  <c r="B71" i="5"/>
  <c r="B67" i="5"/>
  <c r="B63" i="5"/>
  <c r="B59" i="5"/>
  <c r="E6" i="16"/>
  <c r="B9" i="16"/>
  <c r="C9" i="16" s="1"/>
  <c r="O9" i="16" s="1"/>
  <c r="E10" i="16"/>
  <c r="B13" i="16"/>
  <c r="C13" i="16" s="1"/>
  <c r="O13" i="16" s="1"/>
  <c r="E14" i="16"/>
  <c r="E18" i="16"/>
  <c r="E22" i="16"/>
  <c r="E38" i="16"/>
  <c r="M17" i="12"/>
  <c r="M80" i="12"/>
  <c r="M72" i="12"/>
  <c r="M64" i="12"/>
  <c r="M56" i="12"/>
  <c r="F66" i="13"/>
  <c r="F62" i="13"/>
  <c r="F58" i="13"/>
  <c r="E5" i="16"/>
  <c r="E9" i="16"/>
  <c r="E13" i="16"/>
  <c r="E17" i="16"/>
  <c r="E21" i="16"/>
  <c r="E25" i="16"/>
  <c r="E29" i="16"/>
  <c r="E33" i="16"/>
  <c r="B80" i="13"/>
  <c r="C80" i="13" s="1"/>
  <c r="B72" i="13"/>
  <c r="C72" i="13" s="1"/>
  <c r="B64" i="13"/>
  <c r="C64" i="13" s="1"/>
  <c r="B56" i="13"/>
  <c r="C56" i="13" s="1"/>
  <c r="B48" i="13"/>
  <c r="C48" i="13" s="1"/>
  <c r="B40" i="13"/>
  <c r="C40" i="13" s="1"/>
  <c r="B32" i="13"/>
  <c r="C32" i="13" s="1"/>
  <c r="B24" i="13"/>
  <c r="C24" i="13" s="1"/>
  <c r="B16" i="13"/>
  <c r="C16" i="13" s="1"/>
  <c r="B8" i="13"/>
  <c r="C8" i="13" s="1"/>
  <c r="O5" i="17"/>
  <c r="O13" i="17"/>
  <c r="B55" i="5"/>
  <c r="B51" i="5"/>
  <c r="B47" i="5"/>
  <c r="B43" i="5"/>
  <c r="B39" i="5"/>
  <c r="B35" i="5"/>
  <c r="B31" i="5"/>
  <c r="B27" i="5"/>
  <c r="E4" i="16"/>
  <c r="E8" i="16"/>
  <c r="E12" i="16"/>
  <c r="E16" i="16"/>
  <c r="E20" i="16"/>
  <c r="E24" i="16"/>
  <c r="E28" i="16"/>
  <c r="E32" i="16"/>
  <c r="E36" i="16"/>
  <c r="E40" i="16"/>
  <c r="E44" i="16"/>
  <c r="E48" i="16"/>
  <c r="E52" i="16"/>
  <c r="E56" i="16"/>
  <c r="E64" i="16"/>
  <c r="E68" i="16"/>
  <c r="E72" i="16"/>
  <c r="E76" i="16"/>
  <c r="E80" i="16"/>
  <c r="E84" i="16"/>
  <c r="D38" i="12"/>
  <c r="B83" i="13"/>
  <c r="C83" i="13" s="1"/>
  <c r="B79" i="13"/>
  <c r="C79" i="13" s="1"/>
  <c r="B75" i="13"/>
  <c r="C75" i="13" s="1"/>
  <c r="B71" i="13"/>
  <c r="C71" i="13" s="1"/>
  <c r="B67" i="13"/>
  <c r="C67" i="13" s="1"/>
  <c r="O4" i="17"/>
  <c r="B82" i="5"/>
  <c r="B78" i="5"/>
  <c r="B74" i="5"/>
  <c r="B70" i="5"/>
  <c r="B66" i="5"/>
  <c r="B62" i="5"/>
  <c r="B58" i="5"/>
  <c r="B54" i="5"/>
  <c r="B50" i="5"/>
  <c r="B46" i="5"/>
  <c r="B42" i="5"/>
  <c r="B38" i="5"/>
  <c r="B34" i="5"/>
  <c r="B30" i="5"/>
  <c r="B26" i="5"/>
  <c r="B22" i="5"/>
  <c r="B18" i="5"/>
  <c r="B14" i="5"/>
  <c r="B10" i="5"/>
  <c r="B6" i="5"/>
  <c r="B81" i="5"/>
  <c r="B77" i="5"/>
  <c r="B73" i="5"/>
  <c r="B69" i="5"/>
  <c r="B65" i="5"/>
  <c r="B61" i="5"/>
  <c r="B57" i="5"/>
  <c r="B53" i="5"/>
  <c r="B49" i="5"/>
  <c r="B45" i="5"/>
  <c r="B41" i="5"/>
  <c r="B37" i="5"/>
  <c r="B33" i="5"/>
  <c r="B29" i="5"/>
  <c r="B25" i="5"/>
  <c r="B21" i="5"/>
  <c r="B17" i="5"/>
  <c r="B13" i="5"/>
  <c r="B9" i="5"/>
  <c r="B23" i="5"/>
  <c r="B19" i="5"/>
  <c r="B15" i="5"/>
  <c r="B11" i="5"/>
  <c r="B7" i="5"/>
  <c r="E26" i="16"/>
  <c r="E30" i="16"/>
  <c r="E34" i="16"/>
  <c r="B52" i="12"/>
  <c r="N52" i="12" s="1"/>
  <c r="O52" i="12" s="1"/>
  <c r="B50" i="12"/>
  <c r="N50" i="12" s="1"/>
  <c r="O50" i="12" s="1"/>
  <c r="B23" i="12"/>
  <c r="N23" i="12" s="1"/>
  <c r="O23" i="12" s="1"/>
  <c r="M25" i="12"/>
  <c r="B63" i="13"/>
  <c r="C63" i="13" s="1"/>
  <c r="B59" i="13"/>
  <c r="C59" i="13" s="1"/>
  <c r="B55" i="13"/>
  <c r="C55" i="13" s="1"/>
  <c r="B51" i="13"/>
  <c r="C51" i="13" s="1"/>
  <c r="B47" i="13"/>
  <c r="C47" i="13" s="1"/>
  <c r="B43" i="13"/>
  <c r="C43" i="13" s="1"/>
  <c r="B39" i="13"/>
  <c r="C39" i="13" s="1"/>
  <c r="B35" i="13"/>
  <c r="C35" i="13" s="1"/>
  <c r="B31" i="13"/>
  <c r="C31" i="13" s="1"/>
  <c r="B27" i="13"/>
  <c r="C27" i="13" s="1"/>
  <c r="B23" i="13"/>
  <c r="C23" i="13" s="1"/>
  <c r="B19" i="13"/>
  <c r="C19" i="13" s="1"/>
  <c r="B15" i="13"/>
  <c r="C15" i="13" s="1"/>
  <c r="B11" i="13"/>
  <c r="C11" i="13" s="1"/>
  <c r="B7" i="13"/>
  <c r="C7" i="13" s="1"/>
  <c r="F54" i="13"/>
  <c r="F50" i="13"/>
  <c r="F46" i="13"/>
  <c r="F42" i="13"/>
  <c r="F38" i="13"/>
  <c r="F34" i="13"/>
  <c r="F30" i="13"/>
  <c r="F26" i="13"/>
  <c r="F22" i="13"/>
  <c r="F18" i="13"/>
  <c r="F14" i="13"/>
  <c r="F10" i="13"/>
  <c r="F6" i="13"/>
  <c r="O30" i="17"/>
  <c r="O31" i="17"/>
  <c r="O67" i="17"/>
  <c r="O75" i="17"/>
  <c r="E42" i="16"/>
  <c r="E46" i="16"/>
  <c r="E50" i="16"/>
  <c r="E54" i="16"/>
  <c r="E58" i="16"/>
  <c r="B62" i="16"/>
  <c r="C62" i="16" s="1"/>
  <c r="O62" i="16" s="1"/>
  <c r="E63" i="16"/>
  <c r="N64" i="16"/>
  <c r="E67" i="16"/>
  <c r="N68" i="16"/>
  <c r="E71" i="16"/>
  <c r="E75" i="16"/>
  <c r="B78" i="16"/>
  <c r="C78" i="16" s="1"/>
  <c r="O78" i="16" s="1"/>
  <c r="E79" i="16"/>
  <c r="N80" i="16"/>
  <c r="E83" i="16"/>
  <c r="N84" i="16"/>
  <c r="E60" i="16"/>
  <c r="B77" i="12"/>
  <c r="N77" i="12" s="1"/>
  <c r="O77" i="12" s="1"/>
  <c r="B65" i="12"/>
  <c r="N65" i="12" s="1"/>
  <c r="O65" i="12" s="1"/>
  <c r="B63" i="12"/>
  <c r="N63" i="12" s="1"/>
  <c r="O63" i="12" s="1"/>
  <c r="B40" i="12"/>
  <c r="N40" i="12" s="1"/>
  <c r="O40" i="12" s="1"/>
  <c r="B34" i="12"/>
  <c r="N34" i="12" s="1"/>
  <c r="O34" i="12" s="1"/>
  <c r="B30" i="12"/>
  <c r="N30" i="12" s="1"/>
  <c r="O30" i="12" s="1"/>
  <c r="B28" i="12"/>
  <c r="N28" i="12" s="1"/>
  <c r="O28" i="12" s="1"/>
  <c r="B15" i="12"/>
  <c r="N15" i="12" s="1"/>
  <c r="O15" i="12" s="1"/>
  <c r="M47" i="12"/>
  <c r="M39" i="12"/>
  <c r="M31" i="12"/>
  <c r="M23" i="12"/>
  <c r="M15" i="12"/>
  <c r="M7" i="12"/>
  <c r="M81" i="12"/>
  <c r="M65" i="12"/>
  <c r="M45" i="12"/>
  <c r="M13" i="12"/>
  <c r="B70" i="13"/>
  <c r="C70" i="13" s="1"/>
  <c r="B66" i="13"/>
  <c r="C66" i="13" s="1"/>
  <c r="B62" i="13"/>
  <c r="C62" i="13" s="1"/>
  <c r="B58" i="13"/>
  <c r="C58" i="13" s="1"/>
  <c r="B54" i="13"/>
  <c r="C54" i="13" s="1"/>
  <c r="B50" i="13"/>
  <c r="C50" i="13" s="1"/>
  <c r="B46" i="13"/>
  <c r="C46" i="13" s="1"/>
  <c r="B42" i="13"/>
  <c r="C42" i="13" s="1"/>
  <c r="B38" i="13"/>
  <c r="C38" i="13" s="1"/>
  <c r="B34" i="13"/>
  <c r="C34" i="13" s="1"/>
  <c r="B30" i="13"/>
  <c r="C30" i="13" s="1"/>
  <c r="B26" i="13"/>
  <c r="C26" i="13" s="1"/>
  <c r="B22" i="13"/>
  <c r="C22" i="13" s="1"/>
  <c r="B18" i="13"/>
  <c r="C18" i="13" s="1"/>
  <c r="B14" i="13"/>
  <c r="C14" i="13" s="1"/>
  <c r="B10" i="13"/>
  <c r="C10" i="13" s="1"/>
  <c r="B6" i="13"/>
  <c r="C6" i="13" s="1"/>
  <c r="F61" i="13"/>
  <c r="O25" i="17"/>
  <c r="B27" i="17"/>
  <c r="C27" i="17" s="1"/>
  <c r="D27" i="17" s="1"/>
  <c r="O66" i="17"/>
  <c r="O74" i="17"/>
  <c r="N5" i="16"/>
  <c r="N9" i="16"/>
  <c r="N13" i="16"/>
  <c r="N17" i="16"/>
  <c r="N21" i="16"/>
  <c r="N25" i="16"/>
  <c r="N29" i="16"/>
  <c r="N33" i="16"/>
  <c r="E37" i="16"/>
  <c r="N38" i="16"/>
  <c r="E41" i="16"/>
  <c r="N42" i="16"/>
  <c r="B44" i="16"/>
  <c r="C44" i="16" s="1"/>
  <c r="O44" i="16" s="1"/>
  <c r="E45" i="16"/>
  <c r="N46" i="16"/>
  <c r="E49" i="16"/>
  <c r="N50" i="16"/>
  <c r="E53" i="16"/>
  <c r="N54" i="16"/>
  <c r="E57" i="16"/>
  <c r="N58" i="16"/>
  <c r="E61" i="16"/>
  <c r="E62" i="16"/>
  <c r="N63" i="16"/>
  <c r="E66" i="16"/>
  <c r="N67" i="16"/>
  <c r="E70" i="16"/>
  <c r="N71" i="16"/>
  <c r="E74" i="16"/>
  <c r="N75" i="16"/>
  <c r="E78" i="16"/>
  <c r="N79" i="16"/>
  <c r="E82" i="16"/>
  <c r="N83" i="16"/>
  <c r="D70" i="12"/>
  <c r="B57" i="12"/>
  <c r="N57" i="12" s="1"/>
  <c r="O57" i="12" s="1"/>
  <c r="B55" i="12"/>
  <c r="N55" i="12" s="1"/>
  <c r="O55" i="12" s="1"/>
  <c r="B53" i="12"/>
  <c r="N53" i="12" s="1"/>
  <c r="B20" i="12"/>
  <c r="N20" i="12" s="1"/>
  <c r="O20" i="12" s="1"/>
  <c r="D6" i="12"/>
  <c r="M46" i="12"/>
  <c r="M38" i="12"/>
  <c r="M30" i="12"/>
  <c r="M22" i="12"/>
  <c r="M14" i="12"/>
  <c r="M6" i="12"/>
  <c r="B81" i="13"/>
  <c r="C81" i="13" s="1"/>
  <c r="B77" i="13"/>
  <c r="C77" i="13" s="1"/>
  <c r="B73" i="13"/>
  <c r="C73" i="13" s="1"/>
  <c r="B69" i="13"/>
  <c r="C69" i="13" s="1"/>
  <c r="B65" i="13"/>
  <c r="C65" i="13" s="1"/>
  <c r="B61" i="13"/>
  <c r="C61" i="13" s="1"/>
  <c r="B57" i="13"/>
  <c r="C57" i="13" s="1"/>
  <c r="B53" i="13"/>
  <c r="C53" i="13" s="1"/>
  <c r="B49" i="13"/>
  <c r="C49" i="13" s="1"/>
  <c r="F7" i="17"/>
  <c r="O8" i="17"/>
  <c r="F11" i="17"/>
  <c r="O16" i="17"/>
  <c r="B18" i="17"/>
  <c r="C18" i="17" s="1"/>
  <c r="D18" i="17" s="1"/>
  <c r="O37" i="17"/>
  <c r="B5" i="5"/>
  <c r="N4" i="16"/>
  <c r="E7" i="16"/>
  <c r="E11" i="16"/>
  <c r="E15" i="16"/>
  <c r="E19" i="16"/>
  <c r="N20" i="16"/>
  <c r="B22" i="16"/>
  <c r="C22" i="16" s="1"/>
  <c r="O22" i="16" s="1"/>
  <c r="E23" i="16"/>
  <c r="N24" i="16"/>
  <c r="B26" i="16"/>
  <c r="C26" i="16" s="1"/>
  <c r="O26" i="16" s="1"/>
  <c r="E27" i="16"/>
  <c r="N28" i="16"/>
  <c r="E31" i="16"/>
  <c r="N32" i="16"/>
  <c r="B34" i="16"/>
  <c r="C34" i="16" s="1"/>
  <c r="O34" i="16" s="1"/>
  <c r="E35" i="16"/>
  <c r="N37" i="16"/>
  <c r="N41" i="16"/>
  <c r="N45" i="16"/>
  <c r="N49" i="16"/>
  <c r="N53" i="16"/>
  <c r="N57" i="16"/>
  <c r="N61" i="16"/>
  <c r="N62" i="16"/>
  <c r="E65" i="16"/>
  <c r="N66" i="16"/>
  <c r="E69" i="16"/>
  <c r="N70" i="16"/>
  <c r="E73" i="16"/>
  <c r="N74" i="16"/>
  <c r="E77" i="16"/>
  <c r="N78" i="16"/>
  <c r="E81" i="16"/>
  <c r="N82" i="16"/>
  <c r="B80" i="12"/>
  <c r="N80" i="12" s="1"/>
  <c r="O80" i="12" s="1"/>
  <c r="B72" i="12"/>
  <c r="N72" i="12" s="1"/>
  <c r="O72" i="12" s="1"/>
  <c r="B60" i="12"/>
  <c r="N60" i="12" s="1"/>
  <c r="O60" i="12" s="1"/>
  <c r="B47" i="12"/>
  <c r="N47" i="12" s="1"/>
  <c r="O47" i="12" s="1"/>
  <c r="B8" i="12"/>
  <c r="N8" i="12" s="1"/>
  <c r="O8" i="12" s="1"/>
  <c r="M77" i="12"/>
  <c r="M61" i="12"/>
  <c r="B76" i="13"/>
  <c r="C76" i="13" s="1"/>
  <c r="B68" i="13"/>
  <c r="C68" i="13" s="1"/>
  <c r="B60" i="13"/>
  <c r="C60" i="13" s="1"/>
  <c r="B52" i="13"/>
  <c r="C52" i="13" s="1"/>
  <c r="B44" i="13"/>
  <c r="C44" i="13" s="1"/>
  <c r="B36" i="13"/>
  <c r="C36" i="13" s="1"/>
  <c r="B28" i="13"/>
  <c r="C28" i="13" s="1"/>
  <c r="B20" i="13"/>
  <c r="C20" i="13" s="1"/>
  <c r="B12" i="13"/>
  <c r="C12" i="13" s="1"/>
  <c r="B4" i="13"/>
  <c r="C4" i="13" s="1"/>
  <c r="F59" i="13"/>
  <c r="F55" i="13"/>
  <c r="F51" i="13"/>
  <c r="F47" i="13"/>
  <c r="F43" i="13"/>
  <c r="F39" i="13"/>
  <c r="F35" i="13"/>
  <c r="F31" i="13"/>
  <c r="F27" i="13"/>
  <c r="F23" i="13"/>
  <c r="F19" i="13"/>
  <c r="F15" i="13"/>
  <c r="F11" i="13"/>
  <c r="F7" i="13"/>
  <c r="F35" i="17"/>
  <c r="N3" i="16"/>
  <c r="N35" i="16"/>
  <c r="N39" i="16"/>
  <c r="N43" i="16"/>
  <c r="N8" i="16"/>
  <c r="N7" i="16"/>
  <c r="N11" i="16"/>
  <c r="N15" i="16"/>
  <c r="N19" i="16"/>
  <c r="N23" i="16"/>
  <c r="N27" i="16"/>
  <c r="N31" i="16"/>
  <c r="N65" i="16"/>
  <c r="N69" i="16"/>
  <c r="N73" i="16"/>
  <c r="N77" i="16"/>
  <c r="N81" i="16"/>
  <c r="N52" i="16"/>
  <c r="N36" i="16"/>
  <c r="O31" i="12"/>
  <c r="N22" i="16"/>
  <c r="N26" i="16"/>
  <c r="N30" i="16"/>
  <c r="N34" i="16"/>
  <c r="N47" i="16"/>
  <c r="N51" i="16"/>
  <c r="N55" i="16"/>
  <c r="N59" i="16"/>
  <c r="N48" i="16"/>
  <c r="N16" i="16"/>
  <c r="N76" i="16"/>
  <c r="N60" i="16"/>
  <c r="N44" i="16"/>
  <c r="N12" i="16"/>
  <c r="N72" i="16"/>
  <c r="N56" i="16"/>
  <c r="N40" i="16"/>
  <c r="O53" i="12"/>
  <c r="D14" i="12"/>
  <c r="D49" i="12"/>
  <c r="D78" i="12"/>
  <c r="D75" i="12"/>
  <c r="D68" i="12"/>
  <c r="D65" i="12"/>
  <c r="D63" i="12"/>
  <c r="D58" i="12"/>
  <c r="D48" i="12"/>
  <c r="D41" i="12"/>
  <c r="D36" i="12"/>
  <c r="D33" i="12"/>
  <c r="D26" i="12"/>
  <c r="D16" i="12"/>
  <c r="D9" i="12"/>
  <c r="D4" i="12"/>
  <c r="B4" i="16"/>
  <c r="B16" i="16"/>
  <c r="C16" i="16" s="1"/>
  <c r="O16" i="16" s="1"/>
  <c r="B21" i="16"/>
  <c r="C21" i="16" s="1"/>
  <c r="O21" i="16" s="1"/>
  <c r="B60" i="16"/>
  <c r="C60" i="16" s="1"/>
  <c r="O60" i="16" s="1"/>
  <c r="B69" i="16"/>
  <c r="C69" i="16" s="1"/>
  <c r="O69" i="16" s="1"/>
  <c r="G3" i="16"/>
  <c r="E59" i="16"/>
  <c r="E55" i="16"/>
  <c r="E51" i="16"/>
  <c r="E47" i="16"/>
  <c r="E43" i="16"/>
  <c r="E39" i="16"/>
  <c r="D83" i="12"/>
  <c r="D76" i="12"/>
  <c r="D73" i="12"/>
  <c r="D71" i="12"/>
  <c r="D66" i="12"/>
  <c r="D54" i="12"/>
  <c r="D51" i="12"/>
  <c r="D46" i="12"/>
  <c r="D44" i="12"/>
  <c r="B43" i="12"/>
  <c r="N43" i="12" s="1"/>
  <c r="D39" i="12"/>
  <c r="B33" i="12"/>
  <c r="N33" i="12" s="1"/>
  <c r="O33" i="12" s="1"/>
  <c r="D29" i="12"/>
  <c r="D22" i="12"/>
  <c r="B21" i="12"/>
  <c r="N21" i="12" s="1"/>
  <c r="O21" i="12" s="1"/>
  <c r="D19" i="12"/>
  <c r="D12" i="12"/>
  <c r="B11" i="12"/>
  <c r="N11" i="12" s="1"/>
  <c r="D7" i="12"/>
  <c r="O58" i="12"/>
  <c r="O18" i="12"/>
  <c r="B3" i="16"/>
  <c r="C3" i="16" s="1"/>
  <c r="B7" i="16"/>
  <c r="C7" i="16" s="1"/>
  <c r="O7" i="16" s="1"/>
  <c r="B11" i="16"/>
  <c r="C11" i="16" s="1"/>
  <c r="O11" i="16" s="1"/>
  <c r="B24" i="16"/>
  <c r="C24" i="16" s="1"/>
  <c r="O24" i="16" s="1"/>
  <c r="B28" i="16"/>
  <c r="C28" i="16" s="1"/>
  <c r="O28" i="16" s="1"/>
  <c r="B51" i="16"/>
  <c r="C51" i="16" s="1"/>
  <c r="O51" i="16" s="1"/>
  <c r="B26" i="12"/>
  <c r="N26" i="12" s="1"/>
  <c r="O26" i="12" s="1"/>
  <c r="B79" i="12"/>
  <c r="N79" i="12" s="1"/>
  <c r="B3" i="12"/>
  <c r="D81" i="12"/>
  <c r="D79" i="12"/>
  <c r="D74" i="12"/>
  <c r="B73" i="12"/>
  <c r="N73" i="12" s="1"/>
  <c r="B71" i="12"/>
  <c r="N71" i="12" s="1"/>
  <c r="B68" i="12"/>
  <c r="N68" i="12" s="1"/>
  <c r="O68" i="12" s="1"/>
  <c r="B66" i="12"/>
  <c r="N66" i="12" s="1"/>
  <c r="D62" i="12"/>
  <c r="B61" i="12"/>
  <c r="N61" i="12" s="1"/>
  <c r="D59" i="12"/>
  <c r="B56" i="12"/>
  <c r="N56" i="12" s="1"/>
  <c r="O56" i="12" s="1"/>
  <c r="D52" i="12"/>
  <c r="B46" i="12"/>
  <c r="N46" i="12" s="1"/>
  <c r="B44" i="12"/>
  <c r="N44" i="12" s="1"/>
  <c r="O44" i="12" s="1"/>
  <c r="D42" i="12"/>
  <c r="B39" i="12"/>
  <c r="N39" i="12" s="1"/>
  <c r="B36" i="12"/>
  <c r="N36" i="12" s="1"/>
  <c r="O36" i="12" s="1"/>
  <c r="D32" i="12"/>
  <c r="D25" i="12"/>
  <c r="B24" i="12"/>
  <c r="N24" i="12" s="1"/>
  <c r="O24" i="12" s="1"/>
  <c r="D20" i="12"/>
  <c r="D17" i="12"/>
  <c r="B14" i="12"/>
  <c r="N14" i="12" s="1"/>
  <c r="B12" i="12"/>
  <c r="N12" i="12" s="1"/>
  <c r="O12" i="12" s="1"/>
  <c r="D10" i="12"/>
  <c r="B7" i="12"/>
  <c r="N7" i="12" s="1"/>
  <c r="B4" i="12"/>
  <c r="N4" i="12" s="1"/>
  <c r="O4" i="12" s="1"/>
  <c r="M69" i="12"/>
  <c r="M53" i="12"/>
  <c r="M37" i="12"/>
  <c r="M21" i="12"/>
  <c r="M5" i="12"/>
  <c r="B6" i="16"/>
  <c r="C6" i="16" s="1"/>
  <c r="O6" i="16" s="1"/>
  <c r="B46" i="16"/>
  <c r="C46" i="16" s="1"/>
  <c r="O46" i="16" s="1"/>
  <c r="D82" i="12"/>
  <c r="B81" i="12"/>
  <c r="N81" i="12" s="1"/>
  <c r="B76" i="12"/>
  <c r="N76" i="12" s="1"/>
  <c r="B74" i="12"/>
  <c r="N74" i="12" s="1"/>
  <c r="O74" i="12" s="1"/>
  <c r="B69" i="12"/>
  <c r="N69" i="12" s="1"/>
  <c r="O69" i="12" s="1"/>
  <c r="D67" i="12"/>
  <c r="B64" i="12"/>
  <c r="N64" i="12" s="1"/>
  <c r="O64" i="12" s="1"/>
  <c r="D60" i="12"/>
  <c r="D57" i="12"/>
  <c r="D55" i="12"/>
  <c r="B49" i="12"/>
  <c r="N49" i="12" s="1"/>
  <c r="D45" i="12"/>
  <c r="B42" i="12"/>
  <c r="N42" i="12" s="1"/>
  <c r="B37" i="12"/>
  <c r="N37" i="12" s="1"/>
  <c r="D35" i="12"/>
  <c r="D30" i="12"/>
  <c r="D28" i="12"/>
  <c r="B27" i="12"/>
  <c r="N27" i="12" s="1"/>
  <c r="D23" i="12"/>
  <c r="B17" i="12"/>
  <c r="N17" i="12" s="1"/>
  <c r="D13" i="12"/>
  <c r="B10" i="12"/>
  <c r="N10" i="12" s="1"/>
  <c r="B5" i="12"/>
  <c r="N5" i="12" s="1"/>
  <c r="M52" i="12"/>
  <c r="M48" i="12"/>
  <c r="M44" i="12"/>
  <c r="M40" i="12"/>
  <c r="M36" i="12"/>
  <c r="M32" i="12"/>
  <c r="M28" i="12"/>
  <c r="M24" i="12"/>
  <c r="M20" i="12"/>
  <c r="M16" i="12"/>
  <c r="M12" i="12"/>
  <c r="M8" i="12"/>
  <c r="M4" i="12"/>
  <c r="M76" i="12"/>
  <c r="M68" i="12"/>
  <c r="M60" i="12"/>
  <c r="M49" i="12"/>
  <c r="M33" i="12"/>
  <c r="B45" i="13"/>
  <c r="C45" i="13" s="1"/>
  <c r="B41" i="13"/>
  <c r="C41" i="13" s="1"/>
  <c r="B37" i="13"/>
  <c r="C37" i="13" s="1"/>
  <c r="B33" i="13"/>
  <c r="C33" i="13" s="1"/>
  <c r="B29" i="13"/>
  <c r="C29" i="13" s="1"/>
  <c r="B25" i="13"/>
  <c r="C25" i="13" s="1"/>
  <c r="B21" i="13"/>
  <c r="C21" i="13" s="1"/>
  <c r="B17" i="13"/>
  <c r="C17" i="13" s="1"/>
  <c r="B13" i="13"/>
  <c r="C13" i="13" s="1"/>
  <c r="B9" i="13"/>
  <c r="C9" i="13" s="1"/>
  <c r="B5" i="13"/>
  <c r="C5" i="13" s="1"/>
  <c r="B83" i="12"/>
  <c r="N83" i="12" s="1"/>
  <c r="D80" i="12"/>
  <c r="B78" i="12"/>
  <c r="N78" i="12" s="1"/>
  <c r="B75" i="12"/>
  <c r="N75" i="12" s="1"/>
  <c r="D72" i="12"/>
  <c r="B70" i="12"/>
  <c r="N70" i="12" s="1"/>
  <c r="O70" i="12" s="1"/>
  <c r="B67" i="12"/>
  <c r="N67" i="12" s="1"/>
  <c r="D64" i="12"/>
  <c r="B62" i="12"/>
  <c r="N62" i="12" s="1"/>
  <c r="B59" i="12"/>
  <c r="N59" i="12" s="1"/>
  <c r="D56" i="12"/>
  <c r="B54" i="12"/>
  <c r="N54" i="12" s="1"/>
  <c r="O54" i="12" s="1"/>
  <c r="B51" i="12"/>
  <c r="N51" i="12" s="1"/>
  <c r="O51" i="12" s="1"/>
  <c r="B48" i="12"/>
  <c r="N48" i="12" s="1"/>
  <c r="B45" i="12"/>
  <c r="N45" i="12" s="1"/>
  <c r="B41" i="12"/>
  <c r="N41" i="12" s="1"/>
  <c r="B38" i="12"/>
  <c r="N38" i="12" s="1"/>
  <c r="B35" i="12"/>
  <c r="N35" i="12" s="1"/>
  <c r="B32" i="12"/>
  <c r="N32" i="12" s="1"/>
  <c r="B29" i="12"/>
  <c r="N29" i="12" s="1"/>
  <c r="O29" i="12" s="1"/>
  <c r="B25" i="12"/>
  <c r="N25" i="12" s="1"/>
  <c r="O25" i="12" s="1"/>
  <c r="B22" i="12"/>
  <c r="N22" i="12" s="1"/>
  <c r="B19" i="12"/>
  <c r="N19" i="12" s="1"/>
  <c r="B16" i="12"/>
  <c r="N16" i="12" s="1"/>
  <c r="B13" i="12"/>
  <c r="N13" i="12" s="1"/>
  <c r="O13" i="12" s="1"/>
  <c r="B9" i="12"/>
  <c r="N9" i="12" s="1"/>
  <c r="O9" i="12" s="1"/>
  <c r="B6" i="12"/>
  <c r="N6" i="12" s="1"/>
  <c r="M83" i="12"/>
  <c r="M79" i="12"/>
  <c r="M75" i="12"/>
  <c r="M71" i="12"/>
  <c r="M67" i="12"/>
  <c r="M63" i="12"/>
  <c r="M59" i="12"/>
  <c r="M55" i="12"/>
  <c r="M51" i="12"/>
  <c r="M43" i="12"/>
  <c r="M35" i="12"/>
  <c r="M27" i="12"/>
  <c r="M19" i="12"/>
  <c r="M11" i="12"/>
  <c r="D77" i="12"/>
  <c r="D69" i="12"/>
  <c r="D61" i="12"/>
  <c r="D53" i="12"/>
  <c r="D50" i="12"/>
  <c r="D47" i="12"/>
  <c r="D43" i="12"/>
  <c r="D40" i="12"/>
  <c r="D37" i="12"/>
  <c r="D34" i="12"/>
  <c r="D31" i="12"/>
  <c r="D27" i="12"/>
  <c r="D24" i="12"/>
  <c r="D21" i="12"/>
  <c r="D18" i="12"/>
  <c r="D15" i="12"/>
  <c r="D11" i="12"/>
  <c r="D8" i="12"/>
  <c r="D5" i="12"/>
  <c r="M82" i="12"/>
  <c r="M78" i="12"/>
  <c r="M74" i="12"/>
  <c r="M70" i="12"/>
  <c r="M66" i="12"/>
  <c r="M62" i="12"/>
  <c r="M58" i="12"/>
  <c r="M54" i="12"/>
  <c r="M50" i="12"/>
  <c r="M42" i="12"/>
  <c r="M34" i="12"/>
  <c r="M26" i="12"/>
  <c r="M18" i="12"/>
  <c r="M10" i="12"/>
  <c r="F57" i="13"/>
  <c r="F53" i="13"/>
  <c r="F49" i="13"/>
  <c r="F45" i="13"/>
  <c r="F41" i="13"/>
  <c r="F37" i="13"/>
  <c r="F33" i="13"/>
  <c r="F29" i="13"/>
  <c r="F25" i="13"/>
  <c r="F21" i="13"/>
  <c r="F17" i="13"/>
  <c r="F13" i="13"/>
  <c r="F9" i="13"/>
  <c r="F5" i="13"/>
  <c r="F80" i="13"/>
  <c r="F76" i="13"/>
  <c r="F72" i="13"/>
  <c r="F68" i="13"/>
  <c r="F64" i="13"/>
  <c r="F60" i="13"/>
  <c r="F56" i="13"/>
  <c r="F52" i="13"/>
  <c r="F48" i="13"/>
  <c r="F44" i="13"/>
  <c r="F40" i="13"/>
  <c r="F36" i="13"/>
  <c r="F32" i="13"/>
  <c r="F28" i="13"/>
  <c r="F24" i="13"/>
  <c r="F20" i="13"/>
  <c r="F16" i="13"/>
  <c r="F12" i="13"/>
  <c r="F8" i="13"/>
  <c r="F4" i="13"/>
  <c r="F12" i="17"/>
  <c r="F16" i="17"/>
  <c r="O18" i="17"/>
  <c r="O27" i="17"/>
  <c r="O32" i="17"/>
  <c r="B34" i="17"/>
  <c r="C34" i="17" s="1"/>
  <c r="D34" i="17" s="1"/>
  <c r="P34" i="17" s="1"/>
  <c r="F37" i="17"/>
  <c r="F74" i="17"/>
  <c r="O82" i="17"/>
  <c r="O83" i="17"/>
  <c r="F36" i="17"/>
  <c r="O42" i="17"/>
  <c r="O43" i="17"/>
  <c r="F50" i="17"/>
  <c r="O53" i="17"/>
  <c r="O58" i="17"/>
  <c r="O59" i="17"/>
  <c r="F10" i="17"/>
  <c r="O11" i="17"/>
  <c r="F14" i="17"/>
  <c r="O15" i="17"/>
  <c r="F23" i="17"/>
  <c r="O46" i="17"/>
  <c r="O62" i="17"/>
  <c r="F5" i="17"/>
  <c r="F9" i="17"/>
  <c r="F27" i="17"/>
  <c r="O28" i="17"/>
  <c r="B30" i="17"/>
  <c r="F32" i="17"/>
  <c r="O34" i="17"/>
  <c r="O35" i="17"/>
  <c r="F42" i="17"/>
  <c r="O50" i="17"/>
  <c r="O51" i="17"/>
  <c r="F58" i="17"/>
  <c r="B74" i="17"/>
  <c r="C74" i="17" s="1"/>
  <c r="D74" i="17" s="1"/>
  <c r="P74" i="17" s="1"/>
  <c r="Q74" i="17" s="1"/>
  <c r="O78" i="17"/>
  <c r="P18" i="17"/>
  <c r="P82" i="17"/>
  <c r="P27" i="17"/>
  <c r="B42" i="17"/>
  <c r="B56" i="17"/>
  <c r="B72" i="17"/>
  <c r="F3" i="17"/>
  <c r="H3" i="17" s="1"/>
  <c r="F17" i="17"/>
  <c r="F21" i="17"/>
  <c r="B24" i="17"/>
  <c r="F34" i="17"/>
  <c r="F44" i="17"/>
  <c r="F60" i="17"/>
  <c r="F76" i="17"/>
  <c r="B58" i="17"/>
  <c r="F13" i="17"/>
  <c r="B40" i="17"/>
  <c r="B67" i="17"/>
  <c r="B83" i="17"/>
  <c r="O7" i="17"/>
  <c r="B10" i="17"/>
  <c r="B12" i="17"/>
  <c r="O21" i="17"/>
  <c r="F26" i="17"/>
  <c r="F28" i="17"/>
  <c r="F30" i="17"/>
  <c r="F47" i="17"/>
  <c r="F63" i="17"/>
  <c r="F79" i="17"/>
  <c r="B14" i="17"/>
  <c r="F19" i="17"/>
  <c r="F24" i="17"/>
  <c r="F8" i="17"/>
  <c r="O19" i="17"/>
  <c r="F22" i="17"/>
  <c r="O24" i="17"/>
  <c r="O38" i="17"/>
  <c r="B43" i="17"/>
  <c r="B48" i="17"/>
  <c r="O54" i="17"/>
  <c r="B59" i="17"/>
  <c r="B64" i="17"/>
  <c r="O70" i="17"/>
  <c r="B75" i="17"/>
  <c r="B80" i="17"/>
  <c r="B7" i="17"/>
  <c r="F15" i="17"/>
  <c r="B21" i="17"/>
  <c r="B51" i="17"/>
  <c r="F38" i="17"/>
  <c r="B50" i="17"/>
  <c r="F6" i="17"/>
  <c r="O10" i="17"/>
  <c r="O12" i="17"/>
  <c r="F18" i="17"/>
  <c r="O22" i="17"/>
  <c r="F31" i="17"/>
  <c r="F33" i="17"/>
  <c r="O45" i="17"/>
  <c r="F52" i="17"/>
  <c r="O61" i="17"/>
  <c r="F66" i="17"/>
  <c r="F68" i="17"/>
  <c r="F82" i="17"/>
  <c r="F84" i="17"/>
  <c r="B13" i="17"/>
  <c r="B5" i="17"/>
  <c r="B16" i="17"/>
  <c r="B66" i="17"/>
  <c r="F4" i="17"/>
  <c r="O14" i="17"/>
  <c r="F20" i="17"/>
  <c r="F25" i="17"/>
  <c r="F29" i="17"/>
  <c r="F39" i="17"/>
  <c r="F55" i="17"/>
  <c r="F71" i="17"/>
  <c r="B39" i="17"/>
  <c r="F40" i="17"/>
  <c r="F41" i="17"/>
  <c r="B45" i="17"/>
  <c r="B47" i="17"/>
  <c r="F48" i="17"/>
  <c r="F49" i="17"/>
  <c r="B53" i="17"/>
  <c r="B55" i="17"/>
  <c r="F56" i="17"/>
  <c r="F57" i="17"/>
  <c r="B61" i="17"/>
  <c r="B63" i="17"/>
  <c r="F64" i="17"/>
  <c r="F65" i="17"/>
  <c r="B71" i="17"/>
  <c r="F72" i="17"/>
  <c r="F73" i="17"/>
  <c r="B79" i="17"/>
  <c r="F80" i="17"/>
  <c r="F81" i="17"/>
  <c r="B84" i="17"/>
  <c r="B76" i="17"/>
  <c r="B68" i="17"/>
  <c r="B60" i="17"/>
  <c r="B52" i="17"/>
  <c r="B44" i="17"/>
  <c r="B77" i="17"/>
  <c r="B69" i="17"/>
  <c r="B15" i="17"/>
  <c r="B25" i="17"/>
  <c r="B28" i="17"/>
  <c r="B31" i="17"/>
  <c r="B38" i="17"/>
  <c r="B46" i="17"/>
  <c r="B54" i="17"/>
  <c r="B62" i="17"/>
  <c r="B70" i="17"/>
  <c r="B78" i="17"/>
  <c r="B3" i="17"/>
  <c r="C3" i="17" s="1"/>
  <c r="D3" i="17" s="1"/>
  <c r="O26" i="17"/>
  <c r="O29" i="17"/>
  <c r="F43" i="17"/>
  <c r="F51" i="17"/>
  <c r="F59" i="17"/>
  <c r="F67" i="17"/>
  <c r="F75" i="17"/>
  <c r="O84" i="17"/>
  <c r="O76" i="17"/>
  <c r="O68" i="17"/>
  <c r="O60" i="17"/>
  <c r="O52" i="17"/>
  <c r="O44" i="17"/>
  <c r="O77" i="17"/>
  <c r="O69" i="17"/>
  <c r="B4" i="17"/>
  <c r="C4" i="17" s="1"/>
  <c r="D4" i="17" s="1"/>
  <c r="B6" i="17"/>
  <c r="O6" i="17"/>
  <c r="B9" i="17"/>
  <c r="O9" i="17"/>
  <c r="B17" i="17"/>
  <c r="O17" i="17"/>
  <c r="B19" i="17"/>
  <c r="O20" i="17"/>
  <c r="B22" i="17"/>
  <c r="O23" i="17"/>
  <c r="B26" i="17"/>
  <c r="B29" i="17"/>
  <c r="B32" i="17"/>
  <c r="O33" i="17"/>
  <c r="B35" i="17"/>
  <c r="O40" i="17"/>
  <c r="O41" i="17"/>
  <c r="F46" i="17"/>
  <c r="O48" i="17"/>
  <c r="O49" i="17"/>
  <c r="F54" i="17"/>
  <c r="O56" i="17"/>
  <c r="O57" i="17"/>
  <c r="O64" i="17"/>
  <c r="O65" i="17"/>
  <c r="O72" i="17"/>
  <c r="O73" i="17"/>
  <c r="O80" i="17"/>
  <c r="O81" i="17"/>
  <c r="F77" i="17"/>
  <c r="F69" i="17"/>
  <c r="F61" i="17"/>
  <c r="F53" i="17"/>
  <c r="F45" i="17"/>
  <c r="F78" i="17"/>
  <c r="F70" i="17"/>
  <c r="F62" i="17"/>
  <c r="O3" i="17"/>
  <c r="B36" i="17"/>
  <c r="O39" i="17"/>
  <c r="O47" i="17"/>
  <c r="O55" i="17"/>
  <c r="O63" i="17"/>
  <c r="O71" i="17"/>
  <c r="O79" i="17"/>
  <c r="B8" i="17"/>
  <c r="B11" i="17"/>
  <c r="B20" i="17"/>
  <c r="B23" i="17"/>
  <c r="B33" i="17"/>
  <c r="B37" i="17"/>
  <c r="B41" i="17"/>
  <c r="B49" i="17"/>
  <c r="B57" i="17"/>
  <c r="B65" i="17"/>
  <c r="B73" i="17"/>
  <c r="B81" i="17"/>
  <c r="C5" i="16"/>
  <c r="O5" i="16" s="1"/>
  <c r="B18" i="16"/>
  <c r="C18" i="16" s="1"/>
  <c r="O18" i="16" s="1"/>
  <c r="B35" i="16"/>
  <c r="C35" i="16" s="1"/>
  <c r="O35" i="16" s="1"/>
  <c r="B12" i="16"/>
  <c r="C12" i="16" s="1"/>
  <c r="O12" i="16" s="1"/>
  <c r="B45" i="16"/>
  <c r="B64" i="16"/>
  <c r="C64" i="16" s="1"/>
  <c r="O64" i="16" s="1"/>
  <c r="B25" i="16"/>
  <c r="C25" i="16" s="1"/>
  <c r="O25" i="16" s="1"/>
  <c r="B67" i="16"/>
  <c r="C67" i="16" s="1"/>
  <c r="O67" i="16" s="1"/>
  <c r="B72" i="16"/>
  <c r="C72" i="16" s="1"/>
  <c r="O72" i="16" s="1"/>
  <c r="B15" i="16"/>
  <c r="B17" i="16"/>
  <c r="C17" i="16" s="1"/>
  <c r="O17" i="16" s="1"/>
  <c r="B32" i="16"/>
  <c r="C32" i="16" s="1"/>
  <c r="O32" i="16" s="1"/>
  <c r="B53" i="16"/>
  <c r="C53" i="16" s="1"/>
  <c r="O53" i="16" s="1"/>
  <c r="B80" i="16"/>
  <c r="C80" i="16" s="1"/>
  <c r="O80" i="16" s="1"/>
  <c r="B29" i="16"/>
  <c r="C29" i="16" s="1"/>
  <c r="O29" i="16" s="1"/>
  <c r="B54" i="16"/>
  <c r="C54" i="16" s="1"/>
  <c r="O54" i="16" s="1"/>
  <c r="B57" i="16"/>
  <c r="C57" i="16" s="1"/>
  <c r="O57" i="16" s="1"/>
  <c r="B10" i="16"/>
  <c r="C10" i="16" s="1"/>
  <c r="O10" i="16" s="1"/>
  <c r="B33" i="16"/>
  <c r="C33" i="16" s="1"/>
  <c r="O33" i="16" s="1"/>
  <c r="B82" i="16"/>
  <c r="C82" i="16" s="1"/>
  <c r="O82" i="16" s="1"/>
  <c r="B14" i="16"/>
  <c r="C14" i="16" s="1"/>
  <c r="O14" i="16" s="1"/>
  <c r="B30" i="16"/>
  <c r="C30" i="16" s="1"/>
  <c r="O30" i="16" s="1"/>
  <c r="B41" i="16"/>
  <c r="C41" i="16" s="1"/>
  <c r="O41" i="16" s="1"/>
  <c r="B56" i="16"/>
  <c r="C56" i="16" s="1"/>
  <c r="O56" i="16" s="1"/>
  <c r="B79" i="16"/>
  <c r="C79" i="16" s="1"/>
  <c r="O79" i="16" s="1"/>
  <c r="B81" i="16"/>
  <c r="C81" i="16" s="1"/>
  <c r="O81" i="16" s="1"/>
  <c r="B84" i="16"/>
  <c r="C84" i="16" s="1"/>
  <c r="O84" i="16" s="1"/>
  <c r="B83" i="16"/>
  <c r="C83" i="16" s="1"/>
  <c r="O83" i="16" s="1"/>
  <c r="B74" i="16"/>
  <c r="C74" i="16" s="1"/>
  <c r="O74" i="16" s="1"/>
  <c r="B58" i="16"/>
  <c r="C58" i="16" s="1"/>
  <c r="O58" i="16" s="1"/>
  <c r="B38" i="16"/>
  <c r="C38" i="16" s="1"/>
  <c r="O38" i="16" s="1"/>
  <c r="B27" i="16"/>
  <c r="C27" i="16" s="1"/>
  <c r="O27" i="16" s="1"/>
  <c r="B23" i="16"/>
  <c r="C23" i="16" s="1"/>
  <c r="O23" i="16" s="1"/>
  <c r="B19" i="16"/>
  <c r="C19" i="16" s="1"/>
  <c r="O19" i="16" s="1"/>
  <c r="B42" i="16"/>
  <c r="C42" i="16" s="1"/>
  <c r="O42" i="16" s="1"/>
  <c r="B70" i="16"/>
  <c r="C70" i="16" s="1"/>
  <c r="O70" i="16" s="1"/>
  <c r="B8" i="16"/>
  <c r="B39" i="16"/>
  <c r="C39" i="16" s="1"/>
  <c r="O39" i="16" s="1"/>
  <c r="B40" i="16"/>
  <c r="C40" i="16" s="1"/>
  <c r="O40" i="16" s="1"/>
  <c r="B49" i="16"/>
  <c r="C49" i="16" s="1"/>
  <c r="O49" i="16" s="1"/>
  <c r="B50" i="16"/>
  <c r="C50" i="16" s="1"/>
  <c r="O50" i="16" s="1"/>
  <c r="B66" i="16"/>
  <c r="C66" i="16" s="1"/>
  <c r="O66" i="16" s="1"/>
  <c r="B76" i="16"/>
  <c r="C76" i="16" s="1"/>
  <c r="O76" i="16" s="1"/>
  <c r="B48" i="16"/>
  <c r="C48" i="16" s="1"/>
  <c r="O48" i="16" s="1"/>
  <c r="B52" i="16"/>
  <c r="C52" i="16" s="1"/>
  <c r="O52" i="16" s="1"/>
  <c r="B55" i="16"/>
  <c r="C55" i="16" s="1"/>
  <c r="O55" i="16" s="1"/>
  <c r="B63" i="16"/>
  <c r="C63" i="16" s="1"/>
  <c r="O63" i="16" s="1"/>
  <c r="B65" i="16"/>
  <c r="C65" i="16" s="1"/>
  <c r="O65" i="16" s="1"/>
  <c r="B68" i="16"/>
  <c r="C68" i="16" s="1"/>
  <c r="O68" i="16" s="1"/>
  <c r="B37" i="16"/>
  <c r="C37" i="16" s="1"/>
  <c r="O37" i="16" s="1"/>
  <c r="B71" i="16"/>
  <c r="C71" i="16" s="1"/>
  <c r="O71" i="16" s="1"/>
  <c r="B73" i="16"/>
  <c r="C73" i="16" s="1"/>
  <c r="O73" i="16" s="1"/>
  <c r="B47" i="16"/>
  <c r="C47" i="16" s="1"/>
  <c r="O47" i="16" s="1"/>
  <c r="B43" i="16"/>
  <c r="C43" i="16" s="1"/>
  <c r="O43" i="16" s="1"/>
  <c r="B59" i="16"/>
  <c r="C59" i="16" s="1"/>
  <c r="O59" i="16" s="1"/>
  <c r="B61" i="16"/>
  <c r="C61" i="16" s="1"/>
  <c r="O61" i="16" s="1"/>
  <c r="B75" i="16"/>
  <c r="C75" i="16" s="1"/>
  <c r="O75" i="16" s="1"/>
  <c r="B77" i="16"/>
  <c r="C77" i="16" s="1"/>
  <c r="O77" i="16" s="1"/>
  <c r="E415" i="15"/>
  <c r="D45" i="15"/>
  <c r="D61" i="15"/>
  <c r="D188" i="15"/>
  <c r="D333" i="15"/>
  <c r="D356" i="15"/>
  <c r="D362" i="15"/>
  <c r="D386" i="15"/>
  <c r="E386" i="15" s="1"/>
  <c r="D399" i="15"/>
  <c r="D407" i="15"/>
  <c r="D157" i="15"/>
  <c r="D321" i="15"/>
  <c r="D329" i="15"/>
  <c r="D337" i="15"/>
  <c r="D342" i="15"/>
  <c r="D355" i="15"/>
  <c r="D363" i="15"/>
  <c r="D379" i="15"/>
  <c r="D387" i="15"/>
  <c r="D392" i="15"/>
  <c r="D400" i="15"/>
  <c r="D408" i="15"/>
  <c r="D416" i="15"/>
  <c r="D53" i="15"/>
  <c r="D52" i="15"/>
  <c r="D59" i="15"/>
  <c r="D66" i="15"/>
  <c r="D264" i="15"/>
  <c r="D330" i="15"/>
  <c r="E330" i="15" s="1"/>
  <c r="D343" i="15"/>
  <c r="D358" i="15"/>
  <c r="D364" i="15"/>
  <c r="D372" i="15"/>
  <c r="D380" i="15"/>
  <c r="E380" i="15" s="1"/>
  <c r="D409" i="15"/>
  <c r="D417" i="15"/>
  <c r="D421" i="15"/>
  <c r="D167" i="15"/>
  <c r="D275" i="15"/>
  <c r="D291" i="15"/>
  <c r="D322" i="15"/>
  <c r="D339" i="15"/>
  <c r="D347" i="15"/>
  <c r="D365" i="15"/>
  <c r="D373" i="15"/>
  <c r="E373" i="15" s="1"/>
  <c r="D402" i="15"/>
  <c r="D418" i="15"/>
  <c r="D109" i="15"/>
  <c r="D191" i="15"/>
  <c r="D252" i="15"/>
  <c r="D268" i="15"/>
  <c r="D319" i="15"/>
  <c r="D332" i="15"/>
  <c r="D340" i="15"/>
  <c r="D354" i="15"/>
  <c r="D366" i="15"/>
  <c r="E366" i="15" s="1"/>
  <c r="D374" i="15"/>
  <c r="D395" i="15"/>
  <c r="D419" i="15"/>
  <c r="E419" i="15" s="1"/>
  <c r="D349" i="15"/>
  <c r="E350" i="15" s="1"/>
  <c r="D205" i="15"/>
  <c r="D301" i="15"/>
  <c r="D317" i="15"/>
  <c r="D345" i="15"/>
  <c r="D348" i="15"/>
  <c r="D353" i="15"/>
  <c r="E353" i="15" s="1"/>
  <c r="D367" i="15"/>
  <c r="D383" i="15"/>
  <c r="D389" i="15"/>
  <c r="D396" i="15"/>
  <c r="E396" i="15" s="1"/>
  <c r="D412" i="15"/>
  <c r="D420" i="15"/>
  <c r="D90" i="15"/>
  <c r="D154" i="15"/>
  <c r="D334" i="15"/>
  <c r="E334" i="15" s="1"/>
  <c r="D376" i="15"/>
  <c r="D384" i="15"/>
  <c r="E385" i="15" s="1"/>
  <c r="D388" i="15"/>
  <c r="E388" i="15" s="1"/>
  <c r="D397" i="15"/>
  <c r="D405" i="15"/>
  <c r="D413" i="15"/>
  <c r="E414" i="15" s="1"/>
  <c r="E341" i="15"/>
  <c r="E398" i="15"/>
  <c r="E399" i="15"/>
  <c r="E407" i="15"/>
  <c r="E157" i="15"/>
  <c r="E387" i="15"/>
  <c r="E417" i="15"/>
  <c r="D70" i="15"/>
  <c r="E189" i="15"/>
  <c r="D326" i="15"/>
  <c r="E344" i="15"/>
  <c r="D359" i="15"/>
  <c r="E359" i="15" s="1"/>
  <c r="D370" i="15"/>
  <c r="D377" i="15"/>
  <c r="D403" i="15"/>
  <c r="E403" i="15" s="1"/>
  <c r="D410" i="15"/>
  <c r="E410" i="15" s="1"/>
  <c r="D35" i="15"/>
  <c r="D47" i="15"/>
  <c r="D82" i="15"/>
  <c r="D85" i="15"/>
  <c r="D106" i="15"/>
  <c r="D123" i="15"/>
  <c r="D190" i="15"/>
  <c r="D253" i="15"/>
  <c r="D286" i="15"/>
  <c r="D323" i="15"/>
  <c r="E323" i="15" s="1"/>
  <c r="D312" i="15"/>
  <c r="D338" i="15"/>
  <c r="D371" i="15"/>
  <c r="E371" i="15" s="1"/>
  <c r="D378" i="15"/>
  <c r="E382" i="15"/>
  <c r="D404" i="15"/>
  <c r="D411" i="15"/>
  <c r="D54" i="15"/>
  <c r="D105" i="15"/>
  <c r="D204" i="15"/>
  <c r="D254" i="15"/>
  <c r="E254" i="15" s="1"/>
  <c r="D255" i="15"/>
  <c r="D324" i="15"/>
  <c r="D331" i="15"/>
  <c r="D335" i="15"/>
  <c r="E335" i="15" s="1"/>
  <c r="D357" i="15"/>
  <c r="E357" i="15" s="1"/>
  <c r="D360" i="15"/>
  <c r="E360" i="15" s="1"/>
  <c r="D368" i="15"/>
  <c r="E368" i="15" s="1"/>
  <c r="D375" i="15"/>
  <c r="D393" i="15"/>
  <c r="E393" i="15" s="1"/>
  <c r="D401" i="15"/>
  <c r="D44" i="15"/>
  <c r="D48" i="15"/>
  <c r="D58" i="15"/>
  <c r="D57" i="15"/>
  <c r="D96" i="15"/>
  <c r="D327" i="15"/>
  <c r="E327" i="15" s="1"/>
  <c r="D37" i="15"/>
  <c r="D46" i="15"/>
  <c r="D55" i="15"/>
  <c r="D80" i="15"/>
  <c r="D108" i="15"/>
  <c r="E109" i="15" s="1"/>
  <c r="D110" i="15"/>
  <c r="E110" i="15" s="1"/>
  <c r="D120" i="15"/>
  <c r="D225" i="15"/>
  <c r="D256" i="15"/>
  <c r="E256" i="15" s="1"/>
  <c r="D313" i="15"/>
  <c r="E313" i="15" s="1"/>
  <c r="D346" i="15"/>
  <c r="D390" i="15"/>
  <c r="E391" i="15" s="1"/>
  <c r="D62" i="15"/>
  <c r="E62" i="15" s="1"/>
  <c r="D325" i="15"/>
  <c r="D328" i="15"/>
  <c r="D336" i="15"/>
  <c r="E337" i="15" s="1"/>
  <c r="D361" i="15"/>
  <c r="E362" i="15" s="1"/>
  <c r="D394" i="15"/>
  <c r="D42" i="15"/>
  <c r="D50" i="15"/>
  <c r="E51" i="15" s="1"/>
  <c r="D49" i="15"/>
  <c r="D97" i="15"/>
  <c r="D129" i="15"/>
  <c r="D242" i="15"/>
  <c r="D306" i="15"/>
  <c r="D34" i="15"/>
  <c r="D51" i="15"/>
  <c r="D56" i="15"/>
  <c r="D84" i="15"/>
  <c r="D92" i="15"/>
  <c r="D100" i="15"/>
  <c r="D227" i="15"/>
  <c r="D258" i="15"/>
  <c r="D270" i="15"/>
  <c r="D271" i="15"/>
  <c r="D36" i="15"/>
  <c r="D60" i="15"/>
  <c r="D95" i="15"/>
  <c r="D112" i="15"/>
  <c r="D228" i="15"/>
  <c r="D236" i="15"/>
  <c r="D251" i="15"/>
  <c r="D265" i="15"/>
  <c r="E52" i="15"/>
  <c r="E44" i="15"/>
  <c r="B46" i="15"/>
  <c r="D39" i="15"/>
  <c r="D71" i="15"/>
  <c r="D119" i="15"/>
  <c r="E120" i="15" s="1"/>
  <c r="D127" i="15"/>
  <c r="D121" i="15"/>
  <c r="D125" i="15"/>
  <c r="D200" i="15"/>
  <c r="D203" i="15"/>
  <c r="D65" i="15"/>
  <c r="E66" i="15" s="1"/>
  <c r="D72" i="15"/>
  <c r="D76" i="15"/>
  <c r="D87" i="15"/>
  <c r="D88" i="15"/>
  <c r="D86" i="15"/>
  <c r="D113" i="15"/>
  <c r="D182" i="15"/>
  <c r="E183" i="15" s="1"/>
  <c r="D181" i="15"/>
  <c r="D219" i="15"/>
  <c r="D75" i="15"/>
  <c r="D73" i="15"/>
  <c r="D81" i="15"/>
  <c r="D283" i="15"/>
  <c r="D282" i="15"/>
  <c r="D280" i="15"/>
  <c r="D79" i="15"/>
  <c r="D77" i="15"/>
  <c r="D78" i="15"/>
  <c r="D69" i="15"/>
  <c r="D101" i="15"/>
  <c r="D118" i="15"/>
  <c r="D122" i="15"/>
  <c r="D124" i="15"/>
  <c r="D179" i="15"/>
  <c r="D178" i="15"/>
  <c r="D175" i="15"/>
  <c r="D38" i="15"/>
  <c r="E56" i="15"/>
  <c r="D68" i="15"/>
  <c r="D74" i="15"/>
  <c r="D40" i="15"/>
  <c r="D64" i="15"/>
  <c r="D91" i="15"/>
  <c r="D94" i="15"/>
  <c r="D239" i="15"/>
  <c r="D238" i="15"/>
  <c r="D41" i="15"/>
  <c r="E42" i="15" s="1"/>
  <c r="D83" i="15"/>
  <c r="D284" i="15"/>
  <c r="D142" i="15"/>
  <c r="D147" i="15"/>
  <c r="D146" i="15"/>
  <c r="D198" i="15"/>
  <c r="D220" i="15"/>
  <c r="D89" i="15"/>
  <c r="D63" i="15"/>
  <c r="D67" i="15"/>
  <c r="D93" i="15"/>
  <c r="D104" i="15"/>
  <c r="D114" i="15"/>
  <c r="D140" i="15"/>
  <c r="D141" i="15"/>
  <c r="D217" i="15"/>
  <c r="E392" i="15"/>
  <c r="E106" i="15"/>
  <c r="D116" i="15"/>
  <c r="D117" i="15"/>
  <c r="D174" i="15"/>
  <c r="D173" i="15"/>
  <c r="D187" i="15"/>
  <c r="D186" i="15"/>
  <c r="D250" i="15"/>
  <c r="D248" i="15"/>
  <c r="D98" i="15"/>
  <c r="D99" i="15"/>
  <c r="D135" i="15"/>
  <c r="D148" i="15"/>
  <c r="D162" i="15"/>
  <c r="D171" i="15"/>
  <c r="D170" i="15"/>
  <c r="E190" i="15"/>
  <c r="D193" i="15"/>
  <c r="D192" i="15"/>
  <c r="D226" i="15"/>
  <c r="D224" i="15"/>
  <c r="D222" i="15"/>
  <c r="D221" i="15"/>
  <c r="D299" i="15"/>
  <c r="D298" i="15"/>
  <c r="D296" i="15"/>
  <c r="D300" i="15"/>
  <c r="D166" i="15"/>
  <c r="D165" i="15"/>
  <c r="D172" i="15"/>
  <c r="E196" i="15"/>
  <c r="D212" i="15"/>
  <c r="D208" i="15"/>
  <c r="D213" i="15"/>
  <c r="D218" i="15"/>
  <c r="D216" i="15"/>
  <c r="D214" i="15"/>
  <c r="E228" i="15"/>
  <c r="D235" i="15"/>
  <c r="D229" i="15"/>
  <c r="D294" i="15"/>
  <c r="D102" i="15"/>
  <c r="D137" i="15"/>
  <c r="D136" i="15"/>
  <c r="D139" i="15"/>
  <c r="D138" i="15"/>
  <c r="D180" i="15"/>
  <c r="D237" i="15"/>
  <c r="E265" i="15"/>
  <c r="D115" i="15"/>
  <c r="D128" i="15"/>
  <c r="D134" i="15"/>
  <c r="D130" i="15"/>
  <c r="D132" i="15"/>
  <c r="D133" i="15"/>
  <c r="D161" i="15"/>
  <c r="D160" i="15"/>
  <c r="D159" i="15"/>
  <c r="D164" i="15"/>
  <c r="D199" i="15"/>
  <c r="D201" i="15"/>
  <c r="D309" i="15"/>
  <c r="D311" i="15"/>
  <c r="D308" i="15"/>
  <c r="D126" i="15"/>
  <c r="D131" i="15"/>
  <c r="D155" i="15"/>
  <c r="D163" i="15"/>
  <c r="D261" i="15"/>
  <c r="D263" i="15"/>
  <c r="E264" i="15" s="1"/>
  <c r="D260" i="15"/>
  <c r="D259" i="15"/>
  <c r="D304" i="15"/>
  <c r="D303" i="15"/>
  <c r="D103" i="15"/>
  <c r="D107" i="15"/>
  <c r="D111" i="15"/>
  <c r="E112" i="15" s="1"/>
  <c r="D158" i="15"/>
  <c r="D169" i="15"/>
  <c r="D168" i="15"/>
  <c r="D177" i="15"/>
  <c r="D176" i="15"/>
  <c r="D185" i="15"/>
  <c r="D184" i="15"/>
  <c r="D211" i="15"/>
  <c r="E206" i="15"/>
  <c r="D245" i="15"/>
  <c r="D243" i="15"/>
  <c r="D281" i="15"/>
  <c r="D307" i="15"/>
  <c r="D320" i="15"/>
  <c r="D316" i="15"/>
  <c r="E317" i="15" s="1"/>
  <c r="E412" i="15"/>
  <c r="E413" i="15"/>
  <c r="D145" i="15"/>
  <c r="D144" i="15"/>
  <c r="D153" i="15"/>
  <c r="D152" i="15"/>
  <c r="D151" i="15"/>
  <c r="D197" i="15"/>
  <c r="D230" i="15"/>
  <c r="D234" i="15"/>
  <c r="D232" i="15"/>
  <c r="D143" i="15"/>
  <c r="D209" i="15"/>
  <c r="D244" i="15"/>
  <c r="E271" i="15"/>
  <c r="D310" i="15"/>
  <c r="D233" i="15"/>
  <c r="D241" i="15"/>
  <c r="E253" i="15"/>
  <c r="D262" i="15"/>
  <c r="D272" i="15"/>
  <c r="D297" i="15"/>
  <c r="D315" i="15"/>
  <c r="D314" i="15"/>
  <c r="E409" i="15"/>
  <c r="D207" i="15"/>
  <c r="D215" i="15"/>
  <c r="D247" i="15"/>
  <c r="E252" i="15"/>
  <c r="D267" i="15"/>
  <c r="D266" i="15"/>
  <c r="D278" i="15"/>
  <c r="D288" i="15"/>
  <c r="E377" i="15"/>
  <c r="E383" i="15"/>
  <c r="E397" i="15"/>
  <c r="D223" i="15"/>
  <c r="D231" i="15"/>
  <c r="D246" i="15"/>
  <c r="D269" i="15"/>
  <c r="E270" i="15" s="1"/>
  <c r="D274" i="15"/>
  <c r="E275" i="15" s="1"/>
  <c r="D277" i="15"/>
  <c r="D279" i="15"/>
  <c r="D276" i="15"/>
  <c r="D287" i="15"/>
  <c r="D302" i="15"/>
  <c r="E367" i="15"/>
  <c r="E381" i="15"/>
  <c r="E351" i="15"/>
  <c r="D194" i="15"/>
  <c r="D202" i="15"/>
  <c r="D210" i="15"/>
  <c r="D249" i="15"/>
  <c r="D285" i="15"/>
  <c r="E286" i="15" s="1"/>
  <c r="D290" i="15"/>
  <c r="D293" i="15"/>
  <c r="D295" i="15"/>
  <c r="D292" i="15"/>
  <c r="D318" i="15"/>
  <c r="E348" i="15"/>
  <c r="E333" i="15"/>
  <c r="E345" i="15"/>
  <c r="D257" i="15"/>
  <c r="D273" i="15"/>
  <c r="D289" i="15"/>
  <c r="D305" i="15"/>
  <c r="E342" i="15"/>
  <c r="E374" i="15"/>
  <c r="E390" i="15"/>
  <c r="E340" i="15"/>
  <c r="E372" i="15"/>
  <c r="E404" i="15"/>
  <c r="E322" i="15"/>
  <c r="E370" i="15"/>
  <c r="E402" i="15"/>
  <c r="E418" i="15"/>
  <c r="E336" i="15"/>
  <c r="E352" i="15"/>
  <c r="E400" i="15"/>
  <c r="E416" i="15"/>
  <c r="Q92" i="5" l="1"/>
  <c r="Q108" i="5"/>
  <c r="E49" i="15"/>
  <c r="E343" i="15"/>
  <c r="E150" i="15"/>
  <c r="E349" i="15"/>
  <c r="E332" i="15"/>
  <c r="E363" i="15"/>
  <c r="E57" i="15"/>
  <c r="E55" i="15"/>
  <c r="E48" i="15"/>
  <c r="E90" i="15"/>
  <c r="E394" i="15"/>
  <c r="E47" i="15"/>
  <c r="E401" i="15"/>
  <c r="E324" i="15"/>
  <c r="E191" i="15"/>
  <c r="E408" i="15"/>
  <c r="E384" i="15"/>
  <c r="E358" i="15"/>
  <c r="E108" i="15"/>
  <c r="E40" i="15"/>
  <c r="E38" i="15"/>
  <c r="E54" i="15"/>
  <c r="E375" i="15"/>
  <c r="E406" i="15"/>
  <c r="E421" i="15"/>
  <c r="E365" i="15"/>
  <c r="E356" i="15"/>
  <c r="E364" i="15"/>
  <c r="E123" i="15"/>
  <c r="E50" i="15"/>
  <c r="E43" i="15"/>
  <c r="E331" i="15"/>
  <c r="E205" i="15"/>
  <c r="P18" i="16"/>
  <c r="D9" i="13"/>
  <c r="G9" i="13" s="1"/>
  <c r="H9" i="13" s="1"/>
  <c r="D25" i="13"/>
  <c r="G25" i="13" s="1"/>
  <c r="H25" i="13" s="1"/>
  <c r="D41" i="13"/>
  <c r="G41" i="13" s="1"/>
  <c r="H41" i="13" s="1"/>
  <c r="D28" i="13"/>
  <c r="G28" i="13" s="1"/>
  <c r="H28" i="13" s="1"/>
  <c r="D60" i="13"/>
  <c r="G60" i="13" s="1"/>
  <c r="H60" i="13" s="1"/>
  <c r="D53" i="13"/>
  <c r="G53" i="13" s="1"/>
  <c r="H53" i="13" s="1"/>
  <c r="D69" i="13"/>
  <c r="G69" i="13" s="1"/>
  <c r="H69" i="13" s="1"/>
  <c r="D10" i="13"/>
  <c r="G10" i="13" s="1"/>
  <c r="H10" i="13" s="1"/>
  <c r="D26" i="13"/>
  <c r="G26" i="13" s="1"/>
  <c r="H26" i="13" s="1"/>
  <c r="D42" i="13"/>
  <c r="G42" i="13" s="1"/>
  <c r="H42" i="13" s="1"/>
  <c r="D58" i="13"/>
  <c r="G58" i="13" s="1"/>
  <c r="H58" i="13" s="1"/>
  <c r="D19" i="13"/>
  <c r="G19" i="13" s="1"/>
  <c r="H19" i="13" s="1"/>
  <c r="D35" i="13"/>
  <c r="G35" i="13" s="1"/>
  <c r="H35" i="13" s="1"/>
  <c r="D51" i="13"/>
  <c r="G51" i="13" s="1"/>
  <c r="H51" i="13" s="1"/>
  <c r="D67" i="13"/>
  <c r="G67" i="13" s="1"/>
  <c r="H67" i="13" s="1"/>
  <c r="D83" i="13"/>
  <c r="G83" i="13" s="1"/>
  <c r="H83" i="13" s="1"/>
  <c r="D8" i="13"/>
  <c r="G8" i="13" s="1"/>
  <c r="H8" i="13" s="1"/>
  <c r="D40" i="13"/>
  <c r="G40" i="13" s="1"/>
  <c r="H40" i="13" s="1"/>
  <c r="D72" i="13"/>
  <c r="G72" i="13" s="1"/>
  <c r="H72" i="13" s="1"/>
  <c r="Q116" i="5"/>
  <c r="R116" i="5"/>
  <c r="Q144" i="5"/>
  <c r="R144" i="5"/>
  <c r="R122" i="5"/>
  <c r="Q122" i="5"/>
  <c r="Q89" i="5"/>
  <c r="R89" i="5"/>
  <c r="Q148" i="5"/>
  <c r="R148" i="5"/>
  <c r="R113" i="5"/>
  <c r="Q113" i="5"/>
  <c r="Q156" i="5"/>
  <c r="R156" i="5"/>
  <c r="R150" i="5"/>
  <c r="Q150" i="5"/>
  <c r="R91" i="5"/>
  <c r="Q91" i="5"/>
  <c r="Q86" i="5"/>
  <c r="Q151" i="5"/>
  <c r="Q88" i="5"/>
  <c r="Q98" i="5"/>
  <c r="Q139" i="5"/>
  <c r="Q149" i="5"/>
  <c r="C107" i="5"/>
  <c r="D107" i="5" s="1"/>
  <c r="P107" i="5" s="1"/>
  <c r="Q107" i="5" s="1"/>
  <c r="C101" i="5"/>
  <c r="D101" i="5" s="1"/>
  <c r="P101" i="5" s="1"/>
  <c r="Q101" i="5" s="1"/>
  <c r="C111" i="5"/>
  <c r="D111" i="5" s="1"/>
  <c r="P111" i="5" s="1"/>
  <c r="Q111" i="5" s="1"/>
  <c r="D13" i="13"/>
  <c r="G13" i="13" s="1"/>
  <c r="H13" i="13" s="1"/>
  <c r="D29" i="13"/>
  <c r="G29" i="13" s="1"/>
  <c r="H29" i="13" s="1"/>
  <c r="D45" i="13"/>
  <c r="G45" i="13" s="1"/>
  <c r="H45" i="13" s="1"/>
  <c r="D4" i="13"/>
  <c r="G4" i="13" s="1"/>
  <c r="H4" i="13" s="1"/>
  <c r="D36" i="13"/>
  <c r="G36" i="13" s="1"/>
  <c r="H36" i="13" s="1"/>
  <c r="D68" i="13"/>
  <c r="G68" i="13" s="1"/>
  <c r="H68" i="13" s="1"/>
  <c r="D57" i="13"/>
  <c r="G57" i="13" s="1"/>
  <c r="H57" i="13" s="1"/>
  <c r="D73" i="13"/>
  <c r="G73" i="13" s="1"/>
  <c r="H73" i="13" s="1"/>
  <c r="D14" i="13"/>
  <c r="G14" i="13" s="1"/>
  <c r="H14" i="13" s="1"/>
  <c r="D30" i="13"/>
  <c r="G30" i="13" s="1"/>
  <c r="H30" i="13" s="1"/>
  <c r="D46" i="13"/>
  <c r="G46" i="13" s="1"/>
  <c r="H46" i="13" s="1"/>
  <c r="D62" i="13"/>
  <c r="G62" i="13" s="1"/>
  <c r="H62" i="13" s="1"/>
  <c r="G7" i="13"/>
  <c r="H7" i="13" s="1"/>
  <c r="D7" i="13"/>
  <c r="D23" i="13"/>
  <c r="G23" i="13" s="1"/>
  <c r="H23" i="13" s="1"/>
  <c r="D39" i="13"/>
  <c r="G39" i="13" s="1"/>
  <c r="H39" i="13" s="1"/>
  <c r="D55" i="13"/>
  <c r="G55" i="13" s="1"/>
  <c r="H55" i="13" s="1"/>
  <c r="D71" i="13"/>
  <c r="G71" i="13" s="1"/>
  <c r="H71" i="13" s="1"/>
  <c r="D16" i="13"/>
  <c r="G16" i="13" s="1"/>
  <c r="H16" i="13" s="1"/>
  <c r="D48" i="13"/>
  <c r="G48" i="13" s="1"/>
  <c r="H48" i="13" s="1"/>
  <c r="D80" i="13"/>
  <c r="G80" i="13" s="1"/>
  <c r="H80" i="13" s="1"/>
  <c r="P36" i="16"/>
  <c r="Q126" i="5"/>
  <c r="R126" i="5"/>
  <c r="Q152" i="5"/>
  <c r="R152" i="5"/>
  <c r="R130" i="5"/>
  <c r="Q130" i="5"/>
  <c r="Q146" i="5"/>
  <c r="R146" i="5"/>
  <c r="Q87" i="5"/>
  <c r="R87" i="5"/>
  <c r="Q94" i="5"/>
  <c r="Q129" i="5"/>
  <c r="Q157" i="5"/>
  <c r="Q96" i="5"/>
  <c r="Q106" i="5"/>
  <c r="Q147" i="5"/>
  <c r="Q145" i="5"/>
  <c r="C103" i="5"/>
  <c r="D103" i="5" s="1"/>
  <c r="P103" i="5" s="1"/>
  <c r="Q103" i="5" s="1"/>
  <c r="C97" i="5"/>
  <c r="D97" i="5" s="1"/>
  <c r="P97" i="5" s="1"/>
  <c r="Q97" i="5" s="1"/>
  <c r="Q125" i="5"/>
  <c r="D17" i="13"/>
  <c r="G17" i="13" s="1"/>
  <c r="H17" i="13" s="1"/>
  <c r="D33" i="13"/>
  <c r="G33" i="13" s="1"/>
  <c r="H33" i="13" s="1"/>
  <c r="D12" i="13"/>
  <c r="G12" i="13" s="1"/>
  <c r="H12" i="13" s="1"/>
  <c r="D44" i="13"/>
  <c r="G44" i="13" s="1"/>
  <c r="H44" i="13" s="1"/>
  <c r="D76" i="13"/>
  <c r="G76" i="13" s="1"/>
  <c r="H76" i="13" s="1"/>
  <c r="P26" i="16"/>
  <c r="D61" i="13"/>
  <c r="G61" i="13" s="1"/>
  <c r="H61" i="13" s="1"/>
  <c r="G77" i="13"/>
  <c r="H77" i="13" s="1"/>
  <c r="D77" i="13"/>
  <c r="D18" i="13"/>
  <c r="G18" i="13" s="1"/>
  <c r="H18" i="13" s="1"/>
  <c r="D34" i="13"/>
  <c r="G34" i="13" s="1"/>
  <c r="H34" i="13" s="1"/>
  <c r="D50" i="13"/>
  <c r="G50" i="13" s="1"/>
  <c r="H50" i="13" s="1"/>
  <c r="G66" i="13"/>
  <c r="H66" i="13" s="1"/>
  <c r="D66" i="13"/>
  <c r="D11" i="13"/>
  <c r="G11" i="13" s="1"/>
  <c r="H11" i="13" s="1"/>
  <c r="D27" i="13"/>
  <c r="G27" i="13" s="1"/>
  <c r="H27" i="13" s="1"/>
  <c r="D43" i="13"/>
  <c r="G43" i="13" s="1"/>
  <c r="H43" i="13" s="1"/>
  <c r="D59" i="13"/>
  <c r="G59" i="13" s="1"/>
  <c r="H59" i="13" s="1"/>
  <c r="D75" i="13"/>
  <c r="G75" i="13" s="1"/>
  <c r="H75" i="13" s="1"/>
  <c r="D24" i="13"/>
  <c r="G24" i="13" s="1"/>
  <c r="H24" i="13" s="1"/>
  <c r="D56" i="13"/>
  <c r="G56" i="13" s="1"/>
  <c r="H56" i="13" s="1"/>
  <c r="R112" i="5"/>
  <c r="Q112" i="5"/>
  <c r="Q114" i="5"/>
  <c r="R114" i="5"/>
  <c r="Q134" i="5"/>
  <c r="R134" i="5"/>
  <c r="Q128" i="5"/>
  <c r="R128" i="5"/>
  <c r="R136" i="5"/>
  <c r="Q136" i="5"/>
  <c r="Q118" i="5"/>
  <c r="R118" i="5"/>
  <c r="R124" i="5"/>
  <c r="Q142" i="5"/>
  <c r="R142" i="5"/>
  <c r="Q100" i="5"/>
  <c r="Q102" i="5"/>
  <c r="Q135" i="5"/>
  <c r="Q123" i="5"/>
  <c r="Q104" i="5"/>
  <c r="Q131" i="5"/>
  <c r="Q115" i="5"/>
  <c r="C138" i="5"/>
  <c r="D138" i="5" s="1"/>
  <c r="P138" i="5" s="1"/>
  <c r="Q138" i="5" s="1"/>
  <c r="C132" i="5"/>
  <c r="D132" i="5" s="1"/>
  <c r="P132" i="5" s="1"/>
  <c r="Q132" i="5" s="1"/>
  <c r="C99" i="5"/>
  <c r="D99" i="5" s="1"/>
  <c r="P99" i="5" s="1"/>
  <c r="Q99" i="5" s="1"/>
  <c r="C109" i="5"/>
  <c r="D109" i="5" s="1"/>
  <c r="P109" i="5" s="1"/>
  <c r="Q109" i="5" s="1"/>
  <c r="Q121" i="5"/>
  <c r="D5" i="13"/>
  <c r="G5" i="13" s="1"/>
  <c r="H5" i="13" s="1"/>
  <c r="D21" i="13"/>
  <c r="G21" i="13" s="1"/>
  <c r="H21" i="13" s="1"/>
  <c r="D37" i="13"/>
  <c r="G37" i="13" s="1"/>
  <c r="H37" i="13" s="1"/>
  <c r="D20" i="13"/>
  <c r="G20" i="13" s="1"/>
  <c r="H20" i="13" s="1"/>
  <c r="D52" i="13"/>
  <c r="G52" i="13" s="1"/>
  <c r="H52" i="13" s="1"/>
  <c r="D49" i="13"/>
  <c r="G49" i="13" s="1"/>
  <c r="H49" i="13" s="1"/>
  <c r="D65" i="13"/>
  <c r="G65" i="13" s="1"/>
  <c r="H65" i="13" s="1"/>
  <c r="D81" i="13"/>
  <c r="G81" i="13" s="1"/>
  <c r="H81" i="13" s="1"/>
  <c r="D6" i="13"/>
  <c r="G6" i="13" s="1"/>
  <c r="H6" i="13" s="1"/>
  <c r="G22" i="13"/>
  <c r="H22" i="13" s="1"/>
  <c r="D22" i="13"/>
  <c r="D38" i="13"/>
  <c r="G38" i="13" s="1"/>
  <c r="H38" i="13" s="1"/>
  <c r="D54" i="13"/>
  <c r="G54" i="13" s="1"/>
  <c r="H54" i="13" s="1"/>
  <c r="D70" i="13"/>
  <c r="G70" i="13" s="1"/>
  <c r="H70" i="13" s="1"/>
  <c r="D15" i="13"/>
  <c r="G15" i="13" s="1"/>
  <c r="H15" i="13" s="1"/>
  <c r="D31" i="13"/>
  <c r="G31" i="13" s="1"/>
  <c r="H31" i="13" s="1"/>
  <c r="D47" i="13"/>
  <c r="G47" i="13" s="1"/>
  <c r="H47" i="13" s="1"/>
  <c r="D63" i="13"/>
  <c r="G63" i="13" s="1"/>
  <c r="H63" i="13" s="1"/>
  <c r="D79" i="13"/>
  <c r="G79" i="13" s="1"/>
  <c r="H79" i="13" s="1"/>
  <c r="D32" i="13"/>
  <c r="G32" i="13" s="1"/>
  <c r="H32" i="13" s="1"/>
  <c r="D64" i="13"/>
  <c r="G64" i="13" s="1"/>
  <c r="H64" i="13" s="1"/>
  <c r="Q137" i="5"/>
  <c r="R137" i="5"/>
  <c r="R140" i="5"/>
  <c r="Q140" i="5"/>
  <c r="R85" i="5"/>
  <c r="Q85" i="5"/>
  <c r="Q120" i="5"/>
  <c r="R120" i="5"/>
  <c r="R141" i="5"/>
  <c r="Q141" i="5"/>
  <c r="Q93" i="5"/>
  <c r="R93" i="5"/>
  <c r="R132" i="5"/>
  <c r="Q154" i="5"/>
  <c r="R154" i="5"/>
  <c r="Q110" i="5"/>
  <c r="Q143" i="5"/>
  <c r="Q155" i="5"/>
  <c r="Q90" i="5"/>
  <c r="Q117" i="5"/>
  <c r="Q133" i="5"/>
  <c r="Q127" i="5"/>
  <c r="Q153" i="5"/>
  <c r="C124" i="5"/>
  <c r="D124" i="5" s="1"/>
  <c r="P124" i="5" s="1"/>
  <c r="Q124" i="5" s="1"/>
  <c r="C95" i="5"/>
  <c r="D95" i="5" s="1"/>
  <c r="P95" i="5" s="1"/>
  <c r="Q95" i="5" s="1"/>
  <c r="Q119" i="5"/>
  <c r="C105" i="5"/>
  <c r="D105" i="5" s="1"/>
  <c r="P105" i="5" s="1"/>
  <c r="Q105" i="5" s="1"/>
  <c r="P13" i="16"/>
  <c r="W3" i="5"/>
  <c r="P22" i="16"/>
  <c r="Q27" i="17"/>
  <c r="P46" i="16"/>
  <c r="Q82" i="17"/>
  <c r="Q18" i="17"/>
  <c r="C8" i="17"/>
  <c r="D8" i="17" s="1"/>
  <c r="P8" i="17" s="1"/>
  <c r="Q8" i="17" s="1"/>
  <c r="C46" i="17"/>
  <c r="D46" i="17" s="1"/>
  <c r="P46" i="17" s="1"/>
  <c r="Q46" i="17" s="1"/>
  <c r="C76" i="17"/>
  <c r="D76" i="17" s="1"/>
  <c r="P76" i="17" s="1"/>
  <c r="Q76" i="17" s="1"/>
  <c r="C79" i="17"/>
  <c r="D79" i="17" s="1"/>
  <c r="P79" i="17" s="1"/>
  <c r="Q79" i="17" s="1"/>
  <c r="C16" i="17"/>
  <c r="D16" i="17" s="1"/>
  <c r="P16" i="17" s="1"/>
  <c r="Q16" i="17" s="1"/>
  <c r="C21" i="17"/>
  <c r="D21" i="17" s="1"/>
  <c r="P21" i="17" s="1"/>
  <c r="Q21" i="17" s="1"/>
  <c r="C73" i="17"/>
  <c r="D73" i="17" s="1"/>
  <c r="P73" i="17" s="1"/>
  <c r="Q73" i="17" s="1"/>
  <c r="C41" i="17"/>
  <c r="D41" i="17" s="1"/>
  <c r="P41" i="17" s="1"/>
  <c r="Q41" i="17" s="1"/>
  <c r="C23" i="17"/>
  <c r="D23" i="17" s="1"/>
  <c r="P23" i="17" s="1"/>
  <c r="Q23" i="17" s="1"/>
  <c r="C32" i="17"/>
  <c r="D32" i="17" s="1"/>
  <c r="P32" i="17" s="1"/>
  <c r="Q32" i="17" s="1"/>
  <c r="C22" i="17"/>
  <c r="D22" i="17" s="1"/>
  <c r="P22" i="17" s="1"/>
  <c r="Q22" i="17" s="1"/>
  <c r="C17" i="17"/>
  <c r="D17" i="17" s="1"/>
  <c r="P17" i="17" s="1"/>
  <c r="Q17" i="17" s="1"/>
  <c r="C6" i="17"/>
  <c r="D6" i="17" s="1"/>
  <c r="P6" i="17" s="1"/>
  <c r="Q6" i="17" s="1"/>
  <c r="C70" i="17"/>
  <c r="D70" i="17" s="1"/>
  <c r="P70" i="17" s="1"/>
  <c r="Q70" i="17" s="1"/>
  <c r="C38" i="17"/>
  <c r="D38" i="17" s="1"/>
  <c r="P38" i="17" s="1"/>
  <c r="Q38" i="17" s="1"/>
  <c r="C15" i="17"/>
  <c r="D15" i="17" s="1"/>
  <c r="P15" i="17" s="1"/>
  <c r="Q15" i="17" s="1"/>
  <c r="C52" i="17"/>
  <c r="D52" i="17" s="1"/>
  <c r="P52" i="17" s="1"/>
  <c r="Q52" i="17" s="1"/>
  <c r="C84" i="17"/>
  <c r="D84" i="17" s="1"/>
  <c r="P84" i="17" s="1"/>
  <c r="Q84" i="17" s="1"/>
  <c r="C5" i="17"/>
  <c r="D5" i="17" s="1"/>
  <c r="P5" i="17" s="1"/>
  <c r="Q5" i="17" s="1"/>
  <c r="C50" i="17"/>
  <c r="D50" i="17" s="1"/>
  <c r="P50" i="17" s="1"/>
  <c r="Q50" i="17" s="1"/>
  <c r="C48" i="17"/>
  <c r="D48" i="17" s="1"/>
  <c r="P48" i="17" s="1"/>
  <c r="Q48" i="17" s="1"/>
  <c r="C83" i="17"/>
  <c r="D83" i="17" s="1"/>
  <c r="P83" i="17" s="1"/>
  <c r="Q83" i="17" s="1"/>
  <c r="C58" i="17"/>
  <c r="D58" i="17" s="1"/>
  <c r="P58" i="17" s="1"/>
  <c r="Q58" i="17" s="1"/>
  <c r="O6" i="12"/>
  <c r="O45" i="12"/>
  <c r="O46" i="12"/>
  <c r="O61" i="12"/>
  <c r="O19" i="12"/>
  <c r="O71" i="12"/>
  <c r="C42" i="17"/>
  <c r="D42" i="17" s="1"/>
  <c r="P42" i="17" s="1"/>
  <c r="Q42" i="17" s="1"/>
  <c r="C65" i="17"/>
  <c r="D65" i="17" s="1"/>
  <c r="P65" i="17" s="1"/>
  <c r="Q65" i="17" s="1"/>
  <c r="C37" i="17"/>
  <c r="D37" i="17" s="1"/>
  <c r="P37" i="17" s="1"/>
  <c r="Q37" i="17" s="1"/>
  <c r="C20" i="17"/>
  <c r="D20" i="17" s="1"/>
  <c r="P20" i="17" s="1"/>
  <c r="Q20" i="17" s="1"/>
  <c r="C29" i="17"/>
  <c r="D29" i="17" s="1"/>
  <c r="P29" i="17" s="1"/>
  <c r="Q29" i="17" s="1"/>
  <c r="C62" i="17"/>
  <c r="D62" i="17" s="1"/>
  <c r="P62" i="17" s="1"/>
  <c r="Q62" i="17" s="1"/>
  <c r="C31" i="17"/>
  <c r="D31" i="17" s="1"/>
  <c r="P31" i="17" s="1"/>
  <c r="Q31" i="17" s="1"/>
  <c r="C69" i="17"/>
  <c r="D69" i="17" s="1"/>
  <c r="P69" i="17" s="1"/>
  <c r="Q69" i="17" s="1"/>
  <c r="C60" i="17"/>
  <c r="D60" i="17" s="1"/>
  <c r="P60" i="17" s="1"/>
  <c r="Q60" i="17" s="1"/>
  <c r="C63" i="17"/>
  <c r="D63" i="17" s="1"/>
  <c r="P63" i="17" s="1"/>
  <c r="Q63" i="17" s="1"/>
  <c r="C55" i="17"/>
  <c r="D55" i="17" s="1"/>
  <c r="P55" i="17" s="1"/>
  <c r="Q55" i="17" s="1"/>
  <c r="C47" i="17"/>
  <c r="D47" i="17" s="1"/>
  <c r="P47" i="17" s="1"/>
  <c r="Q47" i="17" s="1"/>
  <c r="C39" i="17"/>
  <c r="D39" i="17" s="1"/>
  <c r="P39" i="17" s="1"/>
  <c r="Q39" i="17" s="1"/>
  <c r="C13" i="17"/>
  <c r="D13" i="17" s="1"/>
  <c r="P13" i="17" s="1"/>
  <c r="Q13" i="17" s="1"/>
  <c r="C7" i="17"/>
  <c r="D7" i="17" s="1"/>
  <c r="P7" i="17" s="1"/>
  <c r="Q7" i="17" s="1"/>
  <c r="C64" i="17"/>
  <c r="D64" i="17" s="1"/>
  <c r="P64" i="17" s="1"/>
  <c r="Q64" i="17" s="1"/>
  <c r="C43" i="17"/>
  <c r="D43" i="17" s="1"/>
  <c r="P43" i="17" s="1"/>
  <c r="Q43" i="17" s="1"/>
  <c r="C14" i="17"/>
  <c r="D14" i="17" s="1"/>
  <c r="P14" i="17" s="1"/>
  <c r="Q14" i="17" s="1"/>
  <c r="C12" i="17"/>
  <c r="D12" i="17" s="1"/>
  <c r="P12" i="17" s="1"/>
  <c r="Q12" i="17" s="1"/>
  <c r="C67" i="17"/>
  <c r="D67" i="17" s="1"/>
  <c r="P67" i="17" s="1"/>
  <c r="Q67" i="17" s="1"/>
  <c r="C24" i="17"/>
  <c r="D24" i="17" s="1"/>
  <c r="P24" i="17" s="1"/>
  <c r="Q24" i="17" s="1"/>
  <c r="C72" i="17"/>
  <c r="D72" i="17" s="1"/>
  <c r="P72" i="17" s="1"/>
  <c r="Q72" i="17" s="1"/>
  <c r="O22" i="12"/>
  <c r="O17" i="12"/>
  <c r="O49" i="12"/>
  <c r="O39" i="12"/>
  <c r="O73" i="12"/>
  <c r="V3" i="16"/>
  <c r="C4" i="16"/>
  <c r="O4" i="16" s="1"/>
  <c r="F4" i="16" s="1"/>
  <c r="O27" i="12"/>
  <c r="O75" i="12"/>
  <c r="O81" i="12"/>
  <c r="C44" i="17"/>
  <c r="D44" i="17" s="1"/>
  <c r="P44" i="17" s="1"/>
  <c r="Q44" i="17" s="1"/>
  <c r="O41" i="12"/>
  <c r="C57" i="17"/>
  <c r="D57" i="17" s="1"/>
  <c r="P57" i="17" s="1"/>
  <c r="Q57" i="17" s="1"/>
  <c r="C11" i="17"/>
  <c r="D11" i="17" s="1"/>
  <c r="P11" i="17" s="1"/>
  <c r="Q11" i="17" s="1"/>
  <c r="C36" i="17"/>
  <c r="D36" i="17" s="1"/>
  <c r="P36" i="17" s="1"/>
  <c r="Q36" i="17" s="1"/>
  <c r="C35" i="17"/>
  <c r="D35" i="17" s="1"/>
  <c r="P35" i="17" s="1"/>
  <c r="Q35" i="17" s="1"/>
  <c r="C26" i="17"/>
  <c r="D26" i="17" s="1"/>
  <c r="P26" i="17" s="1"/>
  <c r="Q26" i="17" s="1"/>
  <c r="C19" i="17"/>
  <c r="D19" i="17" s="1"/>
  <c r="P19" i="17" s="1"/>
  <c r="Q19" i="17" s="1"/>
  <c r="C9" i="17"/>
  <c r="D9" i="17" s="1"/>
  <c r="P9" i="17" s="1"/>
  <c r="Q9" i="17" s="1"/>
  <c r="C54" i="17"/>
  <c r="D54" i="17" s="1"/>
  <c r="P54" i="17" s="1"/>
  <c r="Q54" i="17" s="1"/>
  <c r="C28" i="17"/>
  <c r="D28" i="17" s="1"/>
  <c r="P28" i="17" s="1"/>
  <c r="Q28" i="17" s="1"/>
  <c r="C77" i="17"/>
  <c r="D77" i="17" s="1"/>
  <c r="P77" i="17" s="1"/>
  <c r="Q77" i="17" s="1"/>
  <c r="C68" i="17"/>
  <c r="D68" i="17" s="1"/>
  <c r="P68" i="17" s="1"/>
  <c r="Q68" i="17" s="1"/>
  <c r="C71" i="17"/>
  <c r="D71" i="17" s="1"/>
  <c r="P71" i="17" s="1"/>
  <c r="Q71" i="17" s="1"/>
  <c r="C61" i="17"/>
  <c r="D61" i="17" s="1"/>
  <c r="P61" i="17" s="1"/>
  <c r="Q61" i="17" s="1"/>
  <c r="C53" i="17"/>
  <c r="D53" i="17" s="1"/>
  <c r="P53" i="17" s="1"/>
  <c r="Q53" i="17" s="1"/>
  <c r="C45" i="17"/>
  <c r="D45" i="17" s="1"/>
  <c r="P45" i="17" s="1"/>
  <c r="Q45" i="17" s="1"/>
  <c r="C66" i="17"/>
  <c r="D66" i="17" s="1"/>
  <c r="P66" i="17" s="1"/>
  <c r="Q66" i="17" s="1"/>
  <c r="C51" i="17"/>
  <c r="D51" i="17" s="1"/>
  <c r="P51" i="17" s="1"/>
  <c r="Q51" i="17" s="1"/>
  <c r="C80" i="17"/>
  <c r="D80" i="17" s="1"/>
  <c r="P80" i="17" s="1"/>
  <c r="Q80" i="17" s="1"/>
  <c r="C59" i="17"/>
  <c r="D59" i="17" s="1"/>
  <c r="P59" i="17" s="1"/>
  <c r="Q59" i="17" s="1"/>
  <c r="C10" i="17"/>
  <c r="D10" i="17" s="1"/>
  <c r="P10" i="17" s="1"/>
  <c r="Q10" i="17" s="1"/>
  <c r="C40" i="17"/>
  <c r="D40" i="17" s="1"/>
  <c r="P40" i="17" s="1"/>
  <c r="Q40" i="17" s="1"/>
  <c r="C56" i="17"/>
  <c r="D56" i="17" s="1"/>
  <c r="P56" i="17" s="1"/>
  <c r="Q56" i="17" s="1"/>
  <c r="Q34" i="17"/>
  <c r="C30" i="17"/>
  <c r="D30" i="17" s="1"/>
  <c r="P30" i="17" s="1"/>
  <c r="Q30" i="17" s="1"/>
  <c r="O38" i="12"/>
  <c r="O16" i="12"/>
  <c r="O32" i="12"/>
  <c r="O48" i="12"/>
  <c r="O76" i="12"/>
  <c r="O5" i="12"/>
  <c r="O37" i="12"/>
  <c r="O14" i="12"/>
  <c r="O10" i="12"/>
  <c r="O42" i="12"/>
  <c r="O62" i="12"/>
  <c r="O78" i="12"/>
  <c r="O35" i="12"/>
  <c r="O59" i="12"/>
  <c r="O79" i="12"/>
  <c r="C81" i="17"/>
  <c r="D81" i="17" s="1"/>
  <c r="P81" i="17" s="1"/>
  <c r="Q81" i="17" s="1"/>
  <c r="C49" i="17"/>
  <c r="D49" i="17" s="1"/>
  <c r="P49" i="17" s="1"/>
  <c r="Q49" i="17" s="1"/>
  <c r="C33" i="17"/>
  <c r="D33" i="17" s="1"/>
  <c r="P33" i="17" s="1"/>
  <c r="Q33" i="17" s="1"/>
  <c r="C78" i="17"/>
  <c r="D78" i="17" s="1"/>
  <c r="P78" i="17" s="1"/>
  <c r="Q78" i="17" s="1"/>
  <c r="C25" i="17"/>
  <c r="D25" i="17" s="1"/>
  <c r="P25" i="17" s="1"/>
  <c r="Q25" i="17" s="1"/>
  <c r="C75" i="17"/>
  <c r="D75" i="17" s="1"/>
  <c r="P75" i="17" s="1"/>
  <c r="Q75" i="17" s="1"/>
  <c r="O7" i="12"/>
  <c r="O66" i="12"/>
  <c r="O11" i="12"/>
  <c r="O43" i="12"/>
  <c r="O67" i="12"/>
  <c r="O83" i="12"/>
  <c r="P3" i="16"/>
  <c r="J4" i="17"/>
  <c r="I3" i="17" s="1"/>
  <c r="Q3" i="17"/>
  <c r="S4" i="17"/>
  <c r="R29" i="17" s="1"/>
  <c r="P4" i="17"/>
  <c r="W3" i="17"/>
  <c r="I4" i="16"/>
  <c r="H3" i="16" s="1"/>
  <c r="P32" i="16"/>
  <c r="P17" i="16"/>
  <c r="C8" i="16"/>
  <c r="C45" i="16"/>
  <c r="C15" i="16"/>
  <c r="P77" i="16"/>
  <c r="P34" i="16"/>
  <c r="P35" i="16"/>
  <c r="P63" i="16"/>
  <c r="P50" i="16"/>
  <c r="P19" i="16"/>
  <c r="P84" i="16"/>
  <c r="P10" i="16"/>
  <c r="P7" i="16"/>
  <c r="P21" i="16"/>
  <c r="P5" i="16"/>
  <c r="P69" i="16"/>
  <c r="P47" i="16"/>
  <c r="P73" i="16"/>
  <c r="P49" i="16"/>
  <c r="P23" i="16"/>
  <c r="P41" i="16"/>
  <c r="P51" i="16"/>
  <c r="P24" i="16"/>
  <c r="P27" i="16"/>
  <c r="P75" i="16"/>
  <c r="P71" i="16"/>
  <c r="P82" i="16"/>
  <c r="P61" i="16"/>
  <c r="P20" i="16"/>
  <c r="P72" i="16"/>
  <c r="P52" i="16"/>
  <c r="P76" i="16"/>
  <c r="P38" i="16"/>
  <c r="P79" i="16"/>
  <c r="P65" i="16"/>
  <c r="P64" i="16"/>
  <c r="P9" i="16"/>
  <c r="P44" i="16"/>
  <c r="P81" i="16"/>
  <c r="P28" i="16"/>
  <c r="P59" i="16"/>
  <c r="P60" i="16"/>
  <c r="P16" i="16"/>
  <c r="P6" i="16"/>
  <c r="P40" i="16"/>
  <c r="P58" i="16"/>
  <c r="P30" i="16"/>
  <c r="R4" i="16"/>
  <c r="Q16" i="16" s="1"/>
  <c r="P55" i="16"/>
  <c r="P68" i="16"/>
  <c r="P39" i="16"/>
  <c r="P74" i="16"/>
  <c r="P67" i="16"/>
  <c r="P57" i="16"/>
  <c r="P80" i="16"/>
  <c r="P43" i="16"/>
  <c r="P31" i="16"/>
  <c r="P37" i="16"/>
  <c r="P66" i="16"/>
  <c r="P70" i="16"/>
  <c r="P83" i="16"/>
  <c r="P62" i="16"/>
  <c r="P14" i="16"/>
  <c r="P54" i="16"/>
  <c r="P29" i="16"/>
  <c r="P12" i="16"/>
  <c r="P48" i="16"/>
  <c r="P42" i="16"/>
  <c r="P78" i="16"/>
  <c r="P56" i="16"/>
  <c r="P11" i="16"/>
  <c r="P33" i="16"/>
  <c r="P25" i="16"/>
  <c r="P53" i="16"/>
  <c r="E405" i="15"/>
  <c r="E354" i="15"/>
  <c r="E361" i="15"/>
  <c r="E167" i="15"/>
  <c r="E45" i="15"/>
  <c r="E59" i="15"/>
  <c r="E46" i="15"/>
  <c r="E389" i="15"/>
  <c r="E376" i="15"/>
  <c r="E325" i="15"/>
  <c r="E420" i="15"/>
  <c r="E258" i="15"/>
  <c r="E100" i="15"/>
  <c r="E346" i="15"/>
  <c r="E291" i="15"/>
  <c r="E379" i="15"/>
  <c r="E355" i="15"/>
  <c r="E326" i="15"/>
  <c r="E53" i="15"/>
  <c r="E328" i="15"/>
  <c r="E338" i="15"/>
  <c r="E97" i="15"/>
  <c r="E60" i="15"/>
  <c r="E129" i="15"/>
  <c r="E96" i="15"/>
  <c r="E85" i="15"/>
  <c r="E347" i="15"/>
  <c r="E204" i="15"/>
  <c r="E411" i="15"/>
  <c r="E339" i="15"/>
  <c r="E84" i="15"/>
  <c r="E92" i="15"/>
  <c r="E395" i="15"/>
  <c r="E58" i="15"/>
  <c r="E329" i="15"/>
  <c r="E61" i="15"/>
  <c r="E255" i="15"/>
  <c r="E378" i="15"/>
  <c r="E369" i="15"/>
  <c r="E276" i="15"/>
  <c r="E279" i="15"/>
  <c r="E184" i="15"/>
  <c r="E163" i="15"/>
  <c r="E132" i="15"/>
  <c r="E213" i="15"/>
  <c r="E300" i="15"/>
  <c r="E226" i="15"/>
  <c r="E148" i="15"/>
  <c r="E186" i="15"/>
  <c r="E117" i="15"/>
  <c r="E93" i="15"/>
  <c r="E198" i="15"/>
  <c r="E239" i="15"/>
  <c r="E64" i="15"/>
  <c r="E282" i="15"/>
  <c r="E219" i="15"/>
  <c r="E72" i="15"/>
  <c r="E121" i="15"/>
  <c r="E293" i="15"/>
  <c r="E277" i="15"/>
  <c r="E278" i="15"/>
  <c r="E241" i="15"/>
  <c r="E301" i="15"/>
  <c r="E144" i="15"/>
  <c r="E185" i="15"/>
  <c r="E103" i="15"/>
  <c r="E155" i="15"/>
  <c r="E201" i="15"/>
  <c r="E130" i="15"/>
  <c r="E139" i="15"/>
  <c r="E208" i="15"/>
  <c r="E187" i="15"/>
  <c r="E116" i="15"/>
  <c r="E217" i="15"/>
  <c r="E146" i="15"/>
  <c r="E188" i="15"/>
  <c r="E175" i="15"/>
  <c r="E78" i="15"/>
  <c r="E283" i="15"/>
  <c r="E181" i="15"/>
  <c r="E65" i="15"/>
  <c r="E292" i="15"/>
  <c r="E138" i="15"/>
  <c r="E290" i="15"/>
  <c r="E274" i="15"/>
  <c r="E233" i="15"/>
  <c r="E281" i="15"/>
  <c r="E131" i="15"/>
  <c r="E136" i="15"/>
  <c r="E296" i="15"/>
  <c r="E147" i="15"/>
  <c r="E77" i="15"/>
  <c r="E182" i="15"/>
  <c r="E285" i="15"/>
  <c r="E269" i="15"/>
  <c r="E267" i="15"/>
  <c r="E315" i="15"/>
  <c r="E310" i="15"/>
  <c r="E234" i="15"/>
  <c r="E177" i="15"/>
  <c r="E304" i="15"/>
  <c r="E126" i="15"/>
  <c r="E164" i="15"/>
  <c r="E128" i="15"/>
  <c r="E137" i="15"/>
  <c r="E235" i="15"/>
  <c r="E298" i="15"/>
  <c r="E193" i="15"/>
  <c r="E99" i="15"/>
  <c r="E174" i="15"/>
  <c r="E141" i="15"/>
  <c r="E63" i="15"/>
  <c r="E41" i="15"/>
  <c r="E91" i="15"/>
  <c r="E179" i="15"/>
  <c r="E79" i="15"/>
  <c r="E73" i="15"/>
  <c r="E113" i="15"/>
  <c r="E257" i="15"/>
  <c r="E295" i="15"/>
  <c r="E314" i="15"/>
  <c r="E145" i="15"/>
  <c r="E303" i="15"/>
  <c r="E134" i="15"/>
  <c r="E229" i="15"/>
  <c r="E135" i="15"/>
  <c r="E67" i="15"/>
  <c r="E83" i="15"/>
  <c r="E69" i="15"/>
  <c r="E305" i="15"/>
  <c r="E249" i="15"/>
  <c r="E297" i="15"/>
  <c r="E230" i="15"/>
  <c r="E243" i="15"/>
  <c r="E168" i="15"/>
  <c r="E259" i="15"/>
  <c r="E159" i="15"/>
  <c r="E115" i="15"/>
  <c r="E242" i="15"/>
  <c r="E102" i="15"/>
  <c r="E172" i="15"/>
  <c r="E299" i="15"/>
  <c r="E98" i="15"/>
  <c r="E156" i="15"/>
  <c r="E140" i="15"/>
  <c r="E240" i="15"/>
  <c r="E142" i="15"/>
  <c r="E306" i="15"/>
  <c r="E124" i="15"/>
  <c r="E75" i="15"/>
  <c r="E86" i="15"/>
  <c r="E236" i="15"/>
  <c r="E71" i="15"/>
  <c r="B47" i="15"/>
  <c r="E70" i="15"/>
  <c r="E223" i="15"/>
  <c r="E194" i="15"/>
  <c r="E288" i="15"/>
  <c r="E153" i="15"/>
  <c r="E107" i="15"/>
  <c r="E266" i="15"/>
  <c r="E232" i="15"/>
  <c r="E176" i="15"/>
  <c r="E199" i="15"/>
  <c r="E212" i="15"/>
  <c r="E192" i="15"/>
  <c r="E173" i="15"/>
  <c r="E195" i="15"/>
  <c r="E94" i="15"/>
  <c r="E178" i="15"/>
  <c r="E81" i="15"/>
  <c r="E127" i="15"/>
  <c r="E289" i="15"/>
  <c r="E210" i="15"/>
  <c r="E302" i="15"/>
  <c r="E246" i="15"/>
  <c r="E247" i="15"/>
  <c r="E272" i="15"/>
  <c r="E244" i="15"/>
  <c r="E197" i="15"/>
  <c r="E316" i="15"/>
  <c r="E245" i="15"/>
  <c r="E169" i="15"/>
  <c r="E260" i="15"/>
  <c r="E308" i="15"/>
  <c r="E160" i="15"/>
  <c r="E237" i="15"/>
  <c r="E294" i="15"/>
  <c r="E214" i="15"/>
  <c r="E165" i="15"/>
  <c r="E221" i="15"/>
  <c r="E170" i="15"/>
  <c r="E154" i="15"/>
  <c r="E82" i="15"/>
  <c r="E284" i="15"/>
  <c r="E268" i="15"/>
  <c r="E95" i="15"/>
  <c r="E74" i="15"/>
  <c r="E122" i="15"/>
  <c r="E80" i="15"/>
  <c r="E88" i="15"/>
  <c r="E203" i="15"/>
  <c r="E119" i="15"/>
  <c r="E39" i="15"/>
  <c r="E273" i="15"/>
  <c r="E318" i="15"/>
  <c r="E202" i="15"/>
  <c r="E287" i="15"/>
  <c r="E231" i="15"/>
  <c r="E215" i="15"/>
  <c r="E262" i="15"/>
  <c r="E209" i="15"/>
  <c r="E151" i="15"/>
  <c r="E320" i="15"/>
  <c r="E321" i="15"/>
  <c r="E158" i="15"/>
  <c r="E263" i="15"/>
  <c r="E311" i="15"/>
  <c r="E161" i="15"/>
  <c r="E180" i="15"/>
  <c r="E216" i="15"/>
  <c r="E166" i="15"/>
  <c r="E222" i="15"/>
  <c r="E171" i="15"/>
  <c r="E248" i="15"/>
  <c r="E319" i="15"/>
  <c r="E114" i="15"/>
  <c r="E220" i="15"/>
  <c r="E68" i="15"/>
  <c r="E118" i="15"/>
  <c r="E227" i="15"/>
  <c r="E87" i="15"/>
  <c r="E200" i="15"/>
  <c r="E207" i="15"/>
  <c r="E143" i="15"/>
  <c r="E152" i="15"/>
  <c r="E307" i="15"/>
  <c r="E211" i="15"/>
  <c r="E111" i="15"/>
  <c r="E261" i="15"/>
  <c r="E309" i="15"/>
  <c r="E133" i="15"/>
  <c r="E218" i="15"/>
  <c r="E224" i="15"/>
  <c r="E162" i="15"/>
  <c r="E250" i="15"/>
  <c r="E251" i="15"/>
  <c r="E149" i="15"/>
  <c r="E104" i="15"/>
  <c r="E89" i="15"/>
  <c r="E225" i="15"/>
  <c r="E238" i="15"/>
  <c r="E101" i="15"/>
  <c r="E280" i="15"/>
  <c r="E312" i="15"/>
  <c r="E76" i="15"/>
  <c r="E125" i="15"/>
  <c r="E105" i="15"/>
  <c r="R52" i="17" l="1"/>
  <c r="R17" i="17"/>
  <c r="R23" i="17"/>
  <c r="R49" i="17"/>
  <c r="R63" i="17"/>
  <c r="R81" i="17"/>
  <c r="R39" i="17"/>
  <c r="R77" i="17"/>
  <c r="R79" i="17"/>
  <c r="Q8" i="16"/>
  <c r="Q23" i="16"/>
  <c r="Q36" i="16"/>
  <c r="R6" i="17"/>
  <c r="R55" i="17"/>
  <c r="R20" i="17"/>
  <c r="R47" i="17"/>
  <c r="Q19" i="16"/>
  <c r="Q69" i="16"/>
  <c r="Q22" i="16"/>
  <c r="Q43" i="16"/>
  <c r="Q30" i="16"/>
  <c r="Q59" i="16"/>
  <c r="Q39" i="16"/>
  <c r="Q12" i="16"/>
  <c r="Q26" i="16"/>
  <c r="Q55" i="16"/>
  <c r="Q44" i="16"/>
  <c r="Q11" i="16"/>
  <c r="Q56" i="16"/>
  <c r="Q40" i="16"/>
  <c r="Q15" i="16"/>
  <c r="Q51" i="16"/>
  <c r="H4" i="16"/>
  <c r="P4" i="16"/>
  <c r="R68" i="17"/>
  <c r="R44" i="17"/>
  <c r="R76" i="17"/>
  <c r="R69" i="17"/>
  <c r="R56" i="17"/>
  <c r="R65" i="17"/>
  <c r="Q3" i="16"/>
  <c r="Q65" i="16"/>
  <c r="Q60" i="16"/>
  <c r="Q35" i="16"/>
  <c r="Q52" i="16"/>
  <c r="Q72" i="16"/>
  <c r="Q27" i="16"/>
  <c r="Q47" i="16"/>
  <c r="Q31" i="16"/>
  <c r="Q64" i="16"/>
  <c r="Q20" i="16"/>
  <c r="Q14" i="16"/>
  <c r="Q9" i="16"/>
  <c r="Q25" i="16"/>
  <c r="Q42" i="16"/>
  <c r="Q58" i="16"/>
  <c r="Q75" i="16"/>
  <c r="Q37" i="16"/>
  <c r="Q53" i="16"/>
  <c r="Q66" i="16"/>
  <c r="Q82" i="16"/>
  <c r="Q68" i="16"/>
  <c r="Q24" i="16"/>
  <c r="Q18" i="16"/>
  <c r="Q13" i="16"/>
  <c r="Q29" i="16"/>
  <c r="Q46" i="16"/>
  <c r="Q63" i="16"/>
  <c r="Q79" i="16"/>
  <c r="Q41" i="16"/>
  <c r="Q57" i="16"/>
  <c r="Q70" i="16"/>
  <c r="Q80" i="16"/>
  <c r="Q28" i="16"/>
  <c r="Q6" i="16"/>
  <c r="Q17" i="16"/>
  <c r="Q33" i="16"/>
  <c r="Q50" i="16"/>
  <c r="Q67" i="16"/>
  <c r="Q83" i="16"/>
  <c r="Q45" i="16"/>
  <c r="Q61" i="16"/>
  <c r="Q74" i="16"/>
  <c r="Q84" i="16"/>
  <c r="Q32" i="16"/>
  <c r="Q10" i="16"/>
  <c r="Q5" i="16"/>
  <c r="Q21" i="16"/>
  <c r="Q38" i="16"/>
  <c r="Q54" i="16"/>
  <c r="Q71" i="16"/>
  <c r="Q4" i="16"/>
  <c r="Q49" i="16"/>
  <c r="Q62" i="16"/>
  <c r="Q78" i="16"/>
  <c r="Q81" i="16"/>
  <c r="Q7" i="16"/>
  <c r="Q34" i="16"/>
  <c r="Q73" i="16"/>
  <c r="Q48" i="16"/>
  <c r="Q77" i="16"/>
  <c r="Q76" i="16"/>
  <c r="R40" i="17"/>
  <c r="R57" i="17"/>
  <c r="R9" i="17"/>
  <c r="R73" i="17"/>
  <c r="R80" i="17"/>
  <c r="R60" i="17"/>
  <c r="R37" i="17"/>
  <c r="R4" i="17"/>
  <c r="R5" i="17"/>
  <c r="R24" i="17"/>
  <c r="R15" i="17"/>
  <c r="R46" i="17"/>
  <c r="R78" i="17"/>
  <c r="R28" i="17"/>
  <c r="R11" i="17"/>
  <c r="R13" i="17"/>
  <c r="R35" i="17"/>
  <c r="R51" i="17"/>
  <c r="R83" i="17"/>
  <c r="R66" i="17"/>
  <c r="R22" i="17"/>
  <c r="R54" i="17"/>
  <c r="R30" i="17"/>
  <c r="R21" i="17"/>
  <c r="R32" i="17"/>
  <c r="R42" i="17"/>
  <c r="R67" i="17"/>
  <c r="R7" i="17"/>
  <c r="R34" i="17"/>
  <c r="R18" i="17"/>
  <c r="R43" i="17"/>
  <c r="R62" i="17"/>
  <c r="R16" i="17"/>
  <c r="R27" i="17"/>
  <c r="R45" i="17"/>
  <c r="R58" i="17"/>
  <c r="R74" i="17"/>
  <c r="R10" i="17"/>
  <c r="R36" i="17"/>
  <c r="R31" i="17"/>
  <c r="R59" i="17"/>
  <c r="R75" i="17"/>
  <c r="R19" i="17"/>
  <c r="R50" i="17"/>
  <c r="R82" i="17"/>
  <c r="R14" i="17"/>
  <c r="R53" i="17"/>
  <c r="R38" i="17"/>
  <c r="R70" i="17"/>
  <c r="R12" i="17"/>
  <c r="R25" i="17"/>
  <c r="R61" i="17"/>
  <c r="R8" i="17"/>
  <c r="R33" i="17"/>
  <c r="R64" i="17"/>
  <c r="R72" i="17"/>
  <c r="R48" i="17"/>
  <c r="R71" i="17"/>
  <c r="R26" i="17"/>
  <c r="R41" i="17"/>
  <c r="R84" i="17"/>
  <c r="R3" i="17"/>
  <c r="G4" i="17"/>
  <c r="Q4" i="17"/>
  <c r="T3" i="17" s="1"/>
  <c r="G4" i="16"/>
  <c r="F5" i="16"/>
  <c r="H5" i="16" s="1"/>
  <c r="O15" i="16"/>
  <c r="P15" i="16" s="1"/>
  <c r="O45" i="16"/>
  <c r="P45" i="16" s="1"/>
  <c r="O8" i="16"/>
  <c r="P8" i="16" s="1"/>
  <c r="B48" i="15"/>
  <c r="S5" i="16" l="1"/>
  <c r="S3" i="16"/>
  <c r="G5" i="17"/>
  <c r="I4" i="17"/>
  <c r="H4" i="17"/>
  <c r="T5" i="17"/>
  <c r="U3" i="17" s="1"/>
  <c r="U5" i="17" s="1"/>
  <c r="G5" i="16"/>
  <c r="F6" i="16"/>
  <c r="H6" i="16" s="1"/>
  <c r="B49" i="15"/>
  <c r="T3" i="16" l="1"/>
  <c r="T5" i="16" s="1"/>
  <c r="I5" i="17"/>
  <c r="G6" i="17"/>
  <c r="H5" i="17"/>
  <c r="F7" i="16"/>
  <c r="G6" i="16"/>
  <c r="B50" i="15"/>
  <c r="F8" i="16" l="1"/>
  <c r="H8" i="16" s="1"/>
  <c r="H7" i="16"/>
  <c r="G7" i="17"/>
  <c r="I6" i="17"/>
  <c r="H6" i="17"/>
  <c r="G7" i="16"/>
  <c r="B51" i="15"/>
  <c r="G8" i="16" l="1"/>
  <c r="F9" i="16"/>
  <c r="H9" i="16" s="1"/>
  <c r="I7" i="17"/>
  <c r="H7" i="17"/>
  <c r="G8" i="17"/>
  <c r="B52" i="15"/>
  <c r="G9" i="16" l="1"/>
  <c r="F10" i="16"/>
  <c r="H10" i="16" s="1"/>
  <c r="I8" i="17"/>
  <c r="G9" i="17"/>
  <c r="H8" i="17"/>
  <c r="B53" i="15"/>
  <c r="F11" i="16" l="1"/>
  <c r="H11" i="16" s="1"/>
  <c r="G10" i="16"/>
  <c r="G10" i="17"/>
  <c r="I9" i="17"/>
  <c r="H9" i="17"/>
  <c r="B54" i="15"/>
  <c r="G11" i="16" l="1"/>
  <c r="F12" i="16"/>
  <c r="H12" i="16" s="1"/>
  <c r="I10" i="17"/>
  <c r="H10" i="17"/>
  <c r="G11" i="17"/>
  <c r="G12" i="16"/>
  <c r="B55" i="15"/>
  <c r="F13" i="16" l="1"/>
  <c r="H13" i="16" s="1"/>
  <c r="G12" i="17"/>
  <c r="I11" i="17"/>
  <c r="H11" i="17"/>
  <c r="G13" i="16"/>
  <c r="F14" i="16"/>
  <c r="H14" i="16" s="1"/>
  <c r="B56" i="15"/>
  <c r="G13" i="17" l="1"/>
  <c r="I12" i="17"/>
  <c r="H12" i="17"/>
  <c r="F15" i="16"/>
  <c r="H15" i="16" s="1"/>
  <c r="G14" i="16"/>
  <c r="B57" i="15"/>
  <c r="I13" i="17" l="1"/>
  <c r="G14" i="17"/>
  <c r="H13" i="17"/>
  <c r="F16" i="16"/>
  <c r="H16" i="16" s="1"/>
  <c r="G15" i="16"/>
  <c r="B58" i="15"/>
  <c r="G15" i="17" l="1"/>
  <c r="I14" i="17"/>
  <c r="H14" i="17"/>
  <c r="F17" i="16"/>
  <c r="H17" i="16" s="1"/>
  <c r="G16" i="16"/>
  <c r="B59" i="15"/>
  <c r="G16" i="17" l="1"/>
  <c r="I15" i="17"/>
  <c r="H15" i="17"/>
  <c r="F18" i="16"/>
  <c r="H18" i="16" s="1"/>
  <c r="G17" i="16"/>
  <c r="B60" i="15"/>
  <c r="I16" i="17" l="1"/>
  <c r="G17" i="17"/>
  <c r="H16" i="17"/>
  <c r="F19" i="16"/>
  <c r="H19" i="16" s="1"/>
  <c r="G18" i="16"/>
  <c r="B61" i="15"/>
  <c r="G18" i="17" l="1"/>
  <c r="I17" i="17"/>
  <c r="H17" i="17"/>
  <c r="F20" i="16"/>
  <c r="H20" i="16" s="1"/>
  <c r="G19" i="16"/>
  <c r="B62" i="15"/>
  <c r="I18" i="17" l="1"/>
  <c r="G19" i="17"/>
  <c r="H18" i="17"/>
  <c r="F21" i="16"/>
  <c r="H21" i="16" s="1"/>
  <c r="G20" i="16"/>
  <c r="B63" i="15"/>
  <c r="G20" i="17" l="1"/>
  <c r="I19" i="17"/>
  <c r="H19" i="17"/>
  <c r="F22" i="16"/>
  <c r="H22" i="16" s="1"/>
  <c r="G21" i="16"/>
  <c r="B64" i="15"/>
  <c r="G21" i="17" l="1"/>
  <c r="I20" i="17"/>
  <c r="H20" i="17"/>
  <c r="F23" i="16"/>
  <c r="H23" i="16" s="1"/>
  <c r="G22" i="16"/>
  <c r="B65" i="15"/>
  <c r="G22" i="17" l="1"/>
  <c r="I21" i="17"/>
  <c r="H21" i="17"/>
  <c r="F24" i="16"/>
  <c r="H24" i="16" s="1"/>
  <c r="G23" i="16"/>
  <c r="B66" i="15"/>
  <c r="G23" i="17" l="1"/>
  <c r="I22" i="17"/>
  <c r="H22" i="17"/>
  <c r="F25" i="16"/>
  <c r="H25" i="16" s="1"/>
  <c r="G24" i="16"/>
  <c r="B67" i="15"/>
  <c r="I23" i="17" l="1"/>
  <c r="G24" i="17"/>
  <c r="H23" i="17"/>
  <c r="F26" i="16"/>
  <c r="H26" i="16" s="1"/>
  <c r="G25" i="16"/>
  <c r="B68" i="15"/>
  <c r="G25" i="17" l="1"/>
  <c r="I24" i="17"/>
  <c r="H24" i="17"/>
  <c r="F27" i="16"/>
  <c r="H27" i="16" s="1"/>
  <c r="G26" i="16"/>
  <c r="B69" i="15"/>
  <c r="I25" i="17" l="1"/>
  <c r="G26" i="17"/>
  <c r="H25" i="17"/>
  <c r="F28" i="16"/>
  <c r="H28" i="16" s="1"/>
  <c r="G27" i="16"/>
  <c r="B70" i="15"/>
  <c r="I26" i="17" l="1"/>
  <c r="G27" i="17"/>
  <c r="H26" i="17"/>
  <c r="F29" i="16"/>
  <c r="H29" i="16" s="1"/>
  <c r="G28" i="16"/>
  <c r="B71" i="15"/>
  <c r="G28" i="17" l="1"/>
  <c r="I27" i="17"/>
  <c r="H27" i="17"/>
  <c r="F30" i="16"/>
  <c r="H30" i="16" s="1"/>
  <c r="G29" i="16"/>
  <c r="B72" i="15"/>
  <c r="I28" i="17" l="1"/>
  <c r="G29" i="17"/>
  <c r="H28" i="17"/>
  <c r="F31" i="16"/>
  <c r="H31" i="16" s="1"/>
  <c r="G30" i="16"/>
  <c r="B73" i="15"/>
  <c r="G30" i="17" l="1"/>
  <c r="I29" i="17"/>
  <c r="H29" i="17"/>
  <c r="F32" i="16"/>
  <c r="H32" i="16" s="1"/>
  <c r="G31" i="16"/>
  <c r="B74" i="15"/>
  <c r="G31" i="17" l="1"/>
  <c r="I30" i="17"/>
  <c r="H30" i="17"/>
  <c r="F33" i="16"/>
  <c r="H33" i="16" s="1"/>
  <c r="G32" i="16"/>
  <c r="B75" i="15"/>
  <c r="I31" i="17" l="1"/>
  <c r="G32" i="17"/>
  <c r="H31" i="17"/>
  <c r="F34" i="16"/>
  <c r="H34" i="16" s="1"/>
  <c r="G33" i="16"/>
  <c r="B76" i="15"/>
  <c r="G33" i="17" l="1"/>
  <c r="I32" i="17"/>
  <c r="H32" i="17"/>
  <c r="F35" i="16"/>
  <c r="H35" i="16" s="1"/>
  <c r="G34" i="16"/>
  <c r="B77" i="15"/>
  <c r="G34" i="17" l="1"/>
  <c r="I33" i="17"/>
  <c r="H33" i="17"/>
  <c r="F36" i="16"/>
  <c r="H36" i="16" s="1"/>
  <c r="G35" i="16"/>
  <c r="B78" i="15"/>
  <c r="G35" i="17" l="1"/>
  <c r="I34" i="17"/>
  <c r="H34" i="17"/>
  <c r="F37" i="16"/>
  <c r="H37" i="16" s="1"/>
  <c r="G36" i="16"/>
  <c r="B79" i="15"/>
  <c r="G36" i="17" l="1"/>
  <c r="I35" i="17"/>
  <c r="H35" i="17"/>
  <c r="F38" i="16"/>
  <c r="H38" i="16" s="1"/>
  <c r="G37" i="16"/>
  <c r="B80" i="15"/>
  <c r="G37" i="17" l="1"/>
  <c r="I36" i="17"/>
  <c r="H36" i="17"/>
  <c r="F39" i="16"/>
  <c r="H39" i="16" s="1"/>
  <c r="G38" i="16"/>
  <c r="B81" i="15"/>
  <c r="G38" i="17" l="1"/>
  <c r="I37" i="17"/>
  <c r="H37" i="17"/>
  <c r="F40" i="16"/>
  <c r="H40" i="16" s="1"/>
  <c r="G39" i="16"/>
  <c r="B82" i="15"/>
  <c r="I38" i="17" l="1"/>
  <c r="G39" i="17"/>
  <c r="H38" i="17"/>
  <c r="F41" i="16"/>
  <c r="H41" i="16" s="1"/>
  <c r="G40" i="16"/>
  <c r="B83" i="15"/>
  <c r="G40" i="17" l="1"/>
  <c r="I39" i="17"/>
  <c r="H39" i="17"/>
  <c r="F42" i="16"/>
  <c r="H42" i="16" s="1"/>
  <c r="G41" i="16"/>
  <c r="B84" i="15"/>
  <c r="G41" i="17" l="1"/>
  <c r="I40" i="17"/>
  <c r="H40" i="17"/>
  <c r="F43" i="16"/>
  <c r="H43" i="16" s="1"/>
  <c r="G42" i="16"/>
  <c r="B85" i="15"/>
  <c r="I41" i="17" l="1"/>
  <c r="G42" i="17"/>
  <c r="H41" i="17"/>
  <c r="G43" i="16"/>
  <c r="F44" i="16"/>
  <c r="H44" i="16" s="1"/>
  <c r="B86" i="15"/>
  <c r="G43" i="17" l="1"/>
  <c r="I42" i="17"/>
  <c r="H42" i="17"/>
  <c r="F45" i="16"/>
  <c r="H45" i="16" s="1"/>
  <c r="G44" i="16"/>
  <c r="B87" i="15"/>
  <c r="G44" i="17" l="1"/>
  <c r="I43" i="17"/>
  <c r="H43" i="17"/>
  <c r="F46" i="16"/>
  <c r="H46" i="16" s="1"/>
  <c r="G45" i="16"/>
  <c r="B88" i="15"/>
  <c r="G45" i="17" l="1"/>
  <c r="I44" i="17"/>
  <c r="H44" i="17"/>
  <c r="F47" i="16"/>
  <c r="H47" i="16" s="1"/>
  <c r="G46" i="16"/>
  <c r="B89" i="15"/>
  <c r="I45" i="17" l="1"/>
  <c r="G46" i="17"/>
  <c r="H45" i="17"/>
  <c r="F48" i="16"/>
  <c r="H48" i="16" s="1"/>
  <c r="G47" i="16"/>
  <c r="B90" i="15"/>
  <c r="I46" i="17" l="1"/>
  <c r="G47" i="17"/>
  <c r="H46" i="17"/>
  <c r="F49" i="16"/>
  <c r="H49" i="16" s="1"/>
  <c r="G48" i="16"/>
  <c r="B91" i="15"/>
  <c r="G48" i="17" l="1"/>
  <c r="I47" i="17"/>
  <c r="H47" i="17"/>
  <c r="F50" i="16"/>
  <c r="H50" i="16" s="1"/>
  <c r="G49" i="16"/>
  <c r="B92" i="15"/>
  <c r="G49" i="17" l="1"/>
  <c r="I48" i="17"/>
  <c r="H48" i="17"/>
  <c r="F51" i="16"/>
  <c r="H51" i="16" s="1"/>
  <c r="G50" i="16"/>
  <c r="B93" i="15"/>
  <c r="I49" i="17" l="1"/>
  <c r="G50" i="17"/>
  <c r="H49" i="17"/>
  <c r="F52" i="16"/>
  <c r="H52" i="16" s="1"/>
  <c r="G51" i="16"/>
  <c r="B94" i="15"/>
  <c r="G51" i="17" l="1"/>
  <c r="I50" i="17"/>
  <c r="H50" i="17"/>
  <c r="F53" i="16"/>
  <c r="H53" i="16" s="1"/>
  <c r="G52" i="16"/>
  <c r="B95" i="15"/>
  <c r="G52" i="17" l="1"/>
  <c r="I51" i="17"/>
  <c r="H51" i="17"/>
  <c r="F54" i="16"/>
  <c r="H54" i="16" s="1"/>
  <c r="G53" i="16"/>
  <c r="B96" i="15"/>
  <c r="G53" i="17" l="1"/>
  <c r="I52" i="17"/>
  <c r="H52" i="17"/>
  <c r="F55" i="16"/>
  <c r="H55" i="16" s="1"/>
  <c r="G54" i="16"/>
  <c r="B97" i="15"/>
  <c r="I53" i="17" l="1"/>
  <c r="G54" i="17"/>
  <c r="H53" i="17"/>
  <c r="F56" i="16"/>
  <c r="H56" i="16" s="1"/>
  <c r="G55" i="16"/>
  <c r="B98" i="15"/>
  <c r="I54" i="17" l="1"/>
  <c r="G55" i="17"/>
  <c r="H54" i="17"/>
  <c r="F57" i="16"/>
  <c r="H57" i="16" s="1"/>
  <c r="G56" i="16"/>
  <c r="B99" i="15"/>
  <c r="G56" i="17" l="1"/>
  <c r="I55" i="17"/>
  <c r="H55" i="17"/>
  <c r="F58" i="16"/>
  <c r="H58" i="16" s="1"/>
  <c r="G57" i="16"/>
  <c r="B100" i="15"/>
  <c r="G57" i="17" l="1"/>
  <c r="I56" i="17"/>
  <c r="H56" i="17"/>
  <c r="F59" i="16"/>
  <c r="H59" i="16" s="1"/>
  <c r="G58" i="16"/>
  <c r="B101" i="15"/>
  <c r="I57" i="17" l="1"/>
  <c r="G58" i="17"/>
  <c r="H57" i="17"/>
  <c r="G59" i="16"/>
  <c r="F60" i="16"/>
  <c r="H60" i="16" s="1"/>
  <c r="B102" i="15"/>
  <c r="G59" i="17" l="1"/>
  <c r="I58" i="17"/>
  <c r="H58" i="17"/>
  <c r="F61" i="16"/>
  <c r="H61" i="16" s="1"/>
  <c r="G60" i="16"/>
  <c r="B103" i="15"/>
  <c r="G60" i="17" l="1"/>
  <c r="I59" i="17"/>
  <c r="H59" i="17"/>
  <c r="F62" i="16"/>
  <c r="H62" i="16" s="1"/>
  <c r="G61" i="16"/>
  <c r="B104" i="15"/>
  <c r="G61" i="17" l="1"/>
  <c r="I60" i="17"/>
  <c r="H60" i="17"/>
  <c r="F63" i="16"/>
  <c r="H63" i="16" s="1"/>
  <c r="G62" i="16"/>
  <c r="B105" i="15"/>
  <c r="I61" i="17" l="1"/>
  <c r="G62" i="17"/>
  <c r="H61" i="17"/>
  <c r="F64" i="16"/>
  <c r="H64" i="16" s="1"/>
  <c r="G63" i="16"/>
  <c r="B106" i="15"/>
  <c r="I62" i="17" l="1"/>
  <c r="G63" i="17"/>
  <c r="H62" i="17"/>
  <c r="F65" i="16"/>
  <c r="H65" i="16" s="1"/>
  <c r="G64" i="16"/>
  <c r="B107" i="15"/>
  <c r="G64" i="17" l="1"/>
  <c r="I63" i="17"/>
  <c r="H63" i="17"/>
  <c r="F66" i="16"/>
  <c r="H66" i="16" s="1"/>
  <c r="G65" i="16"/>
  <c r="B108" i="15"/>
  <c r="G65" i="17" l="1"/>
  <c r="I64" i="17"/>
  <c r="H64" i="17"/>
  <c r="F67" i="16"/>
  <c r="H67" i="16" s="1"/>
  <c r="G66" i="16"/>
  <c r="B109" i="15"/>
  <c r="I65" i="17" l="1"/>
  <c r="G66" i="17"/>
  <c r="H65" i="17"/>
  <c r="F68" i="16"/>
  <c r="H68" i="16" s="1"/>
  <c r="G67" i="16"/>
  <c r="B110" i="15"/>
  <c r="G67" i="17" l="1"/>
  <c r="I66" i="17"/>
  <c r="H66" i="17"/>
  <c r="F69" i="16"/>
  <c r="H69" i="16" s="1"/>
  <c r="G68" i="16"/>
  <c r="B111" i="15"/>
  <c r="G68" i="17" l="1"/>
  <c r="I67" i="17"/>
  <c r="H67" i="17"/>
  <c r="F70" i="16"/>
  <c r="H70" i="16" s="1"/>
  <c r="G69" i="16"/>
  <c r="B112" i="15"/>
  <c r="G69" i="17" l="1"/>
  <c r="I68" i="17"/>
  <c r="H68" i="17"/>
  <c r="F71" i="16"/>
  <c r="H71" i="16" s="1"/>
  <c r="G70" i="16"/>
  <c r="B113" i="15"/>
  <c r="I69" i="17" l="1"/>
  <c r="G70" i="17"/>
  <c r="H69" i="17"/>
  <c r="F72" i="16"/>
  <c r="H72" i="16" s="1"/>
  <c r="G71" i="16"/>
  <c r="B114" i="15"/>
  <c r="I70" i="17" l="1"/>
  <c r="G71" i="17"/>
  <c r="H70" i="17"/>
  <c r="F73" i="16"/>
  <c r="H73" i="16" s="1"/>
  <c r="G72" i="16"/>
  <c r="B115" i="15"/>
  <c r="G72" i="17" l="1"/>
  <c r="I71" i="17"/>
  <c r="H71" i="17"/>
  <c r="F74" i="16"/>
  <c r="H74" i="16" s="1"/>
  <c r="G73" i="16"/>
  <c r="B116" i="15"/>
  <c r="G73" i="17" l="1"/>
  <c r="I72" i="17"/>
  <c r="H72" i="17"/>
  <c r="F75" i="16"/>
  <c r="H75" i="16" s="1"/>
  <c r="G74" i="16"/>
  <c r="B117" i="15"/>
  <c r="I73" i="17" l="1"/>
  <c r="G74" i="17"/>
  <c r="H73" i="17"/>
  <c r="F76" i="16"/>
  <c r="H76" i="16" s="1"/>
  <c r="G75" i="16"/>
  <c r="B118" i="15"/>
  <c r="G75" i="17" l="1"/>
  <c r="I74" i="17"/>
  <c r="H74" i="17"/>
  <c r="F77" i="16"/>
  <c r="H77" i="16" s="1"/>
  <c r="G76" i="16"/>
  <c r="B119" i="15"/>
  <c r="G76" i="17" l="1"/>
  <c r="I75" i="17"/>
  <c r="H75" i="17"/>
  <c r="F78" i="16"/>
  <c r="H78" i="16" s="1"/>
  <c r="G77" i="16"/>
  <c r="B120" i="15"/>
  <c r="G77" i="17" l="1"/>
  <c r="I76" i="17"/>
  <c r="H76" i="17"/>
  <c r="F79" i="16"/>
  <c r="H79" i="16" s="1"/>
  <c r="G78" i="16"/>
  <c r="B121" i="15"/>
  <c r="I77" i="17" l="1"/>
  <c r="G78" i="17"/>
  <c r="H77" i="17"/>
  <c r="F80" i="16"/>
  <c r="H80" i="16" s="1"/>
  <c r="G79" i="16"/>
  <c r="B122" i="15"/>
  <c r="I78" i="17" l="1"/>
  <c r="G79" i="17"/>
  <c r="H78" i="17"/>
  <c r="F81" i="16"/>
  <c r="H81" i="16" s="1"/>
  <c r="G80" i="16"/>
  <c r="B123" i="15"/>
  <c r="G80" i="17" l="1"/>
  <c r="I79" i="17"/>
  <c r="H79" i="17"/>
  <c r="F82" i="16"/>
  <c r="H82" i="16" s="1"/>
  <c r="G81" i="16"/>
  <c r="B124" i="15"/>
  <c r="G81" i="17" l="1"/>
  <c r="I80" i="17"/>
  <c r="H80" i="17"/>
  <c r="F83" i="16"/>
  <c r="H83" i="16" s="1"/>
  <c r="G82" i="16"/>
  <c r="B125" i="15"/>
  <c r="I81" i="17" l="1"/>
  <c r="G82" i="17"/>
  <c r="H81" i="17"/>
  <c r="F84" i="16"/>
  <c r="H84" i="16" s="1"/>
  <c r="J5" i="16" s="1"/>
  <c r="G83" i="16"/>
  <c r="B126" i="15"/>
  <c r="G83" i="17" l="1"/>
  <c r="I82" i="17"/>
  <c r="H82" i="17"/>
  <c r="G84" i="16"/>
  <c r="J3" i="16" s="1"/>
  <c r="B127" i="15"/>
  <c r="G84" i="17" l="1"/>
  <c r="I83" i="17"/>
  <c r="H83" i="17"/>
  <c r="K3" i="16"/>
  <c r="K5" i="16" s="1"/>
  <c r="T8" i="16" s="1"/>
  <c r="B128" i="15"/>
  <c r="I84" i="17" l="1"/>
  <c r="K5" i="17" s="1"/>
  <c r="H84" i="17"/>
  <c r="K3" i="17" s="1"/>
  <c r="B129" i="15"/>
  <c r="L3" i="17" l="1"/>
  <c r="L5" i="17" s="1"/>
  <c r="U8" i="17" s="1"/>
  <c r="B130" i="15"/>
  <c r="B131" i="15" l="1"/>
  <c r="B132" i="15" l="1"/>
  <c r="B133" i="15" l="1"/>
  <c r="B134" i="15" l="1"/>
  <c r="B135" i="15" l="1"/>
  <c r="B136" i="15" l="1"/>
  <c r="B137" i="15" l="1"/>
  <c r="B138" i="15" l="1"/>
  <c r="B139" i="15" l="1"/>
  <c r="B140" i="15" l="1"/>
  <c r="B141" i="15" l="1"/>
  <c r="B142" i="15" l="1"/>
  <c r="B143" i="15" l="1"/>
  <c r="B144" i="15" l="1"/>
  <c r="B145" i="15" l="1"/>
  <c r="B146" i="15" l="1"/>
  <c r="B147" i="15" l="1"/>
  <c r="B148" i="15" l="1"/>
  <c r="B149" i="15" l="1"/>
  <c r="B150" i="15" l="1"/>
  <c r="B151" i="15" l="1"/>
  <c r="B152" i="15" l="1"/>
  <c r="B153" i="15" l="1"/>
  <c r="B154" i="15" l="1"/>
  <c r="B155" i="15" l="1"/>
  <c r="B156" i="15" l="1"/>
  <c r="B157" i="15" l="1"/>
  <c r="B158" i="15" l="1"/>
  <c r="B159" i="15" l="1"/>
  <c r="B160" i="15" l="1"/>
  <c r="B161" i="15" l="1"/>
  <c r="B162" i="15" l="1"/>
  <c r="B163" i="15" l="1"/>
  <c r="B164" i="15" l="1"/>
  <c r="B165" i="15" l="1"/>
  <c r="B166" i="15" l="1"/>
  <c r="B167" i="15" l="1"/>
  <c r="B168" i="15" l="1"/>
  <c r="B169" i="15" l="1"/>
  <c r="B170" i="15" l="1"/>
  <c r="B171" i="15" l="1"/>
  <c r="B172" i="15" l="1"/>
  <c r="B173" i="15" l="1"/>
  <c r="B174" i="15" l="1"/>
  <c r="B175" i="15" l="1"/>
  <c r="B176" i="15" l="1"/>
  <c r="B177" i="15" l="1"/>
  <c r="B178" i="15" l="1"/>
  <c r="B179" i="15" l="1"/>
  <c r="B180" i="15" l="1"/>
  <c r="B181" i="15" l="1"/>
  <c r="B182" i="15" l="1"/>
  <c r="B183" i="15" l="1"/>
  <c r="B184" i="15" l="1"/>
  <c r="B185" i="15" l="1"/>
  <c r="B186" i="15" l="1"/>
  <c r="B187" i="15" l="1"/>
  <c r="B188" i="15" l="1"/>
  <c r="B189" i="15" l="1"/>
  <c r="B190" i="15" l="1"/>
  <c r="B191" i="15" l="1"/>
  <c r="B192" i="15" l="1"/>
  <c r="B193" i="15" l="1"/>
  <c r="B194" i="15" l="1"/>
  <c r="B195" i="15" l="1"/>
  <c r="B196" i="15" l="1"/>
  <c r="B197" i="15" l="1"/>
  <c r="B198" i="15" l="1"/>
  <c r="B199" i="15" l="1"/>
  <c r="B200" i="15" l="1"/>
  <c r="B201" i="15" l="1"/>
  <c r="B202" i="15" l="1"/>
  <c r="B203" i="15" l="1"/>
  <c r="B204" i="15" l="1"/>
  <c r="B205" i="15" l="1"/>
  <c r="B206" i="15" l="1"/>
  <c r="B207" i="15" l="1"/>
  <c r="B208" i="15" l="1"/>
  <c r="B209" i="15" l="1"/>
  <c r="B210" i="15" l="1"/>
  <c r="B211" i="15" l="1"/>
  <c r="B212" i="15" l="1"/>
  <c r="B213" i="15" l="1"/>
  <c r="B214" i="15" l="1"/>
  <c r="B215" i="15" l="1"/>
  <c r="B216" i="15" l="1"/>
  <c r="B217" i="15" l="1"/>
  <c r="B218" i="15" l="1"/>
  <c r="B219" i="15" l="1"/>
  <c r="B220" i="15" l="1"/>
  <c r="B221" i="15" l="1"/>
  <c r="B222" i="15" l="1"/>
  <c r="B223" i="15" l="1"/>
  <c r="B224" i="15" l="1"/>
  <c r="B225" i="15" l="1"/>
  <c r="B226" i="15" l="1"/>
  <c r="B227" i="15" l="1"/>
  <c r="B228" i="15" l="1"/>
  <c r="B229" i="15" l="1"/>
  <c r="B230" i="15" l="1"/>
  <c r="B231" i="15" l="1"/>
  <c r="B232" i="15" l="1"/>
  <c r="B233" i="15" l="1"/>
  <c r="B234" i="15" l="1"/>
  <c r="B235" i="15" l="1"/>
  <c r="B236" i="15" l="1"/>
  <c r="B237" i="15" l="1"/>
  <c r="B238" i="15" l="1"/>
  <c r="B239" i="15" l="1"/>
  <c r="B240" i="15" l="1"/>
  <c r="B241" i="15" l="1"/>
  <c r="B242" i="15" l="1"/>
  <c r="B243" i="15" l="1"/>
  <c r="B244" i="15" l="1"/>
  <c r="B245" i="15" l="1"/>
  <c r="B246" i="15" l="1"/>
  <c r="B247" i="15" l="1"/>
  <c r="B248" i="15" l="1"/>
  <c r="B249" i="15" l="1"/>
  <c r="B250" i="15" l="1"/>
  <c r="B251" i="15" l="1"/>
  <c r="B252" i="15" l="1"/>
  <c r="B253" i="15" l="1"/>
  <c r="B254" i="15" l="1"/>
  <c r="B255" i="15" l="1"/>
  <c r="B256" i="15" l="1"/>
  <c r="B257" i="15" l="1"/>
  <c r="B258" i="15" l="1"/>
  <c r="B259" i="15" l="1"/>
  <c r="B260" i="15" l="1"/>
  <c r="B261" i="15" l="1"/>
  <c r="B262" i="15" l="1"/>
  <c r="B263" i="15" l="1"/>
  <c r="B264" i="15" l="1"/>
  <c r="B265" i="15" l="1"/>
  <c r="B266" i="15" l="1"/>
  <c r="B267" i="15" l="1"/>
  <c r="B268" i="15" l="1"/>
  <c r="B269" i="15" l="1"/>
  <c r="B270" i="15" l="1"/>
  <c r="B271" i="15" l="1"/>
  <c r="B272" i="15" l="1"/>
  <c r="B273" i="15" l="1"/>
  <c r="B274" i="15" l="1"/>
  <c r="B275" i="15" l="1"/>
  <c r="B276" i="15" l="1"/>
  <c r="B277" i="15" l="1"/>
  <c r="B278" i="15" l="1"/>
  <c r="B279" i="15" l="1"/>
  <c r="B280" i="15" l="1"/>
  <c r="B281" i="15" l="1"/>
  <c r="B282" i="15" l="1"/>
  <c r="B283" i="15" l="1"/>
  <c r="B284" i="15" l="1"/>
  <c r="B285" i="15" l="1"/>
  <c r="B286" i="15" l="1"/>
  <c r="B287" i="15" l="1"/>
  <c r="B288" i="15" l="1"/>
  <c r="B289" i="15" l="1"/>
  <c r="B290" i="15" l="1"/>
  <c r="B291" i="15" l="1"/>
  <c r="B292" i="15" l="1"/>
  <c r="B293" i="15" l="1"/>
  <c r="B294" i="15" l="1"/>
  <c r="B295" i="15" l="1"/>
  <c r="B296" i="15" l="1"/>
  <c r="B297" i="15" l="1"/>
  <c r="B298" i="15" l="1"/>
  <c r="B299" i="15" l="1"/>
  <c r="B300" i="15" l="1"/>
  <c r="B301" i="15" l="1"/>
  <c r="B302" i="15" l="1"/>
  <c r="B303" i="15" l="1"/>
  <c r="B304" i="15" l="1"/>
  <c r="B305" i="15" l="1"/>
  <c r="B306" i="15" l="1"/>
  <c r="B307" i="15" l="1"/>
  <c r="B308" i="15" l="1"/>
  <c r="B309" i="15" l="1"/>
  <c r="B310" i="15" l="1"/>
  <c r="B311" i="15" l="1"/>
  <c r="B312" i="15" l="1"/>
  <c r="B313" i="15" l="1"/>
  <c r="B314" i="15" l="1"/>
  <c r="B315" i="15" l="1"/>
  <c r="B316" i="15" l="1"/>
  <c r="B317" i="15" l="1"/>
  <c r="B318" i="15" l="1"/>
  <c r="B319" i="15" l="1"/>
  <c r="B320" i="15" l="1"/>
  <c r="B321" i="15" l="1"/>
  <c r="B322" i="15" l="1"/>
  <c r="B323" i="15" l="1"/>
  <c r="B324" i="15" l="1"/>
  <c r="B325" i="15" l="1"/>
  <c r="B326" i="15" l="1"/>
  <c r="B327" i="15" l="1"/>
  <c r="B328" i="15" l="1"/>
  <c r="B329" i="15" l="1"/>
  <c r="B330" i="15" l="1"/>
  <c r="B331" i="15" l="1"/>
  <c r="B332" i="15" l="1"/>
  <c r="B333" i="15" l="1"/>
  <c r="B334" i="15" l="1"/>
  <c r="B335" i="15" l="1"/>
  <c r="B336" i="15" l="1"/>
  <c r="B337" i="15" l="1"/>
  <c r="B338" i="15" l="1"/>
  <c r="B339" i="15" l="1"/>
  <c r="B340" i="15" l="1"/>
  <c r="B341" i="15" l="1"/>
  <c r="B342" i="15" l="1"/>
  <c r="B343" i="15" l="1"/>
  <c r="B344" i="15" l="1"/>
  <c r="B345" i="15" l="1"/>
  <c r="B346" i="15" l="1"/>
  <c r="B347" i="15" l="1"/>
  <c r="B348" i="15" l="1"/>
  <c r="B349" i="15" l="1"/>
  <c r="B350" i="15" l="1"/>
  <c r="B351" i="15" l="1"/>
  <c r="B352" i="15" l="1"/>
  <c r="B353" i="15" l="1"/>
  <c r="B354" i="15" l="1"/>
  <c r="B355" i="15" l="1"/>
  <c r="B356" i="15" l="1"/>
  <c r="B357" i="15" l="1"/>
  <c r="B358" i="15" l="1"/>
  <c r="B359" i="15" l="1"/>
  <c r="B360" i="15" l="1"/>
  <c r="B361" i="15" l="1"/>
  <c r="B362" i="15" l="1"/>
  <c r="B363" i="15" l="1"/>
  <c r="B364" i="15" l="1"/>
  <c r="B365" i="15" l="1"/>
  <c r="B366" i="15" l="1"/>
  <c r="B367" i="15" l="1"/>
  <c r="B368" i="15" l="1"/>
  <c r="B369" i="15" l="1"/>
  <c r="B370" i="15" l="1"/>
  <c r="B371" i="15" l="1"/>
  <c r="B372" i="15" l="1"/>
  <c r="B373" i="15" l="1"/>
  <c r="B374" i="15" l="1"/>
  <c r="B375" i="15" l="1"/>
  <c r="B376" i="15" l="1"/>
  <c r="B377" i="15" l="1"/>
  <c r="B378" i="15" l="1"/>
  <c r="B379" i="15" l="1"/>
  <c r="B380" i="15" l="1"/>
  <c r="B381" i="15" l="1"/>
  <c r="B382" i="15" l="1"/>
  <c r="B383" i="15" l="1"/>
  <c r="B384" i="15" l="1"/>
  <c r="B385" i="15" l="1"/>
  <c r="B386" i="15" l="1"/>
  <c r="B387" i="15" l="1"/>
  <c r="B388" i="15" l="1"/>
  <c r="B389" i="15" l="1"/>
  <c r="B390" i="15" l="1"/>
  <c r="B391" i="15" l="1"/>
  <c r="B392" i="15" l="1"/>
  <c r="B393" i="15" l="1"/>
  <c r="B394" i="15" l="1"/>
  <c r="B395" i="15" l="1"/>
  <c r="B396" i="15" l="1"/>
  <c r="B397" i="15" l="1"/>
  <c r="B398" i="15" l="1"/>
  <c r="B399" i="15" s="1"/>
  <c r="B400" i="15" s="1"/>
  <c r="B401" i="15" s="1"/>
  <c r="B402" i="15" s="1"/>
  <c r="B403" i="15" s="1"/>
  <c r="B404" i="15" s="1"/>
  <c r="B405" i="15" s="1"/>
  <c r="B406" i="15" s="1"/>
  <c r="B407" i="15" s="1"/>
  <c r="B408" i="15" s="1"/>
  <c r="B409" i="15" s="1"/>
  <c r="B410" i="15" s="1"/>
  <c r="B411" i="15" s="1"/>
  <c r="B412" i="15" s="1"/>
  <c r="B413" i="15" s="1"/>
  <c r="B414" i="15" s="1"/>
  <c r="B415" i="15" s="1"/>
  <c r="B416" i="15" s="1"/>
  <c r="B417" i="15" s="1"/>
  <c r="B418" i="15" s="1"/>
  <c r="B419" i="15" s="1"/>
  <c r="B420" i="15" s="1"/>
  <c r="B421" i="15" s="1"/>
  <c r="B3" i="2" l="1"/>
  <c r="N3" i="2" s="1"/>
  <c r="D84" i="2" l="1"/>
  <c r="E84" i="2"/>
  <c r="M84" i="2"/>
  <c r="N84" i="2" l="1"/>
  <c r="O84" i="2" s="1"/>
  <c r="F84" i="2"/>
  <c r="O83" i="13"/>
  <c r="O82" i="13"/>
  <c r="O81" i="13"/>
  <c r="O80" i="13"/>
  <c r="O79" i="13"/>
  <c r="O78" i="13"/>
  <c r="O77" i="13"/>
  <c r="O76" i="13"/>
  <c r="O75" i="13"/>
  <c r="O74" i="13"/>
  <c r="O73" i="13"/>
  <c r="O72" i="13"/>
  <c r="O71" i="13"/>
  <c r="O70" i="13"/>
  <c r="O69" i="13"/>
  <c r="O68" i="13"/>
  <c r="O67" i="13"/>
  <c r="O66" i="13"/>
  <c r="O65" i="13"/>
  <c r="O64" i="13"/>
  <c r="O63" i="13"/>
  <c r="O62" i="13"/>
  <c r="O61" i="13"/>
  <c r="O60" i="13"/>
  <c r="O59" i="13"/>
  <c r="O58" i="13"/>
  <c r="O57" i="13"/>
  <c r="O56" i="13"/>
  <c r="O55" i="13"/>
  <c r="O54" i="13"/>
  <c r="O53" i="13"/>
  <c r="O52" i="13"/>
  <c r="O51" i="13"/>
  <c r="O50" i="13"/>
  <c r="O49" i="13"/>
  <c r="O48" i="13"/>
  <c r="O47" i="13"/>
  <c r="O46" i="13"/>
  <c r="O45" i="13"/>
  <c r="O44" i="13"/>
  <c r="O43" i="13"/>
  <c r="O42" i="13"/>
  <c r="O41" i="13"/>
  <c r="O40" i="13"/>
  <c r="O39" i="13"/>
  <c r="O38" i="13"/>
  <c r="O37" i="13"/>
  <c r="O36" i="13"/>
  <c r="O35" i="13"/>
  <c r="O34" i="13"/>
  <c r="O33" i="13"/>
  <c r="O32" i="13"/>
  <c r="O31" i="13"/>
  <c r="O30" i="13"/>
  <c r="O29" i="13"/>
  <c r="O28" i="13"/>
  <c r="O27" i="13"/>
  <c r="O26" i="13"/>
  <c r="O25" i="13"/>
  <c r="O24" i="13"/>
  <c r="O23" i="13"/>
  <c r="O22" i="13"/>
  <c r="O21" i="13"/>
  <c r="O20" i="13"/>
  <c r="O19" i="13"/>
  <c r="O18" i="13"/>
  <c r="O17" i="13"/>
  <c r="O16" i="13"/>
  <c r="O15" i="13"/>
  <c r="O14" i="13"/>
  <c r="O13" i="13"/>
  <c r="O12" i="13"/>
  <c r="O11" i="13"/>
  <c r="O10" i="13"/>
  <c r="O9" i="13"/>
  <c r="O8" i="13"/>
  <c r="O7" i="13"/>
  <c r="O6" i="13"/>
  <c r="O5" i="13"/>
  <c r="S4" i="13"/>
  <c r="O4" i="13"/>
  <c r="J4" i="13"/>
  <c r="O3" i="13"/>
  <c r="F3" i="13"/>
  <c r="B3" i="13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O3" i="2"/>
  <c r="M3" i="12"/>
  <c r="D3" i="12"/>
  <c r="I81" i="13" l="1"/>
  <c r="I65" i="13"/>
  <c r="I49" i="13"/>
  <c r="I33" i="13"/>
  <c r="I17" i="13"/>
  <c r="I63" i="13"/>
  <c r="I80" i="13"/>
  <c r="I64" i="13"/>
  <c r="I48" i="13"/>
  <c r="I32" i="13"/>
  <c r="I16" i="13"/>
  <c r="I55" i="13"/>
  <c r="I78" i="13"/>
  <c r="I62" i="13"/>
  <c r="I46" i="13"/>
  <c r="I30" i="13"/>
  <c r="I14" i="13"/>
  <c r="I71" i="13"/>
  <c r="I77" i="13"/>
  <c r="I61" i="13"/>
  <c r="I45" i="13"/>
  <c r="I29" i="13"/>
  <c r="I13" i="13"/>
  <c r="I79" i="13"/>
  <c r="I76" i="13"/>
  <c r="I60" i="13"/>
  <c r="I44" i="13"/>
  <c r="I28" i="13"/>
  <c r="I12" i="13"/>
  <c r="I23" i="13"/>
  <c r="I75" i="13"/>
  <c r="I59" i="13"/>
  <c r="I43" i="13"/>
  <c r="I27" i="13"/>
  <c r="I11" i="13"/>
  <c r="I82" i="13"/>
  <c r="I66" i="13"/>
  <c r="I50" i="13"/>
  <c r="I34" i="13"/>
  <c r="I18" i="13"/>
  <c r="I72" i="13"/>
  <c r="I6" i="13"/>
  <c r="I53" i="13"/>
  <c r="I47" i="13"/>
  <c r="I36" i="13"/>
  <c r="I4" i="13"/>
  <c r="I83" i="13"/>
  <c r="I35" i="13"/>
  <c r="I19" i="13"/>
  <c r="I74" i="13"/>
  <c r="I58" i="13"/>
  <c r="I10" i="13"/>
  <c r="I15" i="13"/>
  <c r="I69" i="13"/>
  <c r="I68" i="13"/>
  <c r="I52" i="13"/>
  <c r="I20" i="13"/>
  <c r="I51" i="13"/>
  <c r="I7" i="13"/>
  <c r="I42" i="13"/>
  <c r="I73" i="13"/>
  <c r="I57" i="13"/>
  <c r="I41" i="13"/>
  <c r="I25" i="13"/>
  <c r="I9" i="13"/>
  <c r="I56" i="13"/>
  <c r="I40" i="13"/>
  <c r="I24" i="13"/>
  <c r="I8" i="13"/>
  <c r="I31" i="13"/>
  <c r="I70" i="13"/>
  <c r="I54" i="13"/>
  <c r="I38" i="13"/>
  <c r="I22" i="13"/>
  <c r="I39" i="13"/>
  <c r="I67" i="13"/>
  <c r="I26" i="13"/>
  <c r="I5" i="13"/>
  <c r="I37" i="13"/>
  <c r="I21" i="13"/>
  <c r="V3" i="2"/>
  <c r="P68" i="13"/>
  <c r="Q68" i="13" s="1"/>
  <c r="P52" i="13"/>
  <c r="Q52" i="13" s="1"/>
  <c r="P44" i="13"/>
  <c r="Q44" i="13" s="1"/>
  <c r="P74" i="13"/>
  <c r="Q74" i="13" s="1"/>
  <c r="P66" i="13"/>
  <c r="Q66" i="13" s="1"/>
  <c r="P42" i="13"/>
  <c r="Q42" i="13" s="1"/>
  <c r="P26" i="13"/>
  <c r="Q26" i="13" s="1"/>
  <c r="P18" i="13"/>
  <c r="Q18" i="13" s="1"/>
  <c r="P10" i="13"/>
  <c r="P81" i="13"/>
  <c r="Q81" i="13" s="1"/>
  <c r="P73" i="13"/>
  <c r="Q73" i="13" s="1"/>
  <c r="P57" i="13"/>
  <c r="Q57" i="13" s="1"/>
  <c r="P33" i="13"/>
  <c r="Q33" i="13" s="1"/>
  <c r="P9" i="13"/>
  <c r="Q9" i="13" s="1"/>
  <c r="P29" i="13"/>
  <c r="Q29" i="13" s="1"/>
  <c r="P83" i="13"/>
  <c r="Q83" i="13" s="1"/>
  <c r="P75" i="13"/>
  <c r="Q75" i="13" s="1"/>
  <c r="P67" i="13"/>
  <c r="Q67" i="13" s="1"/>
  <c r="P59" i="13"/>
  <c r="Q59" i="13" s="1"/>
  <c r="P35" i="13"/>
  <c r="Q35" i="13" s="1"/>
  <c r="P27" i="13"/>
  <c r="Q27" i="13" s="1"/>
  <c r="P19" i="13"/>
  <c r="Q19" i="13" s="1"/>
  <c r="P11" i="13"/>
  <c r="Q11" i="13" s="1"/>
  <c r="C3" i="13"/>
  <c r="X3" i="13"/>
  <c r="N3" i="12"/>
  <c r="E3" i="12" s="1"/>
  <c r="E4" i="12" s="1"/>
  <c r="T14" i="12"/>
  <c r="T13" i="12"/>
  <c r="Q4" i="12"/>
  <c r="H4" i="12"/>
  <c r="E27" i="2"/>
  <c r="C11" i="5"/>
  <c r="D11" i="5" s="1"/>
  <c r="P11" i="5" s="1"/>
  <c r="C16" i="5"/>
  <c r="D16" i="5" s="1"/>
  <c r="P16" i="5" s="1"/>
  <c r="C17" i="5"/>
  <c r="D17" i="5" s="1"/>
  <c r="P17" i="5" s="1"/>
  <c r="C19" i="5"/>
  <c r="D19" i="5" s="1"/>
  <c r="P19" i="5" s="1"/>
  <c r="C20" i="5"/>
  <c r="D20" i="5" s="1"/>
  <c r="P20" i="5" s="1"/>
  <c r="C24" i="5"/>
  <c r="D24" i="5" s="1"/>
  <c r="P24" i="5" s="1"/>
  <c r="C25" i="5"/>
  <c r="D25" i="5" s="1"/>
  <c r="P25" i="5" s="1"/>
  <c r="C27" i="5"/>
  <c r="D27" i="5" s="1"/>
  <c r="P27" i="5" s="1"/>
  <c r="C32" i="5"/>
  <c r="D32" i="5" s="1"/>
  <c r="P32" i="5" s="1"/>
  <c r="C33" i="5"/>
  <c r="D33" i="5" s="1"/>
  <c r="P33" i="5" s="1"/>
  <c r="C35" i="5"/>
  <c r="D35" i="5" s="1"/>
  <c r="P35" i="5" s="1"/>
  <c r="C40" i="5"/>
  <c r="D40" i="5" s="1"/>
  <c r="P40" i="5" s="1"/>
  <c r="C41" i="5"/>
  <c r="D41" i="5" s="1"/>
  <c r="P41" i="5" s="1"/>
  <c r="C43" i="5"/>
  <c r="D43" i="5" s="1"/>
  <c r="P43" i="5" s="1"/>
  <c r="C48" i="5"/>
  <c r="D48" i="5" s="1"/>
  <c r="P48" i="5" s="1"/>
  <c r="C49" i="5"/>
  <c r="D49" i="5" s="1"/>
  <c r="P49" i="5" s="1"/>
  <c r="C51" i="5"/>
  <c r="D51" i="5" s="1"/>
  <c r="P51" i="5" s="1"/>
  <c r="C56" i="5"/>
  <c r="D56" i="5" s="1"/>
  <c r="P56" i="5" s="1"/>
  <c r="C57" i="5"/>
  <c r="D57" i="5" s="1"/>
  <c r="P57" i="5" s="1"/>
  <c r="C59" i="5"/>
  <c r="D59" i="5" s="1"/>
  <c r="P59" i="5" s="1"/>
  <c r="C65" i="5"/>
  <c r="D65" i="5" s="1"/>
  <c r="P65" i="5" s="1"/>
  <c r="C67" i="5"/>
  <c r="D67" i="5" s="1"/>
  <c r="P67" i="5" s="1"/>
  <c r="C75" i="5"/>
  <c r="D75" i="5" s="1"/>
  <c r="P75" i="5" s="1"/>
  <c r="C80" i="5"/>
  <c r="D80" i="5" s="1"/>
  <c r="P80" i="5" s="1"/>
  <c r="C81" i="5"/>
  <c r="D81" i="5" s="1"/>
  <c r="P81" i="5" s="1"/>
  <c r="C83" i="5"/>
  <c r="D83" i="5" s="1"/>
  <c r="P83" i="5" s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3" i="2"/>
  <c r="O5" i="5"/>
  <c r="R5" i="5" s="1"/>
  <c r="O6" i="5"/>
  <c r="R6" i="5" s="1"/>
  <c r="O7" i="5"/>
  <c r="R7" i="5" s="1"/>
  <c r="O8" i="5"/>
  <c r="R8" i="5" s="1"/>
  <c r="O9" i="5"/>
  <c r="R9" i="5" s="1"/>
  <c r="O10" i="5"/>
  <c r="R10" i="5" s="1"/>
  <c r="O11" i="5"/>
  <c r="R11" i="5" s="1"/>
  <c r="O12" i="5"/>
  <c r="O13" i="5"/>
  <c r="R13" i="5" s="1"/>
  <c r="O14" i="5"/>
  <c r="O15" i="5"/>
  <c r="R15" i="5" s="1"/>
  <c r="O16" i="5"/>
  <c r="R16" i="5" s="1"/>
  <c r="O17" i="5"/>
  <c r="R17" i="5" s="1"/>
  <c r="O18" i="5"/>
  <c r="R18" i="5" s="1"/>
  <c r="O19" i="5"/>
  <c r="R19" i="5" s="1"/>
  <c r="O20" i="5"/>
  <c r="R20" i="5" s="1"/>
  <c r="O21" i="5"/>
  <c r="R21" i="5" s="1"/>
  <c r="O22" i="5"/>
  <c r="R22" i="5" s="1"/>
  <c r="O23" i="5"/>
  <c r="R23" i="5" s="1"/>
  <c r="O24" i="5"/>
  <c r="R24" i="5" s="1"/>
  <c r="O25" i="5"/>
  <c r="O26" i="5"/>
  <c r="R26" i="5" s="1"/>
  <c r="O27" i="5"/>
  <c r="O28" i="5"/>
  <c r="R28" i="5" s="1"/>
  <c r="O29" i="5"/>
  <c r="O30" i="5"/>
  <c r="R30" i="5" s="1"/>
  <c r="O31" i="5"/>
  <c r="O32" i="5"/>
  <c r="R32" i="5" s="1"/>
  <c r="O33" i="5"/>
  <c r="O34" i="5"/>
  <c r="R34" i="5" s="1"/>
  <c r="O35" i="5"/>
  <c r="O36" i="5"/>
  <c r="R36" i="5" s="1"/>
  <c r="O37" i="5"/>
  <c r="O38" i="5"/>
  <c r="R38" i="5" s="1"/>
  <c r="O39" i="5"/>
  <c r="R39" i="5" s="1"/>
  <c r="O40" i="5"/>
  <c r="R40" i="5" s="1"/>
  <c r="O41" i="5"/>
  <c r="O42" i="5"/>
  <c r="R42" i="5" s="1"/>
  <c r="O43" i="5"/>
  <c r="R43" i="5" s="1"/>
  <c r="O44" i="5"/>
  <c r="R44" i="5" s="1"/>
  <c r="O45" i="5"/>
  <c r="O46" i="5"/>
  <c r="R46" i="5" s="1"/>
  <c r="O47" i="5"/>
  <c r="O48" i="5"/>
  <c r="R48" i="5" s="1"/>
  <c r="O49" i="5"/>
  <c r="O50" i="5"/>
  <c r="R50" i="5" s="1"/>
  <c r="O51" i="5"/>
  <c r="R51" i="5" s="1"/>
  <c r="O52" i="5"/>
  <c r="R52" i="5" s="1"/>
  <c r="O53" i="5"/>
  <c r="O54" i="5"/>
  <c r="R54" i="5" s="1"/>
  <c r="O55" i="5"/>
  <c r="O56" i="5"/>
  <c r="R56" i="5" s="1"/>
  <c r="O57" i="5"/>
  <c r="O58" i="5"/>
  <c r="R58" i="5" s="1"/>
  <c r="O59" i="5"/>
  <c r="O60" i="5"/>
  <c r="R60" i="5" s="1"/>
  <c r="O61" i="5"/>
  <c r="O62" i="5"/>
  <c r="R62" i="5" s="1"/>
  <c r="O63" i="5"/>
  <c r="O64" i="5"/>
  <c r="R64" i="5" s="1"/>
  <c r="O65" i="5"/>
  <c r="O66" i="5"/>
  <c r="R66" i="5" s="1"/>
  <c r="O67" i="5"/>
  <c r="O68" i="5"/>
  <c r="R68" i="5" s="1"/>
  <c r="O69" i="5"/>
  <c r="O70" i="5"/>
  <c r="R70" i="5" s="1"/>
  <c r="O71" i="5"/>
  <c r="O72" i="5"/>
  <c r="O73" i="5"/>
  <c r="O74" i="5"/>
  <c r="R74" i="5" s="1"/>
  <c r="O75" i="5"/>
  <c r="O76" i="5"/>
  <c r="R76" i="5" s="1"/>
  <c r="O77" i="5"/>
  <c r="O78" i="5"/>
  <c r="R78" i="5" s="1"/>
  <c r="O79" i="5"/>
  <c r="O80" i="5"/>
  <c r="R80" i="5" s="1"/>
  <c r="O81" i="5"/>
  <c r="O82" i="5"/>
  <c r="R82" i="5" s="1"/>
  <c r="O83" i="5"/>
  <c r="O84" i="5"/>
  <c r="R84" i="5" s="1"/>
  <c r="O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4" i="5"/>
  <c r="C4" i="5"/>
  <c r="D4" i="5" s="1"/>
  <c r="P4" i="5" s="1"/>
  <c r="C5" i="5"/>
  <c r="D5" i="5" s="1"/>
  <c r="P5" i="5" s="1"/>
  <c r="C6" i="5"/>
  <c r="D6" i="5" s="1"/>
  <c r="P6" i="5" s="1"/>
  <c r="C7" i="5"/>
  <c r="D7" i="5" s="1"/>
  <c r="P7" i="5" s="1"/>
  <c r="C8" i="5"/>
  <c r="D8" i="5" s="1"/>
  <c r="P8" i="5" s="1"/>
  <c r="C9" i="5"/>
  <c r="D9" i="5" s="1"/>
  <c r="P9" i="5" s="1"/>
  <c r="C10" i="5"/>
  <c r="D10" i="5" s="1"/>
  <c r="P10" i="5" s="1"/>
  <c r="C12" i="5"/>
  <c r="D12" i="5" s="1"/>
  <c r="P12" i="5" s="1"/>
  <c r="C13" i="5"/>
  <c r="D13" i="5" s="1"/>
  <c r="P13" i="5" s="1"/>
  <c r="C14" i="5"/>
  <c r="D14" i="5" s="1"/>
  <c r="P14" i="5" s="1"/>
  <c r="C15" i="5"/>
  <c r="D15" i="5" s="1"/>
  <c r="P15" i="5" s="1"/>
  <c r="C18" i="5"/>
  <c r="D18" i="5" s="1"/>
  <c r="P18" i="5" s="1"/>
  <c r="C21" i="5"/>
  <c r="D21" i="5" s="1"/>
  <c r="P21" i="5" s="1"/>
  <c r="C22" i="5"/>
  <c r="D22" i="5" s="1"/>
  <c r="P22" i="5" s="1"/>
  <c r="C23" i="5"/>
  <c r="D23" i="5" s="1"/>
  <c r="P23" i="5" s="1"/>
  <c r="C26" i="5"/>
  <c r="D26" i="5" s="1"/>
  <c r="P26" i="5" s="1"/>
  <c r="C28" i="5"/>
  <c r="D28" i="5" s="1"/>
  <c r="P28" i="5" s="1"/>
  <c r="C29" i="5"/>
  <c r="D29" i="5" s="1"/>
  <c r="P29" i="5" s="1"/>
  <c r="C30" i="5"/>
  <c r="D30" i="5" s="1"/>
  <c r="P30" i="5" s="1"/>
  <c r="C31" i="5"/>
  <c r="D31" i="5" s="1"/>
  <c r="P31" i="5" s="1"/>
  <c r="C34" i="5"/>
  <c r="D34" i="5" s="1"/>
  <c r="P34" i="5" s="1"/>
  <c r="C36" i="5"/>
  <c r="D36" i="5" s="1"/>
  <c r="P36" i="5" s="1"/>
  <c r="C37" i="5"/>
  <c r="D37" i="5" s="1"/>
  <c r="P37" i="5" s="1"/>
  <c r="C38" i="5"/>
  <c r="D38" i="5" s="1"/>
  <c r="P38" i="5" s="1"/>
  <c r="C39" i="5"/>
  <c r="D39" i="5" s="1"/>
  <c r="P39" i="5" s="1"/>
  <c r="C42" i="5"/>
  <c r="D42" i="5" s="1"/>
  <c r="P42" i="5" s="1"/>
  <c r="C44" i="5"/>
  <c r="D44" i="5" s="1"/>
  <c r="P44" i="5" s="1"/>
  <c r="C45" i="5"/>
  <c r="D45" i="5" s="1"/>
  <c r="P45" i="5" s="1"/>
  <c r="C46" i="5"/>
  <c r="D46" i="5" s="1"/>
  <c r="P46" i="5" s="1"/>
  <c r="C47" i="5"/>
  <c r="D47" i="5" s="1"/>
  <c r="P47" i="5" s="1"/>
  <c r="C50" i="5"/>
  <c r="D50" i="5" s="1"/>
  <c r="P50" i="5" s="1"/>
  <c r="C52" i="5"/>
  <c r="D52" i="5" s="1"/>
  <c r="P52" i="5" s="1"/>
  <c r="C53" i="5"/>
  <c r="D53" i="5" s="1"/>
  <c r="P53" i="5" s="1"/>
  <c r="C54" i="5"/>
  <c r="D54" i="5" s="1"/>
  <c r="P54" i="5" s="1"/>
  <c r="C55" i="5"/>
  <c r="D55" i="5" s="1"/>
  <c r="P55" i="5" s="1"/>
  <c r="C58" i="5"/>
  <c r="D58" i="5" s="1"/>
  <c r="P58" i="5" s="1"/>
  <c r="C60" i="5"/>
  <c r="D60" i="5" s="1"/>
  <c r="P60" i="5" s="1"/>
  <c r="C61" i="5"/>
  <c r="D61" i="5" s="1"/>
  <c r="P61" i="5" s="1"/>
  <c r="C62" i="5"/>
  <c r="D62" i="5" s="1"/>
  <c r="P62" i="5" s="1"/>
  <c r="C63" i="5"/>
  <c r="D63" i="5" s="1"/>
  <c r="P63" i="5" s="1"/>
  <c r="C64" i="5"/>
  <c r="D64" i="5" s="1"/>
  <c r="P64" i="5" s="1"/>
  <c r="C66" i="5"/>
  <c r="D66" i="5" s="1"/>
  <c r="P66" i="5" s="1"/>
  <c r="C68" i="5"/>
  <c r="D68" i="5" s="1"/>
  <c r="P68" i="5" s="1"/>
  <c r="C69" i="5"/>
  <c r="D69" i="5" s="1"/>
  <c r="P69" i="5" s="1"/>
  <c r="C70" i="5"/>
  <c r="D70" i="5" s="1"/>
  <c r="P70" i="5" s="1"/>
  <c r="C71" i="5"/>
  <c r="D71" i="5" s="1"/>
  <c r="P71" i="5" s="1"/>
  <c r="C72" i="5"/>
  <c r="D72" i="5" s="1"/>
  <c r="P72" i="5" s="1"/>
  <c r="C73" i="5"/>
  <c r="D73" i="5" s="1"/>
  <c r="P73" i="5" s="1"/>
  <c r="C74" i="5"/>
  <c r="D74" i="5" s="1"/>
  <c r="P74" i="5" s="1"/>
  <c r="C76" i="5"/>
  <c r="D76" i="5" s="1"/>
  <c r="P76" i="5" s="1"/>
  <c r="C77" i="5"/>
  <c r="D77" i="5" s="1"/>
  <c r="P77" i="5" s="1"/>
  <c r="C78" i="5"/>
  <c r="D78" i="5" s="1"/>
  <c r="P78" i="5" s="1"/>
  <c r="C79" i="5"/>
  <c r="D79" i="5" s="1"/>
  <c r="P79" i="5" s="1"/>
  <c r="C82" i="5"/>
  <c r="D82" i="5" s="1"/>
  <c r="P82" i="5" s="1"/>
  <c r="C84" i="5"/>
  <c r="D84" i="5" s="1"/>
  <c r="P84" i="5" s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T14" i="2"/>
  <c r="T13" i="2"/>
  <c r="P159" i="5" l="1"/>
  <c r="P160" i="5" s="1"/>
  <c r="H4" i="2"/>
  <c r="Q4" i="2"/>
  <c r="P77" i="12"/>
  <c r="P34" i="12"/>
  <c r="P50" i="12"/>
  <c r="P28" i="12"/>
  <c r="P60" i="12"/>
  <c r="P55" i="12"/>
  <c r="P47" i="12"/>
  <c r="P23" i="12"/>
  <c r="P58" i="12"/>
  <c r="P65" i="12"/>
  <c r="P15" i="12"/>
  <c r="P53" i="12"/>
  <c r="P72" i="12"/>
  <c r="P30" i="12"/>
  <c r="P20" i="12"/>
  <c r="P8" i="12"/>
  <c r="P31" i="12"/>
  <c r="P63" i="12"/>
  <c r="P57" i="12"/>
  <c r="P82" i="12"/>
  <c r="P52" i="12"/>
  <c r="P40" i="12"/>
  <c r="P18" i="12"/>
  <c r="P80" i="12"/>
  <c r="P19" i="12"/>
  <c r="P78" i="12"/>
  <c r="P76" i="12"/>
  <c r="P21" i="12"/>
  <c r="P17" i="12"/>
  <c r="P9" i="12"/>
  <c r="P48" i="12"/>
  <c r="P27" i="12"/>
  <c r="P43" i="12"/>
  <c r="P54" i="12"/>
  <c r="P42" i="12"/>
  <c r="P4" i="12"/>
  <c r="P66" i="12"/>
  <c r="P33" i="12"/>
  <c r="P7" i="12"/>
  <c r="P32" i="12"/>
  <c r="P5" i="12"/>
  <c r="P61" i="12"/>
  <c r="P26" i="12"/>
  <c r="P22" i="12"/>
  <c r="P59" i="12"/>
  <c r="P37" i="12"/>
  <c r="P12" i="12"/>
  <c r="P73" i="12"/>
  <c r="P13" i="12"/>
  <c r="P51" i="12"/>
  <c r="P69" i="12"/>
  <c r="P14" i="12"/>
  <c r="P79" i="12"/>
  <c r="P44" i="12"/>
  <c r="P70" i="12"/>
  <c r="P81" i="12"/>
  <c r="P24" i="12"/>
  <c r="P16" i="12"/>
  <c r="P25" i="12"/>
  <c r="P62" i="12"/>
  <c r="P74" i="12"/>
  <c r="P68" i="12"/>
  <c r="P67" i="12"/>
  <c r="P64" i="12"/>
  <c r="P46" i="12"/>
  <c r="P71" i="12"/>
  <c r="P75" i="12"/>
  <c r="P35" i="12"/>
  <c r="P10" i="12"/>
  <c r="P39" i="12"/>
  <c r="P11" i="12"/>
  <c r="P29" i="12"/>
  <c r="P38" i="12"/>
  <c r="P83" i="12"/>
  <c r="P56" i="12"/>
  <c r="P6" i="12"/>
  <c r="P45" i="12"/>
  <c r="P49" i="12"/>
  <c r="P36" i="12"/>
  <c r="P41" i="12"/>
  <c r="E5" i="12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E58" i="12" s="1"/>
  <c r="E59" i="12" s="1"/>
  <c r="E60" i="12" s="1"/>
  <c r="E61" i="12" s="1"/>
  <c r="E62" i="12" s="1"/>
  <c r="E63" i="12" s="1"/>
  <c r="E64" i="12" s="1"/>
  <c r="E65" i="12" s="1"/>
  <c r="E66" i="12" s="1"/>
  <c r="E67" i="12" s="1"/>
  <c r="E68" i="12" s="1"/>
  <c r="E69" i="12" s="1"/>
  <c r="E70" i="12" s="1"/>
  <c r="E71" i="12" s="1"/>
  <c r="E72" i="12" s="1"/>
  <c r="E73" i="12" s="1"/>
  <c r="E74" i="12" s="1"/>
  <c r="E75" i="12" s="1"/>
  <c r="E76" i="12" s="1"/>
  <c r="E77" i="12" s="1"/>
  <c r="E78" i="12" s="1"/>
  <c r="E79" i="12" s="1"/>
  <c r="E80" i="12" s="1"/>
  <c r="E81" i="12" s="1"/>
  <c r="E82" i="12" s="1"/>
  <c r="E83" i="12" s="1"/>
  <c r="G83" i="12" s="1"/>
  <c r="G4" i="12"/>
  <c r="F4" i="12"/>
  <c r="G3" i="2"/>
  <c r="R74" i="13"/>
  <c r="F80" i="2"/>
  <c r="F72" i="2"/>
  <c r="F64" i="2"/>
  <c r="F56" i="2"/>
  <c r="F48" i="2"/>
  <c r="F40" i="2"/>
  <c r="F32" i="2"/>
  <c r="F23" i="2"/>
  <c r="F15" i="2"/>
  <c r="F7" i="2"/>
  <c r="F82" i="2"/>
  <c r="F74" i="2"/>
  <c r="F66" i="2"/>
  <c r="F58" i="2"/>
  <c r="F50" i="2"/>
  <c r="F42" i="2"/>
  <c r="F34" i="2"/>
  <c r="F25" i="2"/>
  <c r="F17" i="2"/>
  <c r="F9" i="2"/>
  <c r="F79" i="2"/>
  <c r="F71" i="2"/>
  <c r="F63" i="2"/>
  <c r="F55" i="2"/>
  <c r="F47" i="2"/>
  <c r="F39" i="2"/>
  <c r="F31" i="2"/>
  <c r="F3" i="2"/>
  <c r="G84" i="2"/>
  <c r="R81" i="13"/>
  <c r="R44" i="13"/>
  <c r="R59" i="13"/>
  <c r="R27" i="13"/>
  <c r="R35" i="13"/>
  <c r="R9" i="13"/>
  <c r="R11" i="13"/>
  <c r="R29" i="13"/>
  <c r="R19" i="13"/>
  <c r="R83" i="13"/>
  <c r="D3" i="13"/>
  <c r="G3" i="13" s="1"/>
  <c r="H3" i="13" s="1"/>
  <c r="R10" i="13"/>
  <c r="Q10" i="13"/>
  <c r="R75" i="13"/>
  <c r="R67" i="13"/>
  <c r="R52" i="13"/>
  <c r="R68" i="13"/>
  <c r="R33" i="13"/>
  <c r="R26" i="13"/>
  <c r="R18" i="13"/>
  <c r="R66" i="13"/>
  <c r="R57" i="13"/>
  <c r="R73" i="13"/>
  <c r="R42" i="13"/>
  <c r="F81" i="2"/>
  <c r="F73" i="2"/>
  <c r="F65" i="2"/>
  <c r="F57" i="2"/>
  <c r="F49" i="2"/>
  <c r="F41" i="2"/>
  <c r="F33" i="2"/>
  <c r="F24" i="2"/>
  <c r="F16" i="2"/>
  <c r="F8" i="2"/>
  <c r="F78" i="2"/>
  <c r="F70" i="2"/>
  <c r="F62" i="2"/>
  <c r="F54" i="2"/>
  <c r="F46" i="2"/>
  <c r="F38" i="2"/>
  <c r="F30" i="2"/>
  <c r="F21" i="2"/>
  <c r="F13" i="2"/>
  <c r="F5" i="2"/>
  <c r="F6" i="2"/>
  <c r="F77" i="2"/>
  <c r="F69" i="2"/>
  <c r="F61" i="2"/>
  <c r="F53" i="2"/>
  <c r="F45" i="2"/>
  <c r="F37" i="2"/>
  <c r="F29" i="2"/>
  <c r="F20" i="2"/>
  <c r="F12" i="2"/>
  <c r="F4" i="2"/>
  <c r="F22" i="2"/>
  <c r="F76" i="2"/>
  <c r="F68" i="2"/>
  <c r="F60" i="2"/>
  <c r="F52" i="2"/>
  <c r="F44" i="2"/>
  <c r="F36" i="2"/>
  <c r="F28" i="2"/>
  <c r="F19" i="2"/>
  <c r="F11" i="2"/>
  <c r="F14" i="2"/>
  <c r="F83" i="2"/>
  <c r="F75" i="2"/>
  <c r="F67" i="2"/>
  <c r="F59" i="2"/>
  <c r="F51" i="2"/>
  <c r="F43" i="2"/>
  <c r="F35" i="2"/>
  <c r="F26" i="2"/>
  <c r="F18" i="2"/>
  <c r="F10" i="2"/>
  <c r="F27" i="2"/>
  <c r="F3" i="12"/>
  <c r="G3" i="12"/>
  <c r="V3" i="12"/>
  <c r="Q4" i="5"/>
  <c r="J4" i="5"/>
  <c r="S4" i="5"/>
  <c r="R4" i="5" s="1"/>
  <c r="G4" i="5"/>
  <c r="Q78" i="5"/>
  <c r="Q70" i="5"/>
  <c r="Q62" i="5"/>
  <c r="Q54" i="5"/>
  <c r="Q46" i="5"/>
  <c r="Q38" i="5"/>
  <c r="Q30" i="5"/>
  <c r="Q22" i="5"/>
  <c r="Q6" i="5"/>
  <c r="Q13" i="5"/>
  <c r="Q5" i="5"/>
  <c r="Q80" i="5"/>
  <c r="Q64" i="5"/>
  <c r="Q48" i="5"/>
  <c r="Q32" i="5"/>
  <c r="Q24" i="5"/>
  <c r="Q72" i="5"/>
  <c r="Q84" i="5"/>
  <c r="Q60" i="5"/>
  <c r="Q36" i="5"/>
  <c r="Q20" i="5"/>
  <c r="Q11" i="5"/>
  <c r="Q83" i="5"/>
  <c r="Q67" i="5"/>
  <c r="Q59" i="5"/>
  <c r="Q51" i="5"/>
  <c r="Q35" i="5"/>
  <c r="Q27" i="5"/>
  <c r="Q19" i="5"/>
  <c r="Q74" i="5"/>
  <c r="Q66" i="5"/>
  <c r="Q42" i="5"/>
  <c r="Q34" i="5"/>
  <c r="Q10" i="5"/>
  <c r="Q76" i="5"/>
  <c r="Q44" i="5"/>
  <c r="Q8" i="5"/>
  <c r="Q40" i="5"/>
  <c r="Q56" i="5"/>
  <c r="R72" i="5"/>
  <c r="Q25" i="5"/>
  <c r="Q9" i="5"/>
  <c r="Q68" i="5"/>
  <c r="Q52" i="5"/>
  <c r="Q28" i="5"/>
  <c r="Q12" i="5"/>
  <c r="R12" i="5"/>
  <c r="Q50" i="5"/>
  <c r="Q26" i="5"/>
  <c r="Q7" i="5"/>
  <c r="Q16" i="5"/>
  <c r="Q82" i="5"/>
  <c r="Q58" i="5"/>
  <c r="Q31" i="5"/>
  <c r="Q14" i="5"/>
  <c r="Q43" i="5"/>
  <c r="R53" i="5"/>
  <c r="Q53" i="5"/>
  <c r="Q15" i="5"/>
  <c r="Q18" i="5"/>
  <c r="Q21" i="5"/>
  <c r="Q23" i="5"/>
  <c r="R31" i="5"/>
  <c r="R33" i="5"/>
  <c r="Q33" i="5"/>
  <c r="R55" i="5"/>
  <c r="Q55" i="5"/>
  <c r="R57" i="5"/>
  <c r="Q57" i="5"/>
  <c r="R59" i="5"/>
  <c r="R61" i="5"/>
  <c r="Q61" i="5"/>
  <c r="R63" i="5"/>
  <c r="Q63" i="5"/>
  <c r="R65" i="5"/>
  <c r="Q65" i="5"/>
  <c r="R67" i="5"/>
  <c r="R69" i="5"/>
  <c r="Q69" i="5"/>
  <c r="R71" i="5"/>
  <c r="Q71" i="5"/>
  <c r="R73" i="5"/>
  <c r="Q73" i="5"/>
  <c r="R75" i="5"/>
  <c r="Q75" i="5"/>
  <c r="R77" i="5"/>
  <c r="Q77" i="5"/>
  <c r="R79" i="5"/>
  <c r="Q79" i="5"/>
  <c r="R81" i="5"/>
  <c r="Q81" i="5"/>
  <c r="R83" i="5"/>
  <c r="R45" i="5"/>
  <c r="Q45" i="5"/>
  <c r="R25" i="5"/>
  <c r="Q47" i="5"/>
  <c r="R37" i="5"/>
  <c r="Q37" i="5"/>
  <c r="R41" i="5"/>
  <c r="Q41" i="5"/>
  <c r="Q17" i="5"/>
  <c r="R14" i="5"/>
  <c r="Q39" i="5"/>
  <c r="R47" i="5"/>
  <c r="R49" i="5"/>
  <c r="Q49" i="5"/>
  <c r="R35" i="5"/>
  <c r="R27" i="5"/>
  <c r="R29" i="5"/>
  <c r="Q29" i="5"/>
  <c r="G5" i="2"/>
  <c r="G7" i="2"/>
  <c r="G8" i="2"/>
  <c r="G13" i="2"/>
  <c r="G15" i="2"/>
  <c r="G21" i="2"/>
  <c r="G23" i="2"/>
  <c r="G24" i="2"/>
  <c r="G29" i="2"/>
  <c r="G31" i="2"/>
  <c r="G32" i="2"/>
  <c r="G37" i="2"/>
  <c r="G40" i="2"/>
  <c r="G45" i="2"/>
  <c r="G47" i="2"/>
  <c r="G48" i="2"/>
  <c r="G53" i="2"/>
  <c r="G55" i="2"/>
  <c r="G56" i="2"/>
  <c r="G63" i="2"/>
  <c r="G64" i="2"/>
  <c r="G69" i="2"/>
  <c r="G71" i="2"/>
  <c r="G72" i="2"/>
  <c r="G77" i="2"/>
  <c r="G79" i="2"/>
  <c r="T3" i="5" l="1"/>
  <c r="F12" i="12"/>
  <c r="G6" i="12"/>
  <c r="G5" i="12"/>
  <c r="F7" i="12"/>
  <c r="F14" i="12"/>
  <c r="G8" i="12"/>
  <c r="I4" i="5"/>
  <c r="G15" i="12"/>
  <c r="G7" i="12"/>
  <c r="F6" i="12"/>
  <c r="F8" i="12"/>
  <c r="G11" i="12"/>
  <c r="G12" i="12"/>
  <c r="F10" i="12"/>
  <c r="F5" i="12"/>
  <c r="F15" i="12"/>
  <c r="G10" i="12"/>
  <c r="G14" i="12"/>
  <c r="F11" i="12"/>
  <c r="F24" i="12"/>
  <c r="F20" i="12"/>
  <c r="G24" i="12"/>
  <c r="G20" i="12"/>
  <c r="F29" i="12"/>
  <c r="G29" i="12"/>
  <c r="F17" i="12"/>
  <c r="F26" i="12"/>
  <c r="G26" i="12"/>
  <c r="F28" i="12"/>
  <c r="F38" i="12"/>
  <c r="F23" i="12"/>
  <c r="G38" i="12"/>
  <c r="F33" i="12"/>
  <c r="G23" i="12"/>
  <c r="F32" i="12"/>
  <c r="G17" i="12"/>
  <c r="F43" i="12"/>
  <c r="G43" i="12"/>
  <c r="G22" i="12"/>
  <c r="F47" i="12"/>
  <c r="G33" i="12"/>
  <c r="F34" i="12"/>
  <c r="F16" i="12"/>
  <c r="G37" i="12"/>
  <c r="F56" i="12"/>
  <c r="F37" i="12"/>
  <c r="F27" i="12"/>
  <c r="G47" i="12"/>
  <c r="G28" i="12"/>
  <c r="G34" i="12"/>
  <c r="F31" i="12"/>
  <c r="G56" i="12"/>
  <c r="F22" i="12"/>
  <c r="F52" i="12"/>
  <c r="G16" i="12"/>
  <c r="G52" i="12"/>
  <c r="G32" i="12"/>
  <c r="G46" i="12"/>
  <c r="F61" i="12"/>
  <c r="G58" i="12"/>
  <c r="G45" i="12"/>
  <c r="F21" i="12"/>
  <c r="G61" i="12"/>
  <c r="G36" i="12"/>
  <c r="F13" i="12"/>
  <c r="F46" i="12"/>
  <c r="F36" i="12"/>
  <c r="F30" i="12"/>
  <c r="G75" i="12"/>
  <c r="G31" i="12"/>
  <c r="G70" i="12"/>
  <c r="F55" i="12"/>
  <c r="G21" i="12"/>
  <c r="F70" i="12"/>
  <c r="F51" i="12"/>
  <c r="F41" i="12"/>
  <c r="F40" i="12"/>
  <c r="G27" i="12"/>
  <c r="F58" i="12"/>
  <c r="G51" i="12"/>
  <c r="G41" i="12"/>
  <c r="G40" i="12"/>
  <c r="G13" i="12"/>
  <c r="G55" i="12"/>
  <c r="G66" i="12"/>
  <c r="F64" i="12"/>
  <c r="G64" i="12"/>
  <c r="G80" i="12"/>
  <c r="F65" i="12"/>
  <c r="F83" i="12"/>
  <c r="F77" i="12"/>
  <c r="F42" i="12"/>
  <c r="F62" i="12"/>
  <c r="F18" i="12"/>
  <c r="G65" i="12"/>
  <c r="F60" i="12"/>
  <c r="G54" i="12"/>
  <c r="G42" i="12"/>
  <c r="G18" i="12"/>
  <c r="F75" i="12"/>
  <c r="G60" i="12"/>
  <c r="F45" i="12"/>
  <c r="G30" i="12"/>
  <c r="F50" i="12"/>
  <c r="F66" i="12"/>
  <c r="G77" i="12"/>
  <c r="F54" i="12"/>
  <c r="F76" i="12"/>
  <c r="F53" i="12"/>
  <c r="G50" i="12"/>
  <c r="G78" i="12"/>
  <c r="F68" i="12"/>
  <c r="F74" i="12"/>
  <c r="G76" i="12"/>
  <c r="G53" i="12"/>
  <c r="F82" i="12"/>
  <c r="F78" i="12"/>
  <c r="G68" i="12"/>
  <c r="G74" i="12"/>
  <c r="F71" i="12"/>
  <c r="F44" i="12"/>
  <c r="G82" i="12"/>
  <c r="F69" i="12"/>
  <c r="F63" i="12"/>
  <c r="F81" i="12"/>
  <c r="G71" i="12"/>
  <c r="G44" i="12"/>
  <c r="F57" i="12"/>
  <c r="G69" i="12"/>
  <c r="G63" i="12"/>
  <c r="G81" i="12"/>
  <c r="F48" i="12"/>
  <c r="F67" i="12"/>
  <c r="G57" i="12"/>
  <c r="F72" i="12"/>
  <c r="F59" i="12"/>
  <c r="F49" i="12"/>
  <c r="G48" i="12"/>
  <c r="G67" i="12"/>
  <c r="F35" i="12"/>
  <c r="F25" i="12"/>
  <c r="G72" i="12"/>
  <c r="G59" i="12"/>
  <c r="G49" i="12"/>
  <c r="F80" i="12"/>
  <c r="G62" i="12"/>
  <c r="G35" i="12"/>
  <c r="G25" i="12"/>
  <c r="G19" i="12"/>
  <c r="F19" i="12"/>
  <c r="G73" i="12"/>
  <c r="F73" i="12"/>
  <c r="G9" i="12"/>
  <c r="F9" i="12"/>
  <c r="G79" i="12"/>
  <c r="F79" i="12"/>
  <c r="G39" i="12"/>
  <c r="F39" i="12"/>
  <c r="T5" i="5"/>
  <c r="I3" i="13"/>
  <c r="P50" i="13"/>
  <c r="Q50" i="13" s="1"/>
  <c r="P3" i="13"/>
  <c r="R3" i="13" s="1"/>
  <c r="P54" i="13"/>
  <c r="Q54" i="13" s="1"/>
  <c r="P14" i="13"/>
  <c r="Q14" i="13" s="1"/>
  <c r="P21" i="13"/>
  <c r="Q21" i="13" s="1"/>
  <c r="P82" i="13"/>
  <c r="P22" i="13"/>
  <c r="Q22" i="13" s="1"/>
  <c r="P47" i="13"/>
  <c r="Q47" i="13" s="1"/>
  <c r="P30" i="13"/>
  <c r="Q30" i="13" s="1"/>
  <c r="P60" i="13"/>
  <c r="R60" i="13" s="1"/>
  <c r="P39" i="13"/>
  <c r="Q39" i="13" s="1"/>
  <c r="P31" i="13"/>
  <c r="R31" i="13" s="1"/>
  <c r="P51" i="13"/>
  <c r="R51" i="13" s="1"/>
  <c r="P69" i="13"/>
  <c r="R69" i="13" s="1"/>
  <c r="P80" i="13"/>
  <c r="Q80" i="13" s="1"/>
  <c r="P48" i="13"/>
  <c r="Q48" i="13" s="1"/>
  <c r="P15" i="13"/>
  <c r="Q15" i="13" s="1"/>
  <c r="P25" i="13"/>
  <c r="Q25" i="13" s="1"/>
  <c r="P56" i="13"/>
  <c r="Q56" i="13" s="1"/>
  <c r="P63" i="13"/>
  <c r="Q63" i="13" s="1"/>
  <c r="P6" i="13"/>
  <c r="Q6" i="13" s="1"/>
  <c r="P20" i="13"/>
  <c r="R20" i="13" s="1"/>
  <c r="P12" i="13"/>
  <c r="Q12" i="13" s="1"/>
  <c r="P76" i="13"/>
  <c r="Q76" i="13" s="1"/>
  <c r="P36" i="13"/>
  <c r="R36" i="13" s="1"/>
  <c r="P32" i="13"/>
  <c r="R32" i="13" s="1"/>
  <c r="P77" i="13"/>
  <c r="Q77" i="13" s="1"/>
  <c r="P65" i="13"/>
  <c r="Q65" i="13" s="1"/>
  <c r="P72" i="13"/>
  <c r="Q72" i="13" s="1"/>
  <c r="P7" i="13"/>
  <c r="R7" i="13" s="1"/>
  <c r="P34" i="13"/>
  <c r="P53" i="13"/>
  <c r="P24" i="13"/>
  <c r="P45" i="13"/>
  <c r="P16" i="13"/>
  <c r="P37" i="13"/>
  <c r="P8" i="13"/>
  <c r="P28" i="13"/>
  <c r="P23" i="13"/>
  <c r="P79" i="13"/>
  <c r="P5" i="13"/>
  <c r="P71" i="13"/>
  <c r="P4" i="13"/>
  <c r="P43" i="13"/>
  <c r="P55" i="13"/>
  <c r="P78" i="13"/>
  <c r="P49" i="13"/>
  <c r="P70" i="13"/>
  <c r="P41" i="13"/>
  <c r="P62" i="13"/>
  <c r="P64" i="13"/>
  <c r="P13" i="13"/>
  <c r="P17" i="13"/>
  <c r="P46" i="13"/>
  <c r="P58" i="13"/>
  <c r="P38" i="13"/>
  <c r="P40" i="13"/>
  <c r="P61" i="13"/>
  <c r="P3" i="12"/>
  <c r="O3" i="12"/>
  <c r="H4" i="5"/>
  <c r="G5" i="5"/>
  <c r="G6" i="2"/>
  <c r="G80" i="2"/>
  <c r="G61" i="2"/>
  <c r="G39" i="2"/>
  <c r="G16" i="2"/>
  <c r="H5" i="5" l="1"/>
  <c r="I5" i="5"/>
  <c r="R63" i="13"/>
  <c r="R77" i="13"/>
  <c r="Q51" i="13"/>
  <c r="R14" i="13"/>
  <c r="R80" i="13"/>
  <c r="Q3" i="13"/>
  <c r="Q69" i="13"/>
  <c r="R12" i="13"/>
  <c r="R22" i="13"/>
  <c r="R48" i="13"/>
  <c r="R50" i="13"/>
  <c r="Q20" i="13"/>
  <c r="R56" i="13"/>
  <c r="Q31" i="13"/>
  <c r="R72" i="13"/>
  <c r="R47" i="13"/>
  <c r="Q60" i="13"/>
  <c r="Q36" i="13"/>
  <c r="R25" i="13"/>
  <c r="R54" i="13"/>
  <c r="R39" i="13"/>
  <c r="R30" i="13"/>
  <c r="R21" i="13"/>
  <c r="R15" i="13"/>
  <c r="Q7" i="13"/>
  <c r="Q32" i="13"/>
  <c r="Q82" i="13"/>
  <c r="R82" i="13"/>
  <c r="R6" i="13"/>
  <c r="K3" i="13"/>
  <c r="K5" i="13"/>
  <c r="R76" i="13"/>
  <c r="R65" i="13"/>
  <c r="Q46" i="13"/>
  <c r="R46" i="13"/>
  <c r="Q78" i="13"/>
  <c r="R78" i="13"/>
  <c r="Q5" i="13"/>
  <c r="R5" i="13"/>
  <c r="Q24" i="13"/>
  <c r="R24" i="13"/>
  <c r="Q17" i="13"/>
  <c r="R17" i="13"/>
  <c r="Q55" i="13"/>
  <c r="R55" i="13"/>
  <c r="Q79" i="13"/>
  <c r="R79" i="13"/>
  <c r="Q53" i="13"/>
  <c r="R53" i="13"/>
  <c r="Q13" i="13"/>
  <c r="R13" i="13"/>
  <c r="Q23" i="13"/>
  <c r="R23" i="13"/>
  <c r="Q34" i="13"/>
  <c r="R34" i="13"/>
  <c r="Q64" i="13"/>
  <c r="R64" i="13"/>
  <c r="Q28" i="13"/>
  <c r="R28" i="13"/>
  <c r="Q61" i="13"/>
  <c r="R61" i="13"/>
  <c r="Q62" i="13"/>
  <c r="R62" i="13"/>
  <c r="Q8" i="13"/>
  <c r="R8" i="13"/>
  <c r="Q40" i="13"/>
  <c r="R40" i="13"/>
  <c r="Q41" i="13"/>
  <c r="R41" i="13"/>
  <c r="Q43" i="13"/>
  <c r="R43" i="13"/>
  <c r="Q37" i="13"/>
  <c r="R37" i="13"/>
  <c r="Q38" i="13"/>
  <c r="R38" i="13"/>
  <c r="Q70" i="13"/>
  <c r="R70" i="13"/>
  <c r="Q4" i="13"/>
  <c r="R4" i="13"/>
  <c r="Q16" i="13"/>
  <c r="R16" i="13"/>
  <c r="Q58" i="13"/>
  <c r="R58" i="13"/>
  <c r="Q49" i="13"/>
  <c r="R49" i="13"/>
  <c r="Q71" i="13"/>
  <c r="R71" i="13"/>
  <c r="Q45" i="13"/>
  <c r="R45" i="13"/>
  <c r="R3" i="12"/>
  <c r="R5" i="12"/>
  <c r="U3" i="5"/>
  <c r="U5" i="5" s="1"/>
  <c r="G6" i="5"/>
  <c r="G66" i="2"/>
  <c r="G83" i="2"/>
  <c r="G28" i="2"/>
  <c r="G46" i="2"/>
  <c r="G57" i="2"/>
  <c r="G10" i="2"/>
  <c r="G74" i="2"/>
  <c r="G27" i="2"/>
  <c r="G36" i="2"/>
  <c r="G54" i="2"/>
  <c r="G65" i="2"/>
  <c r="G18" i="2"/>
  <c r="G82" i="2"/>
  <c r="G35" i="2"/>
  <c r="G44" i="2"/>
  <c r="G62" i="2"/>
  <c r="G9" i="2"/>
  <c r="G73" i="2"/>
  <c r="G26" i="2"/>
  <c r="G43" i="2"/>
  <c r="G52" i="2"/>
  <c r="G38" i="2"/>
  <c r="G70" i="2"/>
  <c r="G17" i="2"/>
  <c r="G81" i="2"/>
  <c r="G34" i="2"/>
  <c r="G51" i="2"/>
  <c r="G60" i="2"/>
  <c r="G49" i="2"/>
  <c r="G14" i="2"/>
  <c r="G78" i="2"/>
  <c r="G25" i="2"/>
  <c r="G42" i="2"/>
  <c r="G59" i="2"/>
  <c r="G4" i="2"/>
  <c r="G68" i="2"/>
  <c r="G22" i="2"/>
  <c r="G33" i="2"/>
  <c r="G50" i="2"/>
  <c r="G67" i="2"/>
  <c r="G12" i="2"/>
  <c r="G76" i="2"/>
  <c r="G19" i="2"/>
  <c r="G30" i="2"/>
  <c r="G41" i="2"/>
  <c r="G58" i="2"/>
  <c r="G11" i="2"/>
  <c r="G75" i="2"/>
  <c r="G20" i="2"/>
  <c r="R3" i="2"/>
  <c r="I5" i="2" l="1"/>
  <c r="H6" i="5"/>
  <c r="I6" i="5"/>
  <c r="L3" i="13"/>
  <c r="L5" i="13" s="1"/>
  <c r="T5" i="13"/>
  <c r="T3" i="13"/>
  <c r="S3" i="12"/>
  <c r="S5" i="12" s="1"/>
  <c r="G7" i="5"/>
  <c r="I3" i="2"/>
  <c r="H7" i="5" l="1"/>
  <c r="I7" i="5"/>
  <c r="U3" i="13"/>
  <c r="U5" i="13" s="1"/>
  <c r="Y6" i="13" s="1"/>
  <c r="G8" i="5"/>
  <c r="J3" i="2"/>
  <c r="J5" i="2" s="1"/>
  <c r="H8" i="5" l="1"/>
  <c r="I8" i="5"/>
  <c r="G9" i="5"/>
  <c r="H9" i="5" l="1"/>
  <c r="I9" i="5"/>
  <c r="G10" i="5"/>
  <c r="H10" i="5" l="1"/>
  <c r="I10" i="5"/>
  <c r="G11" i="5"/>
  <c r="H11" i="5" l="1"/>
  <c r="I11" i="5"/>
  <c r="G12" i="5"/>
  <c r="H12" i="5" l="1"/>
  <c r="I12" i="5"/>
  <c r="G13" i="5"/>
  <c r="H13" i="5" l="1"/>
  <c r="I13" i="5"/>
  <c r="G14" i="5"/>
  <c r="H14" i="5" l="1"/>
  <c r="I14" i="5"/>
  <c r="G15" i="5"/>
  <c r="H15" i="5" l="1"/>
  <c r="I15" i="5"/>
  <c r="G16" i="5"/>
  <c r="H16" i="5" l="1"/>
  <c r="I16" i="5"/>
  <c r="G17" i="5"/>
  <c r="H17" i="5" l="1"/>
  <c r="I17" i="5"/>
  <c r="G18" i="5"/>
  <c r="H18" i="5" l="1"/>
  <c r="I18" i="5"/>
  <c r="G19" i="5"/>
  <c r="H19" i="5" l="1"/>
  <c r="I19" i="5"/>
  <c r="G20" i="5"/>
  <c r="H20" i="5" l="1"/>
  <c r="I20" i="5"/>
  <c r="G21" i="5"/>
  <c r="H21" i="5" l="1"/>
  <c r="I21" i="5"/>
  <c r="G22" i="5"/>
  <c r="H22" i="5" l="1"/>
  <c r="I22" i="5"/>
  <c r="G23" i="5"/>
  <c r="H23" i="5" l="1"/>
  <c r="I23" i="5"/>
  <c r="G24" i="5"/>
  <c r="H24" i="5" l="1"/>
  <c r="I24" i="5"/>
  <c r="G25" i="5"/>
  <c r="H25" i="5" l="1"/>
  <c r="I25" i="5"/>
  <c r="G26" i="5"/>
  <c r="H26" i="5" l="1"/>
  <c r="I26" i="5"/>
  <c r="G27" i="5"/>
  <c r="H27" i="5" l="1"/>
  <c r="I27" i="5"/>
  <c r="G28" i="5"/>
  <c r="H28" i="5" l="1"/>
  <c r="I28" i="5"/>
  <c r="G29" i="5"/>
  <c r="H29" i="5" l="1"/>
  <c r="I29" i="5"/>
  <c r="G30" i="5"/>
  <c r="H30" i="5" l="1"/>
  <c r="I30" i="5"/>
  <c r="G31" i="5"/>
  <c r="H31" i="5" l="1"/>
  <c r="I31" i="5"/>
  <c r="G32" i="5"/>
  <c r="H32" i="5" l="1"/>
  <c r="I32" i="5"/>
  <c r="G33" i="5"/>
  <c r="H33" i="5" l="1"/>
  <c r="I33" i="5"/>
  <c r="G34" i="5"/>
  <c r="H34" i="5" l="1"/>
  <c r="I34" i="5"/>
  <c r="G35" i="5"/>
  <c r="H35" i="5" l="1"/>
  <c r="I35" i="5"/>
  <c r="G36" i="5"/>
  <c r="H36" i="5" l="1"/>
  <c r="I36" i="5"/>
  <c r="G37" i="5"/>
  <c r="H37" i="5" l="1"/>
  <c r="I37" i="5"/>
  <c r="G38" i="5"/>
  <c r="H38" i="5" l="1"/>
  <c r="I38" i="5"/>
  <c r="G39" i="5"/>
  <c r="H39" i="5" l="1"/>
  <c r="I39" i="5"/>
  <c r="G40" i="5"/>
  <c r="H40" i="5" l="1"/>
  <c r="I40" i="5"/>
  <c r="G41" i="5"/>
  <c r="H41" i="5" l="1"/>
  <c r="I41" i="5"/>
  <c r="G42" i="5"/>
  <c r="H42" i="5" l="1"/>
  <c r="I42" i="5"/>
  <c r="G43" i="5"/>
  <c r="H43" i="5" l="1"/>
  <c r="I43" i="5"/>
  <c r="G44" i="5"/>
  <c r="H44" i="5" l="1"/>
  <c r="I44" i="5"/>
  <c r="G45" i="5"/>
  <c r="H45" i="5" l="1"/>
  <c r="I45" i="5"/>
  <c r="G46" i="5"/>
  <c r="H46" i="5" l="1"/>
  <c r="I46" i="5"/>
  <c r="G47" i="5"/>
  <c r="H47" i="5" l="1"/>
  <c r="I47" i="5"/>
  <c r="G48" i="5"/>
  <c r="H48" i="5" l="1"/>
  <c r="I48" i="5"/>
  <c r="G49" i="5"/>
  <c r="H49" i="5" l="1"/>
  <c r="I49" i="5"/>
  <c r="G50" i="5"/>
  <c r="H50" i="5" l="1"/>
  <c r="I50" i="5"/>
  <c r="G51" i="5"/>
  <c r="H51" i="5" l="1"/>
  <c r="I51" i="5"/>
  <c r="G52" i="5"/>
  <c r="H52" i="5" l="1"/>
  <c r="I52" i="5"/>
  <c r="G53" i="5"/>
  <c r="H53" i="5" l="1"/>
  <c r="I53" i="5"/>
  <c r="G54" i="5"/>
  <c r="H54" i="5" l="1"/>
  <c r="I54" i="5"/>
  <c r="G55" i="5"/>
  <c r="H55" i="5" l="1"/>
  <c r="I55" i="5"/>
  <c r="G56" i="5"/>
  <c r="H56" i="5" l="1"/>
  <c r="I56" i="5"/>
  <c r="G57" i="5"/>
  <c r="H57" i="5" l="1"/>
  <c r="I57" i="5"/>
  <c r="G58" i="5"/>
  <c r="H58" i="5" l="1"/>
  <c r="I58" i="5"/>
  <c r="G59" i="5"/>
  <c r="H59" i="5" l="1"/>
  <c r="I59" i="5"/>
  <c r="G60" i="5"/>
  <c r="H60" i="5" l="1"/>
  <c r="I60" i="5"/>
  <c r="G61" i="5"/>
  <c r="H61" i="5" l="1"/>
  <c r="I61" i="5"/>
  <c r="G62" i="5"/>
  <c r="H62" i="5" l="1"/>
  <c r="I62" i="5"/>
  <c r="G63" i="5"/>
  <c r="H63" i="5" l="1"/>
  <c r="I63" i="5"/>
  <c r="G64" i="5"/>
  <c r="H64" i="5" l="1"/>
  <c r="I64" i="5"/>
  <c r="G65" i="5"/>
  <c r="H65" i="5" l="1"/>
  <c r="I65" i="5"/>
  <c r="G66" i="5"/>
  <c r="H66" i="5" l="1"/>
  <c r="I66" i="5"/>
  <c r="G67" i="5"/>
  <c r="H67" i="5" l="1"/>
  <c r="I67" i="5"/>
  <c r="G68" i="5"/>
  <c r="H68" i="5" l="1"/>
  <c r="I68" i="5"/>
  <c r="G69" i="5"/>
  <c r="H69" i="5" l="1"/>
  <c r="I69" i="5"/>
  <c r="G70" i="5"/>
  <c r="H70" i="5" l="1"/>
  <c r="I70" i="5"/>
  <c r="G71" i="5"/>
  <c r="H71" i="5" l="1"/>
  <c r="I71" i="5"/>
  <c r="G72" i="5"/>
  <c r="H72" i="5" l="1"/>
  <c r="I72" i="5"/>
  <c r="G73" i="5"/>
  <c r="H73" i="5" l="1"/>
  <c r="I73" i="5"/>
  <c r="G74" i="5"/>
  <c r="H74" i="5" l="1"/>
  <c r="I74" i="5"/>
  <c r="G75" i="5"/>
  <c r="H75" i="5" l="1"/>
  <c r="I75" i="5"/>
  <c r="G76" i="5"/>
  <c r="H76" i="5" l="1"/>
  <c r="I76" i="5"/>
  <c r="G77" i="5"/>
  <c r="H77" i="5" l="1"/>
  <c r="I77" i="5"/>
  <c r="G78" i="5"/>
  <c r="H78" i="5" l="1"/>
  <c r="I78" i="5"/>
  <c r="G79" i="5"/>
  <c r="H79" i="5" l="1"/>
  <c r="I79" i="5"/>
  <c r="G80" i="5"/>
  <c r="H80" i="5" l="1"/>
  <c r="I80" i="5"/>
  <c r="G81" i="5"/>
  <c r="H81" i="5" l="1"/>
  <c r="I81" i="5"/>
  <c r="G82" i="5"/>
  <c r="H82" i="5" l="1"/>
  <c r="I82" i="5"/>
  <c r="G83" i="5"/>
  <c r="H83" i="5" l="1"/>
  <c r="I83" i="5"/>
  <c r="G84" i="5"/>
  <c r="G85" i="5" s="1"/>
  <c r="G86" i="5" l="1"/>
  <c r="H85" i="5"/>
  <c r="I85" i="5"/>
  <c r="H84" i="5"/>
  <c r="I84" i="5"/>
  <c r="I3" i="12"/>
  <c r="I5" i="12"/>
  <c r="H86" i="5" l="1"/>
  <c r="G87" i="5"/>
  <c r="I86" i="5"/>
  <c r="J3" i="12"/>
  <c r="J5" i="12" s="1"/>
  <c r="W6" i="12" s="1"/>
  <c r="H87" i="5" l="1"/>
  <c r="G88" i="5"/>
  <c r="I87" i="5"/>
  <c r="H88" i="5" l="1"/>
  <c r="G89" i="5"/>
  <c r="I88" i="5"/>
  <c r="P81" i="2"/>
  <c r="P71" i="2"/>
  <c r="P23" i="2"/>
  <c r="P38" i="2"/>
  <c r="P57" i="2"/>
  <c r="P70" i="2"/>
  <c r="P74" i="2"/>
  <c r="P48" i="2"/>
  <c r="P41" i="2"/>
  <c r="P47" i="2"/>
  <c r="P14" i="2"/>
  <c r="P32" i="2"/>
  <c r="P42" i="2"/>
  <c r="P34" i="2"/>
  <c r="P31" i="2"/>
  <c r="P36" i="2"/>
  <c r="P54" i="2"/>
  <c r="P45" i="2"/>
  <c r="P39" i="2"/>
  <c r="P29" i="2"/>
  <c r="P78" i="2"/>
  <c r="P9" i="2"/>
  <c r="P51" i="2"/>
  <c r="P11" i="2"/>
  <c r="P82" i="2"/>
  <c r="P49" i="2"/>
  <c r="P44" i="2"/>
  <c r="P69" i="2"/>
  <c r="P84" i="2"/>
  <c r="P64" i="2"/>
  <c r="P65" i="2"/>
  <c r="P46" i="2"/>
  <c r="P60" i="2"/>
  <c r="P37" i="2"/>
  <c r="P72" i="2"/>
  <c r="P10" i="2"/>
  <c r="P28" i="2"/>
  <c r="P26" i="2"/>
  <c r="P67" i="2"/>
  <c r="P17" i="2"/>
  <c r="P66" i="2"/>
  <c r="P27" i="2"/>
  <c r="P62" i="2"/>
  <c r="P30" i="2"/>
  <c r="P4" i="2"/>
  <c r="P63" i="2"/>
  <c r="P53" i="2"/>
  <c r="P43" i="2"/>
  <c r="P61" i="2"/>
  <c r="P12" i="2"/>
  <c r="P13" i="2"/>
  <c r="P25" i="2"/>
  <c r="P50" i="2"/>
  <c r="P59" i="2"/>
  <c r="P20" i="2"/>
  <c r="P5" i="2"/>
  <c r="P15" i="2"/>
  <c r="P68" i="2"/>
  <c r="P24" i="2"/>
  <c r="P16" i="2"/>
  <c r="P75" i="2"/>
  <c r="P33" i="2"/>
  <c r="P79" i="2"/>
  <c r="P76" i="2"/>
  <c r="P7" i="2"/>
  <c r="P56" i="2"/>
  <c r="P80" i="2"/>
  <c r="P52" i="2"/>
  <c r="P55" i="2"/>
  <c r="P83" i="2"/>
  <c r="P18" i="2"/>
  <c r="P22" i="2"/>
  <c r="P58" i="2"/>
  <c r="P8" i="2"/>
  <c r="P35" i="2"/>
  <c r="P21" i="2"/>
  <c r="P19" i="2"/>
  <c r="P40" i="2"/>
  <c r="P77" i="2"/>
  <c r="P73" i="2"/>
  <c r="P6" i="2"/>
  <c r="P3" i="2"/>
  <c r="H89" i="5" l="1"/>
  <c r="G90" i="5"/>
  <c r="I89" i="5"/>
  <c r="R5" i="2"/>
  <c r="S3" i="2" s="1"/>
  <c r="S5" i="2" s="1"/>
  <c r="W6" i="2" s="1"/>
  <c r="H90" i="5" l="1"/>
  <c r="G91" i="5"/>
  <c r="I90" i="5"/>
  <c r="H91" i="5" l="1"/>
  <c r="G92" i="5"/>
  <c r="I91" i="5"/>
  <c r="H92" i="5" l="1"/>
  <c r="G93" i="5"/>
  <c r="I92" i="5"/>
  <c r="H93" i="5" l="1"/>
  <c r="G94" i="5"/>
  <c r="I93" i="5"/>
  <c r="G95" i="5" l="1"/>
  <c r="H94" i="5"/>
  <c r="I94" i="5"/>
  <c r="G96" i="5" l="1"/>
  <c r="H95" i="5"/>
  <c r="I95" i="5"/>
  <c r="G97" i="5" l="1"/>
  <c r="H96" i="5"/>
  <c r="I96" i="5"/>
  <c r="G98" i="5" l="1"/>
  <c r="H97" i="5"/>
  <c r="I97" i="5"/>
  <c r="G99" i="5" l="1"/>
  <c r="H98" i="5"/>
  <c r="I98" i="5"/>
  <c r="G100" i="5" l="1"/>
  <c r="H99" i="5"/>
  <c r="I99" i="5"/>
  <c r="G101" i="5" l="1"/>
  <c r="H100" i="5"/>
  <c r="I100" i="5"/>
  <c r="G102" i="5" l="1"/>
  <c r="H101" i="5"/>
  <c r="I101" i="5"/>
  <c r="G103" i="5" l="1"/>
  <c r="H102" i="5"/>
  <c r="I102" i="5"/>
  <c r="G104" i="5" l="1"/>
  <c r="H103" i="5"/>
  <c r="I103" i="5"/>
  <c r="G105" i="5" l="1"/>
  <c r="H104" i="5"/>
  <c r="I104" i="5"/>
  <c r="H105" i="5" l="1"/>
  <c r="G106" i="5"/>
  <c r="I105" i="5"/>
  <c r="H106" i="5" l="1"/>
  <c r="G107" i="5"/>
  <c r="I106" i="5"/>
  <c r="G108" i="5" l="1"/>
  <c r="H107" i="5"/>
  <c r="I107" i="5"/>
  <c r="G109" i="5" l="1"/>
  <c r="H108" i="5"/>
  <c r="I108" i="5"/>
  <c r="G110" i="5" l="1"/>
  <c r="H109" i="5"/>
  <c r="I109" i="5"/>
  <c r="G111" i="5" l="1"/>
  <c r="H110" i="5"/>
  <c r="I110" i="5"/>
  <c r="G112" i="5" l="1"/>
  <c r="H111" i="5"/>
  <c r="I111" i="5"/>
  <c r="G113" i="5" l="1"/>
  <c r="H112" i="5"/>
  <c r="I112" i="5"/>
  <c r="G114" i="5" l="1"/>
  <c r="H113" i="5"/>
  <c r="I113" i="5"/>
  <c r="G115" i="5" l="1"/>
  <c r="H114" i="5"/>
  <c r="I114" i="5"/>
  <c r="G116" i="5" l="1"/>
  <c r="H115" i="5"/>
  <c r="I115" i="5"/>
  <c r="G117" i="5" l="1"/>
  <c r="H116" i="5"/>
  <c r="I116" i="5"/>
  <c r="G118" i="5" l="1"/>
  <c r="H117" i="5"/>
  <c r="I117" i="5"/>
  <c r="G119" i="5" l="1"/>
  <c r="H118" i="5"/>
  <c r="I118" i="5"/>
  <c r="G120" i="5" l="1"/>
  <c r="H119" i="5"/>
  <c r="I119" i="5"/>
  <c r="G121" i="5" l="1"/>
  <c r="H120" i="5"/>
  <c r="I120" i="5"/>
  <c r="G122" i="5" l="1"/>
  <c r="H121" i="5"/>
  <c r="I121" i="5"/>
  <c r="G123" i="5" l="1"/>
  <c r="H122" i="5"/>
  <c r="I122" i="5"/>
  <c r="G124" i="5" l="1"/>
  <c r="H123" i="5"/>
  <c r="I123" i="5"/>
  <c r="G125" i="5" l="1"/>
  <c r="H124" i="5"/>
  <c r="I124" i="5"/>
  <c r="G126" i="5" l="1"/>
  <c r="H125" i="5"/>
  <c r="I125" i="5"/>
  <c r="G127" i="5" l="1"/>
  <c r="H126" i="5"/>
  <c r="I126" i="5"/>
  <c r="G128" i="5" l="1"/>
  <c r="H127" i="5"/>
  <c r="I127" i="5"/>
  <c r="G129" i="5" l="1"/>
  <c r="H128" i="5"/>
  <c r="I128" i="5"/>
  <c r="G130" i="5" l="1"/>
  <c r="H129" i="5"/>
  <c r="I129" i="5"/>
  <c r="G131" i="5" l="1"/>
  <c r="H130" i="5"/>
  <c r="I130" i="5"/>
  <c r="G132" i="5" l="1"/>
  <c r="H131" i="5"/>
  <c r="I131" i="5"/>
  <c r="G133" i="5" l="1"/>
  <c r="H132" i="5"/>
  <c r="I132" i="5"/>
  <c r="G134" i="5" l="1"/>
  <c r="H133" i="5"/>
  <c r="I133" i="5"/>
  <c r="G135" i="5" l="1"/>
  <c r="H134" i="5"/>
  <c r="I134" i="5"/>
  <c r="G136" i="5" l="1"/>
  <c r="H135" i="5"/>
  <c r="I135" i="5"/>
  <c r="G137" i="5" l="1"/>
  <c r="H136" i="5"/>
  <c r="I136" i="5"/>
  <c r="G138" i="5" l="1"/>
  <c r="H137" i="5"/>
  <c r="I137" i="5"/>
  <c r="G139" i="5" l="1"/>
  <c r="H138" i="5"/>
  <c r="I138" i="5"/>
  <c r="G140" i="5" l="1"/>
  <c r="H139" i="5"/>
  <c r="I139" i="5"/>
  <c r="G141" i="5" l="1"/>
  <c r="H140" i="5"/>
  <c r="I140" i="5"/>
  <c r="G142" i="5" l="1"/>
  <c r="H141" i="5"/>
  <c r="I141" i="5"/>
  <c r="G143" i="5" l="1"/>
  <c r="H142" i="5"/>
  <c r="I142" i="5"/>
  <c r="G144" i="5" l="1"/>
  <c r="H143" i="5"/>
  <c r="I143" i="5"/>
  <c r="G145" i="5" l="1"/>
  <c r="H144" i="5"/>
  <c r="I144" i="5"/>
  <c r="G146" i="5" l="1"/>
  <c r="H145" i="5"/>
  <c r="I145" i="5"/>
  <c r="G147" i="5" l="1"/>
  <c r="H146" i="5"/>
  <c r="I146" i="5"/>
  <c r="G148" i="5" l="1"/>
  <c r="H147" i="5"/>
  <c r="I147" i="5"/>
  <c r="G149" i="5" l="1"/>
  <c r="H148" i="5"/>
  <c r="I148" i="5"/>
  <c r="G150" i="5" l="1"/>
  <c r="H149" i="5"/>
  <c r="I149" i="5"/>
  <c r="G151" i="5" l="1"/>
  <c r="H150" i="5"/>
  <c r="I150" i="5"/>
  <c r="G152" i="5" l="1"/>
  <c r="H151" i="5"/>
  <c r="I151" i="5"/>
  <c r="G153" i="5" l="1"/>
  <c r="H152" i="5"/>
  <c r="I152" i="5"/>
  <c r="G154" i="5" l="1"/>
  <c r="H153" i="5"/>
  <c r="I153" i="5"/>
  <c r="G155" i="5" l="1"/>
  <c r="H154" i="5"/>
  <c r="I154" i="5"/>
  <c r="G156" i="5" l="1"/>
  <c r="H155" i="5"/>
  <c r="I155" i="5"/>
  <c r="G157" i="5" l="1"/>
  <c r="H156" i="5"/>
  <c r="I156" i="5"/>
  <c r="H157" i="5" l="1"/>
  <c r="I157" i="5"/>
  <c r="K5" i="5" l="1"/>
  <c r="K3" i="5" l="1"/>
  <c r="L3" i="5" s="1"/>
  <c r="L5" i="5" s="1"/>
  <c r="U8" i="5" s="1"/>
</calcChain>
</file>

<file path=xl/sharedStrings.xml><?xml version="1.0" encoding="utf-8"?>
<sst xmlns="http://schemas.openxmlformats.org/spreadsheetml/2006/main" count="765" uniqueCount="467">
  <si>
    <t>y</t>
  </si>
  <si>
    <t>s</t>
  </si>
  <si>
    <t>Difsq</t>
  </si>
  <si>
    <t>R2</t>
  </si>
  <si>
    <t>SqDif</t>
  </si>
  <si>
    <t>SqDif_mean</t>
  </si>
  <si>
    <t>Adj R2</t>
  </si>
  <si>
    <t>Sample Size</t>
  </si>
  <si>
    <t>y(model)</t>
  </si>
  <si>
    <t>t(days)</t>
  </si>
  <si>
    <t>Ac</t>
  </si>
  <si>
    <t>Mean</t>
  </si>
  <si>
    <t>Sigma</t>
  </si>
  <si>
    <t>Muc</t>
  </si>
  <si>
    <t>Ln(t)</t>
  </si>
  <si>
    <t>z</t>
  </si>
  <si>
    <t>y-y1c</t>
  </si>
  <si>
    <t>DifofAdjR2</t>
  </si>
  <si>
    <t>CDF</t>
  </si>
  <si>
    <t>PDF</t>
  </si>
  <si>
    <t>Y-Y0C</t>
  </si>
  <si>
    <t>y-y0P</t>
  </si>
  <si>
    <t>Ac= area; infected population(model)</t>
  </si>
  <si>
    <t>Ac*0.8413</t>
  </si>
  <si>
    <t>Ac*0.9772</t>
  </si>
  <si>
    <t>Population</t>
  </si>
  <si>
    <t>Days</t>
  </si>
  <si>
    <t>Actual Poupulation</t>
  </si>
  <si>
    <t>Diff_AdjR2</t>
  </si>
  <si>
    <t>u(days)</t>
  </si>
  <si>
    <t>t(original)</t>
  </si>
  <si>
    <t>w</t>
  </si>
  <si>
    <t>kx</t>
  </si>
  <si>
    <t>k</t>
  </si>
  <si>
    <t>d</t>
  </si>
  <si>
    <t>(kx)^d</t>
  </si>
  <si>
    <t>Date</t>
  </si>
  <si>
    <t>Day</t>
  </si>
  <si>
    <t>Infec/1M</t>
  </si>
  <si>
    <t>7-day Avg-Cumulative</t>
  </si>
  <si>
    <t>Daily-7day</t>
  </si>
  <si>
    <t>Infection 1/22/20 /1M</t>
  </si>
  <si>
    <t>7-dayCumulative</t>
  </si>
  <si>
    <t>Daily-7dayavg</t>
  </si>
  <si>
    <t>Infection 1/23/20 /1M</t>
  </si>
  <si>
    <t>Infection 1/24/20 /1M</t>
  </si>
  <si>
    <t>Infection 1/25/20 /1M</t>
  </si>
  <si>
    <t>Infection 1/26/20 /1M</t>
  </si>
  <si>
    <t>Infection 1/27/20 /1M</t>
  </si>
  <si>
    <t>Infection 1/28/20 /1M</t>
  </si>
  <si>
    <t>Infection 1/29/20 /1M</t>
  </si>
  <si>
    <t>Infection 1/30/20 /1M</t>
  </si>
  <si>
    <t>Infection 1/31/20 /1M</t>
  </si>
  <si>
    <t>Infection 2/1/20 /1M</t>
  </si>
  <si>
    <t>Infection 2/2/20 /1M</t>
  </si>
  <si>
    <t>Infection 2/3/20 /1M</t>
  </si>
  <si>
    <t>Infection 2/4/20 /1M</t>
  </si>
  <si>
    <t>Infection 2/5/20 /1M</t>
  </si>
  <si>
    <t>Infection 2/6/20 /1M</t>
  </si>
  <si>
    <t>Infection 2/7/20 /1M</t>
  </si>
  <si>
    <t>Infection 2/8/20 /1M</t>
  </si>
  <si>
    <t>Infection 2/9/20 /1M</t>
  </si>
  <si>
    <t>Infection 2/10/20 /1M</t>
  </si>
  <si>
    <t>Infection 2/11/20 /1M</t>
  </si>
  <si>
    <t>Infection 2/12/20 /1M</t>
  </si>
  <si>
    <t>Infection 2/13/20 /1M</t>
  </si>
  <si>
    <t>Infection 2/14/20 /1M</t>
  </si>
  <si>
    <t>Infection 2/15/20 /1M</t>
  </si>
  <si>
    <t>Infection 2/16/20 /1M</t>
  </si>
  <si>
    <t>Infection 2/17/20 /1M</t>
  </si>
  <si>
    <t>Infection 2/18/20 /1M</t>
  </si>
  <si>
    <t>Infection 2/19/20 /1M</t>
  </si>
  <si>
    <t>Infection 2/20/20 /1M</t>
  </si>
  <si>
    <t>Infection 2/21/20 /1M</t>
  </si>
  <si>
    <t>Infection 2/22/20 /1M</t>
  </si>
  <si>
    <t>Infection 2/23/20 /1M</t>
  </si>
  <si>
    <t>Infection 2/24/20 /1M</t>
  </si>
  <si>
    <t>Infection 2/25/20 /1M</t>
  </si>
  <si>
    <t>Infection 2/26/20 /1M</t>
  </si>
  <si>
    <t>Infection 2/27/20 /1M</t>
  </si>
  <si>
    <t>Infection 2/28/20 /1M</t>
  </si>
  <si>
    <t>Infection 2/29/20 /1M</t>
  </si>
  <si>
    <t>Infection 3/1/20 /1M</t>
  </si>
  <si>
    <t>Infection 3/2/20 /1M</t>
  </si>
  <si>
    <t>Infection 3/3/20 /1M</t>
  </si>
  <si>
    <t>Infection 3/4/20 /1M</t>
  </si>
  <si>
    <t>Infection 3/5/20 /1M</t>
  </si>
  <si>
    <t>Infection 3/6/20 /1M</t>
  </si>
  <si>
    <t>Infection 3/7/20 /1M</t>
  </si>
  <si>
    <t>Infection 3/8/20 /1M</t>
  </si>
  <si>
    <t>Infection 3/9/20 /1M</t>
  </si>
  <si>
    <t>Infection 3/10/20 /1M</t>
  </si>
  <si>
    <t>Infection 3/11/20 /1M</t>
  </si>
  <si>
    <t>Infection 3/12/20 /1M</t>
  </si>
  <si>
    <t>Infection 3/13/20 /1M</t>
  </si>
  <si>
    <t>Infection 3/14/20 /1M</t>
  </si>
  <si>
    <t>Infection 3/15/20 /1M</t>
  </si>
  <si>
    <t>Infection 3/16/20 /1M</t>
  </si>
  <si>
    <t>Infection 3/17/20 /1M</t>
  </si>
  <si>
    <t>Infection 3/18/20 /1M</t>
  </si>
  <si>
    <t>Infection 3/19/20 /1M</t>
  </si>
  <si>
    <t>Infection 3/20/20 /1M</t>
  </si>
  <si>
    <t>Infection 3/21/20 /1M</t>
  </si>
  <si>
    <t>Infection 3/22/20 /1M</t>
  </si>
  <si>
    <t>Infection 3/23/20 /1M</t>
  </si>
  <si>
    <t>Infection 3/24/20 /1M</t>
  </si>
  <si>
    <t>Infection 3/25/20 /1M</t>
  </si>
  <si>
    <t>Infection 3/26/20 /1M</t>
  </si>
  <si>
    <t>Infection 3/27/20 /1M</t>
  </si>
  <si>
    <t>Infection 3/28/20 /1M</t>
  </si>
  <si>
    <t>Infection 3/29/20 /1M</t>
  </si>
  <si>
    <t>Infection 3/30/20 /1M</t>
  </si>
  <si>
    <t>Infection 3/31/20 /1M</t>
  </si>
  <si>
    <t>Infection 4/1/20 /1M</t>
  </si>
  <si>
    <t>Infection 4/2/20 /1M</t>
  </si>
  <si>
    <t>Infection 4/3/20 /1M</t>
  </si>
  <si>
    <t>Infection 4/4/20 /1M</t>
  </si>
  <si>
    <t>Infection 4/5/20 /1M</t>
  </si>
  <si>
    <t>Infection 4/6/20 /1M</t>
  </si>
  <si>
    <t>Infection 4/7/20 /1M</t>
  </si>
  <si>
    <t>Infection 4/8/20 /1M</t>
  </si>
  <si>
    <t>Infection 4/9/20 /1M</t>
  </si>
  <si>
    <t>Infection 4/10/20 /1M</t>
  </si>
  <si>
    <t>Infection 4/11/20 /1M</t>
  </si>
  <si>
    <t>Infection 4/12/20 /1M</t>
  </si>
  <si>
    <t>Infection 4/13/20 /1M</t>
  </si>
  <si>
    <t>Infection 4/14/20 /1M</t>
  </si>
  <si>
    <t>Infection 4/15/20 /1M</t>
  </si>
  <si>
    <t>Infection 4/16/20 /1M</t>
  </si>
  <si>
    <t>Infection 4/17/20 /1M</t>
  </si>
  <si>
    <t>Infection 4/18/20 /1M</t>
  </si>
  <si>
    <t>Infection 4/19/20 /1M</t>
  </si>
  <si>
    <t>Infection 4/20/20 /1M</t>
  </si>
  <si>
    <t>Infection 4/21/20 /1M</t>
  </si>
  <si>
    <t>Infection 4/22/20 /1M</t>
  </si>
  <si>
    <t>Infection 4/23/20 /1M</t>
  </si>
  <si>
    <t>Infection 4/24/20 /1M</t>
  </si>
  <si>
    <t>Infection 4/25/20 /1M</t>
  </si>
  <si>
    <t>Infection 4/26/20 /1M</t>
  </si>
  <si>
    <t>Infection 4/27/20 /1M</t>
  </si>
  <si>
    <t>Infection 4/28/20 /1M</t>
  </si>
  <si>
    <t>Infection 4/29/20 /1M</t>
  </si>
  <si>
    <t>Infection 4/30/20 /1M</t>
  </si>
  <si>
    <t>Infection 5/1/20 /1M</t>
  </si>
  <si>
    <t>Infection 5/2/20 /1M</t>
  </si>
  <si>
    <t>Infection 5/3/20 /1M</t>
  </si>
  <si>
    <t>Infection 5/4/20 /1M</t>
  </si>
  <si>
    <t>Infection 5/5/20 /1M</t>
  </si>
  <si>
    <t>Infection 5/6/20 /1M</t>
  </si>
  <si>
    <t>Infection 5/7/20 /1M</t>
  </si>
  <si>
    <t>Infection 5/8/20 /1M</t>
  </si>
  <si>
    <t>Infection 5/9/20 /1M</t>
  </si>
  <si>
    <t>Infection 5/10/20 /1M</t>
  </si>
  <si>
    <t>Infection 5/11/20 /1M</t>
  </si>
  <si>
    <t>Infection 5/12/20 /1M</t>
  </si>
  <si>
    <t>Infection 5/13/20 /1M</t>
  </si>
  <si>
    <t>Infection 5/14/20 /1M</t>
  </si>
  <si>
    <t>Infection 5/15/20 /1M</t>
  </si>
  <si>
    <t>Infection 5/16/20 /1M</t>
  </si>
  <si>
    <t>Infection 5/17/20 /1M</t>
  </si>
  <si>
    <t>Infection 5/18/20 /1M</t>
  </si>
  <si>
    <t>Infection 5/19/20 /1M</t>
  </si>
  <si>
    <t>Infection 5/20/20 /1M</t>
  </si>
  <si>
    <t>Infection 5/21/20 /1M</t>
  </si>
  <si>
    <t>Infection 5/22/20 /1M</t>
  </si>
  <si>
    <t>Infection 5/23/20 /1M</t>
  </si>
  <si>
    <t>Infection 5/24/20 /1M</t>
  </si>
  <si>
    <t>Infection 5/25/20 /1M</t>
  </si>
  <si>
    <t>Infection 5/26/20 /1M</t>
  </si>
  <si>
    <t>Infection 5/27/20 /1M</t>
  </si>
  <si>
    <t>Infection 5/28/20 /1M</t>
  </si>
  <si>
    <t>Infection 5/29/20 /1M</t>
  </si>
  <si>
    <t>Infection 5/30/20 /1M</t>
  </si>
  <si>
    <t>Infection 5/31/20 /1M</t>
  </si>
  <si>
    <t>Infection 6/1/20 /1M</t>
  </si>
  <si>
    <t>Infection 6/2/20 /1M</t>
  </si>
  <si>
    <t>Infection 6/3/20 /1M</t>
  </si>
  <si>
    <t>Infection 6/4/20 /1M</t>
  </si>
  <si>
    <t>Infection 6/5/20 /1M</t>
  </si>
  <si>
    <t>Infection 6/6/20 /1M</t>
  </si>
  <si>
    <t>Infection 6/7/20 /1M</t>
  </si>
  <si>
    <t>Infection 6/8/20 /1M</t>
  </si>
  <si>
    <t>Infection 6/9/20 /1M</t>
  </si>
  <si>
    <t>Infection 6/10/20 /1M</t>
  </si>
  <si>
    <t>Infection 6/11/20 /1M</t>
  </si>
  <si>
    <t>Infection 6/12/20 /1M</t>
  </si>
  <si>
    <t>Infection 6/13/20 /1M</t>
  </si>
  <si>
    <t>Infection 6/14/20 /1M</t>
  </si>
  <si>
    <t>Infection 6/15/20 /1M</t>
  </si>
  <si>
    <t>Infection 6/16/20 /1M</t>
  </si>
  <si>
    <t>Infection 6/17/20 /1M</t>
  </si>
  <si>
    <t>Infection 6/18/20 /1M</t>
  </si>
  <si>
    <t>Infection 6/19/20 /1M</t>
  </si>
  <si>
    <t>Infection 6/20/20 /1M</t>
  </si>
  <si>
    <t>Infection 6/21/20 /1M</t>
  </si>
  <si>
    <t>Infection 6/22/20 /1M</t>
  </si>
  <si>
    <t>Infection 6/23/20 /1M</t>
  </si>
  <si>
    <t>Infection 6/24/20 /1M</t>
  </si>
  <si>
    <t>Infection 6/25/20 /1M</t>
  </si>
  <si>
    <t>Infection 6/26/20 /1M</t>
  </si>
  <si>
    <t>Infection 6/27/20 /1M</t>
  </si>
  <si>
    <t>Infection 6/28/20 /1M</t>
  </si>
  <si>
    <t>Infection 6/29/20 /1M</t>
  </si>
  <si>
    <t>Infection 6/30/20 /1M</t>
  </si>
  <si>
    <t>Infection 7/1/20 /1M</t>
  </si>
  <si>
    <t>Infection 7/2/20 /1M</t>
  </si>
  <si>
    <t>Infection 7/3/20 /1M</t>
  </si>
  <si>
    <t>Infection 7/4/20 /1M</t>
  </si>
  <si>
    <t>Infection 7/5/20 /1M</t>
  </si>
  <si>
    <t>Infection 7/6/20 /1M</t>
  </si>
  <si>
    <t>Infection 7/7/20 /1M</t>
  </si>
  <si>
    <t>Infection 7/8/20 /1M</t>
  </si>
  <si>
    <t>Infection 7/9/20 /1M</t>
  </si>
  <si>
    <t>Infection 7/10/20 /1M</t>
  </si>
  <si>
    <t>Infection 7/11/20 /1M</t>
  </si>
  <si>
    <t>Infection 7/12/20 /1M</t>
  </si>
  <si>
    <t>Infection 7/13/20 /1M</t>
  </si>
  <si>
    <t>Infection 7/14/20 /1M</t>
  </si>
  <si>
    <t>Infection 7/15/20 /1M</t>
  </si>
  <si>
    <t>Infection 7/16/20 /1M</t>
  </si>
  <si>
    <t>Infection 7/17/20 /1M</t>
  </si>
  <si>
    <t>Infection 7/18/20 /1M</t>
  </si>
  <si>
    <t>Infection 7/19/20 /1M</t>
  </si>
  <si>
    <t>Infection 7/20/20 /1M</t>
  </si>
  <si>
    <t>Infection 7/21/20 /1M</t>
  </si>
  <si>
    <t>Infection 7/22/20 /1M</t>
  </si>
  <si>
    <t>Infection 7/23/20 /1M</t>
  </si>
  <si>
    <t>Infection 7/24/20 /1M</t>
  </si>
  <si>
    <t>Infection 7/25/20 /1M</t>
  </si>
  <si>
    <t>Infection 7/26/20 /1M</t>
  </si>
  <si>
    <t>Infection 7/27/20 /1M</t>
  </si>
  <si>
    <t>Infection 7/28/20 /1M</t>
  </si>
  <si>
    <t>Infection 7/29/20 /1M</t>
  </si>
  <si>
    <t>Infection 7/30/20 /1M</t>
  </si>
  <si>
    <t>Infection 7/31/20 /1M</t>
  </si>
  <si>
    <t>Infection 8/1/20 /1M</t>
  </si>
  <si>
    <t>Infection 8/2/20 /1M</t>
  </si>
  <si>
    <t>Infection 8/3/20 /1M</t>
  </si>
  <si>
    <t>Infection 8/4/20 /1M</t>
  </si>
  <si>
    <t>Infection 8/5/20 /1M</t>
  </si>
  <si>
    <t>Infection 8/6/20 /1M</t>
  </si>
  <si>
    <t>Infection 8/7/20 /1M</t>
  </si>
  <si>
    <t>Infection 8/8/20 /1M</t>
  </si>
  <si>
    <t>Infection 8/9/20 /1M</t>
  </si>
  <si>
    <t>Infection 8/10/20 /1M</t>
  </si>
  <si>
    <t>Infection 8/11/20 /1M</t>
  </si>
  <si>
    <t>Infection 8/12/20 /1M</t>
  </si>
  <si>
    <t>Infection 8/13/20 /1M</t>
  </si>
  <si>
    <t>Infection 8/14/20 /1M</t>
  </si>
  <si>
    <t>Infection 8/15/20 /1M</t>
  </si>
  <si>
    <t>Infection 8/16/20 /1M</t>
  </si>
  <si>
    <t>Infection 8/17/20 /1M</t>
  </si>
  <si>
    <t>Infection 8/18/20 /1M</t>
  </si>
  <si>
    <t>Infection 8/19/20 /1M</t>
  </si>
  <si>
    <t>Infection 8/20/20 /1M</t>
  </si>
  <si>
    <t>Infection 8/21/20 /1M</t>
  </si>
  <si>
    <t>Infection 8/22/20 /1M</t>
  </si>
  <si>
    <t>Infection 8/23/20 /1M</t>
  </si>
  <si>
    <t>Infection 8/24/20 /1M</t>
  </si>
  <si>
    <t>Infection 8/25/20 /1M</t>
  </si>
  <si>
    <t>Infection 8/26/20 /1M</t>
  </si>
  <si>
    <t>Infection 8/27/20 /1M</t>
  </si>
  <si>
    <t>Infection 8/28/20 /1M</t>
  </si>
  <si>
    <t>Infection 8/29/20 /1M</t>
  </si>
  <si>
    <t>Infection 8/30/20 /1M</t>
  </si>
  <si>
    <t>Infection 8/31/20 /1M</t>
  </si>
  <si>
    <t>Infection 9/1/20 /1M</t>
  </si>
  <si>
    <t>Infection 9/2/20 /1M</t>
  </si>
  <si>
    <t>Infection 9/3/20 /1M</t>
  </si>
  <si>
    <t>Infection 9/4/20 /1M</t>
  </si>
  <si>
    <t>Infection 9/5/20 /1M</t>
  </si>
  <si>
    <t>Infection 9/6/20 /1M</t>
  </si>
  <si>
    <t>Infection 9/7/20 /1M</t>
  </si>
  <si>
    <t>Infection 9/8/20 /1M</t>
  </si>
  <si>
    <t>Infection 9/9/20 /1M</t>
  </si>
  <si>
    <t>Infection 9/10/20 /1M</t>
  </si>
  <si>
    <t>Infection 9/11/20 /1M</t>
  </si>
  <si>
    <t>Infection 9/12/20 /1M</t>
  </si>
  <si>
    <t>Infection 9/13/20 /1M</t>
  </si>
  <si>
    <t>Infection 9/14/20 /1M</t>
  </si>
  <si>
    <t>Infection 9/15/20 /1M</t>
  </si>
  <si>
    <t>Infection 9/16/20 /1M</t>
  </si>
  <si>
    <t>Infection 9/17/20 /1M</t>
  </si>
  <si>
    <t>Infection 9/18/20 /1M</t>
  </si>
  <si>
    <t>Infection 9/19/20 /1M</t>
  </si>
  <si>
    <t>Infection 9/20/20 /1M</t>
  </si>
  <si>
    <t>Infection 9/21/20 /1M</t>
  </si>
  <si>
    <t>Infection 9/22/20 /1M</t>
  </si>
  <si>
    <t>Infection 9/23/20 /1M</t>
  </si>
  <si>
    <t>Infection 9/24/20 /1M</t>
  </si>
  <si>
    <t>Infection 9/25/20 /1M</t>
  </si>
  <si>
    <t>Infection 9/26/20 /1M</t>
  </si>
  <si>
    <t>Infection 9/27/20 /1M</t>
  </si>
  <si>
    <t>Infection 9/28/20 /1M</t>
  </si>
  <si>
    <t>Infection 9/29/20 /1M</t>
  </si>
  <si>
    <t>Infection 9/30/20 /1M</t>
  </si>
  <si>
    <t>Infection 10/1/20 /1M</t>
  </si>
  <si>
    <t>Infection 10/2/20 /1M</t>
  </si>
  <si>
    <t>Infection 10/3/20 /1M</t>
  </si>
  <si>
    <t>Infection 10/4/20 /1M</t>
  </si>
  <si>
    <t>Infection 10/5/20 /1M</t>
  </si>
  <si>
    <t>Infection 10/6/20 /1M</t>
  </si>
  <si>
    <t>Infection 10/7/20 /1M</t>
  </si>
  <si>
    <t>Infection 10/8/20 /1M</t>
  </si>
  <si>
    <t>Infection 10/9/20 /1M</t>
  </si>
  <si>
    <t>Infection 10/10/20 /1M</t>
  </si>
  <si>
    <t>Infection 10/11/20 /1M</t>
  </si>
  <si>
    <t>Infection 10/12/20 /1M</t>
  </si>
  <si>
    <t>Infection 10/13/20 /1M</t>
  </si>
  <si>
    <t>Infection 10/14/20 /1M</t>
  </si>
  <si>
    <t>Infection 10/15/20 /1M</t>
  </si>
  <si>
    <t>Infection 10/16/20 /1M</t>
  </si>
  <si>
    <t>Infection 10/17/20 /1M</t>
  </si>
  <si>
    <t>Infection 10/18/20 /1M</t>
  </si>
  <si>
    <t>Infection 10/19/20 /1M</t>
  </si>
  <si>
    <t>Infection 10/20/20 /1M</t>
  </si>
  <si>
    <t>Infection 10/21/20 /1M</t>
  </si>
  <si>
    <t>Infection 10/22/20 /1M</t>
  </si>
  <si>
    <t>Infection 10/23/20 /1M</t>
  </si>
  <si>
    <t>Infection 10/24/20 /1M</t>
  </si>
  <si>
    <t>Infection 10/25/20 /1M</t>
  </si>
  <si>
    <t>Infection 10/26/20 /1M</t>
  </si>
  <si>
    <t>Infection 10/27/20 /1M</t>
  </si>
  <si>
    <t>Infection 10/28/20 /1M</t>
  </si>
  <si>
    <t>Infection 10/29/20 /1M</t>
  </si>
  <si>
    <t>Infection 10/30/20 /1M</t>
  </si>
  <si>
    <t>Infection 10/31/20 /1M</t>
  </si>
  <si>
    <t>Infection 11/1/20 /1M</t>
  </si>
  <si>
    <t>Infection 11/2/20 /1M</t>
  </si>
  <si>
    <t>Infection 11/3/20 /1M</t>
  </si>
  <si>
    <t>Infection 11/4/20 /1M</t>
  </si>
  <si>
    <t>Infection 11/5/20 /1M</t>
  </si>
  <si>
    <t>Infection 11/6/20 /1M</t>
  </si>
  <si>
    <t>Infection 11/7/20 /1M</t>
  </si>
  <si>
    <t>Infection 11/8/20 /1M</t>
  </si>
  <si>
    <t>Infection 11/9/20 /1M</t>
  </si>
  <si>
    <t>Infection 11/10/20 /1M</t>
  </si>
  <si>
    <t>Infection 11/11/20 /1M</t>
  </si>
  <si>
    <t>Infection 11/12/20 /1M</t>
  </si>
  <si>
    <t>Infection 11/13/20 /1M</t>
  </si>
  <si>
    <t>Infection 11/14/20 /1M</t>
  </si>
  <si>
    <t>Infection 11/15/20 /1M</t>
  </si>
  <si>
    <t>Infection 11/16/20 /1M</t>
  </si>
  <si>
    <t>Infection 11/17/20 /1M</t>
  </si>
  <si>
    <t>Infection 11/18/20 /1M</t>
  </si>
  <si>
    <t>Infection 11/19/20 /1M</t>
  </si>
  <si>
    <t>Infection 11/20/20 /1M</t>
  </si>
  <si>
    <t>Infection 11/21/20 /1M</t>
  </si>
  <si>
    <t>Infection 11/22/20 /1M</t>
  </si>
  <si>
    <t>Infection 11/23/20 /1M</t>
  </si>
  <si>
    <t>Infection 11/24/20 /1M</t>
  </si>
  <si>
    <t>Infection 11/25/20 /1M</t>
  </si>
  <si>
    <t>Infection 11/26/20 /1M</t>
  </si>
  <si>
    <t>Infection 11/27/20 /1M</t>
  </si>
  <si>
    <t>Infection 11/28/20 /1M</t>
  </si>
  <si>
    <t>Infection 11/29/20 /1M</t>
  </si>
  <si>
    <t>Infection 11/30/20 /1M</t>
  </si>
  <si>
    <t>Infection 12/1/20 /1M</t>
  </si>
  <si>
    <t>Infection 12/2/20 /1M</t>
  </si>
  <si>
    <t>Infection 12/3/20 /1M</t>
  </si>
  <si>
    <t>Infection 12/4/20 /1M</t>
  </si>
  <si>
    <t>Infection 12/5/20 /1M</t>
  </si>
  <si>
    <t>Infection 12/6/20 /1M</t>
  </si>
  <si>
    <t>Infection 12/7/20 /1M</t>
  </si>
  <si>
    <t>Infection 12/8/20 /1M</t>
  </si>
  <si>
    <t>Infection 12/9/20 /1M</t>
  </si>
  <si>
    <t>Infection 12/10/20 /1M</t>
  </si>
  <si>
    <t>Infection 12/11/20 /1M</t>
  </si>
  <si>
    <t>Infection 12/12/20 /1M</t>
  </si>
  <si>
    <t>Infection 12/13/20 /1M</t>
  </si>
  <si>
    <t>Infection 12/14/20 /1M</t>
  </si>
  <si>
    <t>Infection 12/15/20 /1M</t>
  </si>
  <si>
    <t>Infection 12/16/20 /1M</t>
  </si>
  <si>
    <t>Infection 12/17/20 /1M</t>
  </si>
  <si>
    <t>Infection 12/18/20 /1M</t>
  </si>
  <si>
    <t>Infection 12/19/20 /1M</t>
  </si>
  <si>
    <t>Infection 12/20/20 /1M</t>
  </si>
  <si>
    <t>Infection 12/21/20 /1M</t>
  </si>
  <si>
    <t>Infection 12/22/20 /1M</t>
  </si>
  <si>
    <t>Infection 12/23/20 /1M</t>
  </si>
  <si>
    <t>Infection 12/24/20 /1M</t>
  </si>
  <si>
    <t>Infection 12/25/20 /1M</t>
  </si>
  <si>
    <t>Infection 12/26/20 /1M</t>
  </si>
  <si>
    <t>Infection 12/27/20 /1M</t>
  </si>
  <si>
    <t>Infection 12/28/20 /1M</t>
  </si>
  <si>
    <t>Infection 12/29/20 /1M</t>
  </si>
  <si>
    <t>Infection 12/30/20 /1M</t>
  </si>
  <si>
    <t>Infection 12/31/20 /1M</t>
  </si>
  <si>
    <t>Infection 1/1/21 /1M</t>
  </si>
  <si>
    <t>Infection 1/2/21 /1M</t>
  </si>
  <si>
    <t>Infection 1/3/21 /1M</t>
  </si>
  <si>
    <t>Infection 1/4/21 /1M</t>
  </si>
  <si>
    <t>Infection 1/5/21 /1M</t>
  </si>
  <si>
    <t>Infection 1/6/21 /1M</t>
  </si>
  <si>
    <t>Infection 1/7/21 /1M</t>
  </si>
  <si>
    <t>Infection 1/8/21 /1M</t>
  </si>
  <si>
    <t>Infection 1/9/21 /1M</t>
  </si>
  <si>
    <t>Infection 1/10/21 /1M</t>
  </si>
  <si>
    <t>Infection 1/11/21 /1M</t>
  </si>
  <si>
    <t>Infection 1/12/21 /1M</t>
  </si>
  <si>
    <t>Infection 1/13/21 /1M</t>
  </si>
  <si>
    <t>Infection 1/14/21 /1M</t>
  </si>
  <si>
    <t>Infection 1/15/21 /1M</t>
  </si>
  <si>
    <t>Infection 1/16/21 /1M</t>
  </si>
  <si>
    <t>Infection 1/17/21 /1M</t>
  </si>
  <si>
    <t>Infection 1/18/21 /1M</t>
  </si>
  <si>
    <t>Infection 1/19/21 /1M</t>
  </si>
  <si>
    <t>Infection 1/20/21 /1M</t>
  </si>
  <si>
    <t>Infection 1/21/21 /1M</t>
  </si>
  <si>
    <t>Infection 1/22/21 /1M</t>
  </si>
  <si>
    <t>Infection 1/23/21 /1M</t>
  </si>
  <si>
    <t>Infection 1/24/21 /1M</t>
  </si>
  <si>
    <t>Infection 1/25/21 /1M</t>
  </si>
  <si>
    <t>Infection 1/26/21 /1M</t>
  </si>
  <si>
    <t>Infection 1/27/21 /1M</t>
  </si>
  <si>
    <t>Infection 1/28/21 /1M</t>
  </si>
  <si>
    <t>Infection 1/29/21 /1M</t>
  </si>
  <si>
    <t>Infection 1/30/21 /1M</t>
  </si>
  <si>
    <t>Infection 1/31/21 /1M</t>
  </si>
  <si>
    <t>Infection 2/1/21 /1M</t>
  </si>
  <si>
    <t>Infection 2/2/21 /1M</t>
  </si>
  <si>
    <t>Infection 2/3/21 /1M</t>
  </si>
  <si>
    <t>Infection 2/4/21 /1M</t>
  </si>
  <si>
    <t>Infection 2/5/21 /1M</t>
  </si>
  <si>
    <t>Infection 2/6/21 /1M</t>
  </si>
  <si>
    <t>Infection 2/7/21 /1M</t>
  </si>
  <si>
    <t>Infection 2/8/21 /1M</t>
  </si>
  <si>
    <t>Infection 2/9/21 /1M</t>
  </si>
  <si>
    <t>Infection 2/10/21 /1M</t>
  </si>
  <si>
    <t>Infection 2/11/21 /1M</t>
  </si>
  <si>
    <t>Infection 2/12/21 /1M</t>
  </si>
  <si>
    <t>Infection 2/13/21 /1M</t>
  </si>
  <si>
    <t>Infection 2/14/21 /1M</t>
  </si>
  <si>
    <t>Infection 2/15/21 /1M</t>
  </si>
  <si>
    <t>Infection 2/16/21 /1M</t>
  </si>
  <si>
    <t>Infection 2/17/21 /1M</t>
  </si>
  <si>
    <t>Infection 2/18/21 /1M</t>
  </si>
  <si>
    <t>Infection 2/19/21 /1M</t>
  </si>
  <si>
    <t>Infection 2/20/21 /1M</t>
  </si>
  <si>
    <t>Infection 2/21/21 /1M</t>
  </si>
  <si>
    <t>Infection 2/22/21 /1M</t>
  </si>
  <si>
    <t>Infection 2/23/21 /1M</t>
  </si>
  <si>
    <t>Infection 2/24/21 /1M</t>
  </si>
  <si>
    <t>Infection 2/25/21 /1M</t>
  </si>
  <si>
    <t>Infection 2/26/21 /1M</t>
  </si>
  <si>
    <t>Infection 2/27/21 /1M</t>
  </si>
  <si>
    <t>Infection 2/28/21 /1M</t>
  </si>
  <si>
    <t>Infection 3/1/21 /1M</t>
  </si>
  <si>
    <t>Infection 3/2/21 /1M</t>
  </si>
  <si>
    <t>Infection 3/3/21 /1M</t>
  </si>
  <si>
    <t>Infection 3/4/21 /1M</t>
  </si>
  <si>
    <t>Infection 3/5/21 /1M</t>
  </si>
  <si>
    <t>Infection 3/6/21 /1M</t>
  </si>
  <si>
    <t>Infection 3/7/21 /1M</t>
  </si>
  <si>
    <t>Infection 3/8/21 /1M</t>
  </si>
  <si>
    <t>Infection 3/9/21 /1M</t>
  </si>
  <si>
    <t>Infection 3/10/21 /1M</t>
  </si>
  <si>
    <t>Infection 3/11/21 /1M</t>
  </si>
  <si>
    <t>Infection 3/12/21 /1M</t>
  </si>
  <si>
    <t>Infection 3/13/21 /1M</t>
  </si>
  <si>
    <t>Infection 3/14/21 /1M</t>
  </si>
  <si>
    <t>Infection 3/15/21 /1M</t>
  </si>
  <si>
    <t>Country: Name</t>
  </si>
  <si>
    <t>Y</t>
  </si>
  <si>
    <t>exp(x)</t>
  </si>
  <si>
    <t>Wave(insert number)</t>
  </si>
  <si>
    <t>mode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</si>
</sst>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000"/>
  </numFmts>
  <fonts count="9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9"/>
      <color rgb="FF000000"/>
      <name val="Arial"/>
      <family val="2"/>
    </font>
    <font>
      <sz val="9"/>
      <color rgb="FF000000"/>
      <name val="Arial"/>
      <family val="2"/>
    </font>
    <font>
      <b/>
      <sz val="9"/>
      <color rgb="FF000000"/>
      <name val="Helvetica"/>
      <family val="2"/>
    </font>
    <font>
      <sz val="9"/>
      <color rgb="FF000000"/>
      <name val="Helvetica"/>
      <family val="2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CFF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164" fontId="0" fillId="0" borderId="0" xfId="0" applyNumberFormat="1"/>
    <xf numFmtId="0" fontId="4" fillId="0" borderId="0" xfId="0" applyFont="1"/>
    <xf numFmtId="0" fontId="5" fillId="6" borderId="0" xfId="0" applyFont="1" applyFill="1" applyAlignment="1">
      <alignment horizontal="center" vertical="center" wrapText="1"/>
    </xf>
    <xf numFmtId="0" fontId="6" fillId="7" borderId="0" xfId="0" applyFont="1" applyFill="1" applyAlignment="1">
      <alignment horizontal="center" vertical="center" wrapText="1"/>
    </xf>
    <xf numFmtId="0" fontId="7" fillId="6" borderId="0" xfId="0" applyFont="1" applyFill="1" applyAlignment="1">
      <alignment horizontal="right" vertical="center" wrapText="1"/>
    </xf>
    <xf numFmtId="165" fontId="8" fillId="7" borderId="0" xfId="0" applyNumberFormat="1" applyFont="1" applyFill="1" applyAlignment="1">
      <alignment horizontal="right" vertical="center" wrapText="1"/>
    </xf>
    <xf numFmtId="0" fontId="0" fillId="0" borderId="1" xfId="0" applyBorder="1"/>
    <xf numFmtId="2" fontId="0" fillId="0" borderId="0" xfId="0" applyNumberFormat="1"/>
    <xf numFmtId="0" fontId="7" fillId="2" borderId="0" xfId="0" applyFont="1" applyFill="1" applyAlignment="1">
      <alignment horizontal="right" vertical="center" wrapText="1"/>
    </xf>
    <xf numFmtId="0" fontId="0" fillId="9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0" fillId="9" borderId="2" xfId="0" applyFill="1" applyBorder="1"/>
    <xf numFmtId="0" fontId="0" fillId="9" borderId="3" xfId="0" applyFill="1" applyBorder="1"/>
    <xf numFmtId="0" fontId="0" fillId="9" borderId="4" xfId="0" applyFill="1" applyBorder="1"/>
    <xf numFmtId="164" fontId="0" fillId="9" borderId="5" xfId="0" applyNumberFormat="1" applyFill="1" applyBorder="1"/>
    <xf numFmtId="0" fontId="0" fillId="9" borderId="6" xfId="0" applyFill="1" applyBorder="1"/>
    <xf numFmtId="0" fontId="0" fillId="9" borderId="7" xfId="0" applyFill="1" applyBorder="1"/>
    <xf numFmtId="0" fontId="0" fillId="9" borderId="0" xfId="0" applyFill="1"/>
    <xf numFmtId="0" fontId="0" fillId="9" borderId="5" xfId="0" applyFill="1" applyBorder="1"/>
    <xf numFmtId="164" fontId="0" fillId="9" borderId="1" xfId="0" applyNumberFormat="1" applyFill="1" applyBorder="1"/>
    <xf numFmtId="0" fontId="4" fillId="0" borderId="0" xfId="0" applyFont="1" applyAlignment="1">
      <alignment horizontal="center"/>
    </xf>
    <xf numFmtId="0" fontId="0" fillId="8" borderId="8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applyAlignment="1">
      <alignment horizontal="left" vertical="top"/>
    </xf>
    <xf numFmtId="0" fontId="2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1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logistic!$D$1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logistic!$D$2:$D$326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0.53452042857142845</c:v>
                </c:pt>
                <c:pt idx="3">
                  <c:v>1.2889982857142857</c:v>
                </c:pt>
                <c:pt idx="4">
                  <c:v>2.3533088571428573</c:v>
                </c:pt>
                <c:pt idx="5">
                  <c:v>3.8953765714285709</c:v>
                </c:pt>
                <c:pt idx="6">
                  <c:v>5.9483134285714296</c:v>
                </c:pt>
                <c:pt idx="7">
                  <c:v>8.4695470000000004</c:v>
                </c:pt>
                <c:pt idx="8">
                  <c:v>12.109489285714286</c:v>
                </c:pt>
                <c:pt idx="9">
                  <c:v>16.383287571428571</c:v>
                </c:pt>
                <c:pt idx="10">
                  <c:v>21.539281142857146</c:v>
                </c:pt>
                <c:pt idx="11">
                  <c:v>27.773775999999998</c:v>
                </c:pt>
                <c:pt idx="12">
                  <c:v>35.34930228571428</c:v>
                </c:pt>
                <c:pt idx="13">
                  <c:v>44.213826857142855</c:v>
                </c:pt>
                <c:pt idx="14">
                  <c:v>55.460041999999994</c:v>
                </c:pt>
                <c:pt idx="15">
                  <c:v>68.896371857142867</c:v>
                </c:pt>
                <c:pt idx="16">
                  <c:v>85.773972571428587</c:v>
                </c:pt>
                <c:pt idx="17">
                  <c:v>103.86015714285715</c:v>
                </c:pt>
                <c:pt idx="18">
                  <c:v>126.02856414285715</c:v>
                </c:pt>
                <c:pt idx="19">
                  <c:v>152.64815442857142</c:v>
                </c:pt>
                <c:pt idx="20">
                  <c:v>183.45166800000001</c:v>
                </c:pt>
                <c:pt idx="21">
                  <c:v>219.57673457142857</c:v>
                </c:pt>
                <c:pt idx="22">
                  <c:v>260.66385342857143</c:v>
                </c:pt>
                <c:pt idx="23">
                  <c:v>305.14730571428572</c:v>
                </c:pt>
                <c:pt idx="24">
                  <c:v>355.65948614285719</c:v>
                </c:pt>
                <c:pt idx="25">
                  <c:v>410.65123157142858</c:v>
                </c:pt>
                <c:pt idx="26">
                  <c:v>471.96025171428573</c:v>
                </c:pt>
                <c:pt idx="27">
                  <c:v>541.40296971428575</c:v>
                </c:pt>
                <c:pt idx="28">
                  <c:v>618.08299971428562</c:v>
                </c:pt>
                <c:pt idx="29">
                  <c:v>699.42234499999995</c:v>
                </c:pt>
                <c:pt idx="30">
                  <c:v>784.44183971428561</c:v>
                </c:pt>
                <c:pt idx="31">
                  <c:v>873.53646142857144</c:v>
                </c:pt>
                <c:pt idx="32">
                  <c:v>965.00331314285711</c:v>
                </c:pt>
                <c:pt idx="33">
                  <c:v>1058.5538485714285</c:v>
                </c:pt>
                <c:pt idx="34">
                  <c:v>1151.9222685714285</c:v>
                </c:pt>
                <c:pt idx="35">
                  <c:v>1243.911815142857</c:v>
                </c:pt>
                <c:pt idx="36">
                  <c:v>1335.0901204285715</c:v>
                </c:pt>
                <c:pt idx="37">
                  <c:v>1424.5205912857141</c:v>
                </c:pt>
                <c:pt idx="38">
                  <c:v>1511.122361142857</c:v>
                </c:pt>
                <c:pt idx="39">
                  <c:v>1596.7118534285714</c:v>
                </c:pt>
                <c:pt idx="40">
                  <c:v>1678.6708638571429</c:v>
                </c:pt>
                <c:pt idx="41">
                  <c:v>1757.4984362857144</c:v>
                </c:pt>
                <c:pt idx="42">
                  <c:v>1833.5611661428568</c:v>
                </c:pt>
                <c:pt idx="43">
                  <c:v>1907.4929098571426</c:v>
                </c:pt>
                <c:pt idx="44">
                  <c:v>1980.3579778571429</c:v>
                </c:pt>
                <c:pt idx="45">
                  <c:v>2050.8247992857141</c:v>
                </c:pt>
                <c:pt idx="46">
                  <c:v>2119.0542032857143</c:v>
                </c:pt>
                <c:pt idx="47">
                  <c:v>2186.1861848571425</c:v>
                </c:pt>
                <c:pt idx="48">
                  <c:v>2251.8186709999995</c:v>
                </c:pt>
                <c:pt idx="49">
                  <c:v>2317.1886272857141</c:v>
                </c:pt>
                <c:pt idx="50">
                  <c:v>2382.0287932857141</c:v>
                </c:pt>
                <c:pt idx="51">
                  <c:v>2445.8141092857145</c:v>
                </c:pt>
                <c:pt idx="52">
                  <c:v>2509.4409612857139</c:v>
                </c:pt>
                <c:pt idx="53">
                  <c:v>2570.3029708571426</c:v>
                </c:pt>
                <c:pt idx="54">
                  <c:v>2630.1763541428572</c:v>
                </c:pt>
                <c:pt idx="55">
                  <c:v>2688.9665057142856</c:v>
                </c:pt>
                <c:pt idx="56">
                  <c:v>2744.9114002857141</c:v>
                </c:pt>
                <c:pt idx="57">
                  <c:v>2798.3847292857145</c:v>
                </c:pt>
                <c:pt idx="58">
                  <c:v>2849.7365324285715</c:v>
                </c:pt>
                <c:pt idx="59">
                  <c:v>2900.5136078571427</c:v>
                </c:pt>
                <c:pt idx="60">
                  <c:v>2952.9533729999998</c:v>
                </c:pt>
                <c:pt idx="61">
                  <c:v>3002.6968847142862</c:v>
                </c:pt>
                <c:pt idx="62">
                  <c:v>3051.3240528571428</c:v>
                </c:pt>
                <c:pt idx="63">
                  <c:v>3097.2691584285717</c:v>
                </c:pt>
                <c:pt idx="64">
                  <c:v>3141.5042715714285</c:v>
                </c:pt>
                <c:pt idx="65">
                  <c:v>3184.5166101428567</c:v>
                </c:pt>
                <c:pt idx="66">
                  <c:v>3226.0199927142858</c:v>
                </c:pt>
                <c:pt idx="67">
                  <c:v>3264.4865424285713</c:v>
                </c:pt>
                <c:pt idx="68">
                  <c:v>3301.1224779999993</c:v>
                </c:pt>
                <c:pt idx="69">
                  <c:v>3335.2608314285712</c:v>
                </c:pt>
                <c:pt idx="70">
                  <c:v>3368.3183181428572</c:v>
                </c:pt>
                <c:pt idx="71">
                  <c:v>3399.1644040000001</c:v>
                </c:pt>
                <c:pt idx="72">
                  <c:v>3428.7853501428567</c:v>
                </c:pt>
                <c:pt idx="73">
                  <c:v>3456.0033195714282</c:v>
                </c:pt>
                <c:pt idx="74">
                  <c:v>3481.7028725714281</c:v>
                </c:pt>
                <c:pt idx="75">
                  <c:v>3506.2884470000004</c:v>
                </c:pt>
                <c:pt idx="76">
                  <c:v>3529.3650655714282</c:v>
                </c:pt>
                <c:pt idx="77">
                  <c:v>3550.509369285714</c:v>
                </c:pt>
                <c:pt idx="78">
                  <c:v>3570.265339</c:v>
                </c:pt>
                <c:pt idx="79">
                  <c:v>3588.8931394285714</c:v>
                </c:pt>
                <c:pt idx="80">
                  <c:v>3608.2943388571425</c:v>
                </c:pt>
                <c:pt idx="81">
                  <c:v>3626.3805234285715</c:v>
                </c:pt>
                <c:pt idx="82">
                  <c:v>3643.4993679999993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BEEB-4EC5-9B0A-3DB2CAAC225D}"/>
            </c:ext>
          </c:extLst>
        </c:ser>
        <c:ser>
          <c:idx val="1"/>
          <c:order val="1"/>
          <c:tx>
            <c:strRef>
              <c:f>logistic!$E$1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logistic!$E$2:$E$326</c:f>
              <c:numCache>
                <c:formatCode>General</c:formatCode>
                <c:ptCount val="325"/>
                <c:pt idx="0">
                  <c:v>0</c:v>
                </c:pt>
                <c:pt idx="1">
                  <c:v>191.02911020796756</c:v>
                </c:pt>
                <c:pt idx="2">
                  <c:v>199.68816844330749</c:v>
                </c:pt>
                <c:pt idx="3">
                  <c:v>208.73970992899541</c:v>
                </c:pt>
                <c:pt idx="4">
                  <c:v>218.20152275727273</c:v>
                </c:pt>
                <c:pt idx="5">
                  <c:v>228.09220105043855</c:v>
                </c:pt>
                <c:pt idx="6">
                  <c:v>238.43118146954151</c:v>
                </c:pt>
                <c:pt idx="7">
                  <c:v>249.23878137534078</c:v>
                </c:pt>
                <c:pt idx="8">
                  <c:v>260.53623871617197</c:v>
                </c:pt>
                <c:pt idx="9">
                  <c:v>272.34575372074073</c:v>
                </c:pt>
                <c:pt idx="10">
                  <c:v>284.69053247734854</c:v>
                </c:pt>
                <c:pt idx="11">
                  <c:v>297.59483248475385</c:v>
                </c:pt>
                <c:pt idx="12">
                  <c:v>311.08401026367159</c:v>
                </c:pt>
                <c:pt idx="13">
                  <c:v>325.18457112194875</c:v>
                </c:pt>
                <c:pt idx="14">
                  <c:v>339.92422117060022</c:v>
                </c:pt>
                <c:pt idx="15">
                  <c:v>355.33192169229187</c:v>
                </c:pt>
                <c:pt idx="16">
                  <c:v>371.43794596838171</c:v>
                </c:pt>
                <c:pt idx="17">
                  <c:v>388.2739386754323</c:v>
                </c:pt>
                <c:pt idx="18">
                  <c:v>405.87297796704354</c:v>
                </c:pt>
                <c:pt idx="19">
                  <c:v>424.26964036209182</c:v>
                </c:pt>
                <c:pt idx="20">
                  <c:v>443.50006856584662</c:v>
                </c:pt>
                <c:pt idx="21">
                  <c:v>463.60204235614481</c:v>
                </c:pt>
                <c:pt idx="22">
                  <c:v>484.61505267267802</c:v>
                </c:pt>
                <c:pt idx="23">
                  <c:v>506.58037905367087</c:v>
                </c:pt>
                <c:pt idx="24">
                  <c:v>529.54117057063479</c:v>
                </c:pt>
                <c:pt idx="25">
                  <c:v>553.54253041866536</c:v>
                </c:pt>
                <c:pt idx="26">
                  <c:v>578.63160432673328</c:v>
                </c:pt>
                <c:pt idx="27">
                  <c:v>604.85767295981748</c:v>
                </c:pt>
                <c:pt idx="28">
                  <c:v>632.27224849232994</c:v>
                </c:pt>
                <c:pt idx="29">
                  <c:v>660.92917554034932</c:v>
                </c:pt>
                <c:pt idx="30">
                  <c:v>690.88473664846117</c:v>
                </c:pt>
                <c:pt idx="31">
                  <c:v>722.19776253578266</c:v>
                </c:pt>
                <c:pt idx="32">
                  <c:v>754.92974731480058</c:v>
                </c:pt>
                <c:pt idx="33">
                  <c:v>789.14496890614419</c:v>
                </c:pt>
                <c:pt idx="34">
                  <c:v>824.91061488236312</c:v>
                </c:pt>
                <c:pt idx="35">
                  <c:v>862.29691398403418</c:v>
                </c:pt>
                <c:pt idx="36">
                  <c:v>901.37727356239373</c:v>
                </c:pt>
                <c:pt idx="37">
                  <c:v>942.2284232138403</c:v>
                </c:pt>
                <c:pt idx="38">
                  <c:v>984.93056488347816</c:v>
                </c:pt>
                <c:pt idx="39">
                  <c:v>1029.5675297270066</c:v>
                </c:pt>
                <c:pt idx="40">
                  <c:v>1076.2269420331195</c:v>
                </c:pt>
                <c:pt idx="41">
                  <c:v>1125.0003905217743</c:v>
                </c:pt>
                <c:pt idx="42">
                  <c:v>1175.9836073476686</c:v>
                </c:pt>
                <c:pt idx="43">
                  <c:v>1229.276655152607</c:v>
                </c:pt>
                <c:pt idx="44">
                  <c:v>1284.9841225256296</c:v>
                </c:pt>
                <c:pt idx="45">
                  <c:v>1343.2153282453526</c:v>
                </c:pt>
                <c:pt idx="46">
                  <c:v>1404.0845346954704</c:v>
                </c:pt>
                <c:pt idx="47">
                  <c:v>1467.7111708612829</c:v>
                </c:pt>
                <c:pt idx="48">
                  <c:v>1534.2200653330146</c:v>
                </c:pt>
                <c:pt idx="49">
                  <c:v>1603.7416897600569</c:v>
                </c:pt>
                <c:pt idx="50">
                  <c:v>1676.4124132196459</c:v>
                </c:pt>
                <c:pt idx="51">
                  <c:v>1752.3747679834723</c:v>
                </c:pt>
                <c:pt idx="52">
                  <c:v>1831.777727186635</c:v>
                </c:pt>
                <c:pt idx="53">
                  <c:v>1914.776994925074</c:v>
                </c:pt>
                <c:pt idx="54">
                  <c:v>2001.5353093302281</c:v>
                </c:pt>
                <c:pt idx="55">
                  <c:v>2092.2227591931974</c:v>
                </c:pt>
                <c:pt idx="56">
                  <c:v>2187.0171147351334</c:v>
                </c:pt>
                <c:pt idx="57">
                  <c:v>2286.1041731460632</c:v>
                </c:pt>
                <c:pt idx="58">
                  <c:v>2389.6781195407389</c:v>
                </c:pt>
                <c:pt idx="59">
                  <c:v>2497.9419040076368</c:v>
                </c:pt>
                <c:pt idx="60">
                  <c:v>2611.1076354557563</c:v>
                </c:pt>
                <c:pt idx="61">
                  <c:v>2729.3969929935229</c:v>
                </c:pt>
                <c:pt idx="62">
                  <c:v>2853.0416556048931</c:v>
                </c:pt>
                <c:pt idx="63">
                  <c:v>2982.2837509197011</c:v>
                </c:pt>
                <c:pt idx="64">
                  <c:v>3117.376323908451</c:v>
                </c:pt>
                <c:pt idx="65">
                  <c:v>3258.5838263661162</c:v>
                </c:pt>
                <c:pt idx="66">
                  <c:v>3406.1826280851769</c:v>
                </c:pt>
                <c:pt idx="67">
                  <c:v>3560.4615506550276</c:v>
                </c:pt>
                <c:pt idx="68">
                  <c:v>3721.7224248631505</c:v>
                </c:pt>
                <c:pt idx="69">
                  <c:v>3890.2806727130501</c:v>
                </c:pt>
                <c:pt idx="70">
                  <c:v>4066.465915114899</c:v>
                </c:pt>
                <c:pt idx="71">
                  <c:v>4250.6226063472159</c:v>
                </c:pt>
                <c:pt idx="72">
                  <c:v>4443.1106964316868</c:v>
                </c:pt>
                <c:pt idx="73">
                  <c:v>4644.3063226084441</c:v>
                </c:pt>
                <c:pt idx="74">
                  <c:v>4854.6025311457979</c:v>
                </c:pt>
                <c:pt idx="75">
                  <c:v>5074.4100307665503</c:v>
                </c:pt>
                <c:pt idx="76">
                  <c:v>5304.1579790226288</c:v>
                </c:pt>
                <c:pt idx="77">
                  <c:v>5544.2948030008447</c:v>
                </c:pt>
                <c:pt idx="78">
                  <c:v>5795.289055795155</c:v>
                </c:pt>
                <c:pt idx="79">
                  <c:v>6057.6303102348029</c:v>
                </c:pt>
                <c:pt idx="80">
                  <c:v>6331.8300914131769</c:v>
                </c:pt>
                <c:pt idx="81">
                  <c:v>6618.4228496191145</c:v>
                </c:pt>
                <c:pt idx="82">
                  <c:v>6917.9669753306371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BEEB-4EC5-9B0A-3DB2CAAC2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5048"/>
        <c:axId val="489876224"/>
      </c:scatterChart>
      <c:valAx>
        <c:axId val="489875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6224"/>
        <c:crosses val="autoZero"/>
        <c:crossBetween val="midCat"/>
      </c:valAx>
      <c:valAx>
        <c:axId val="48987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5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Weibull!$O$2:$O$194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C27-449B-A980-EA3DA33C19CB}"/>
            </c:ext>
          </c:extLst>
        </c:ser>
        <c:ser>
          <c:idx val="1"/>
          <c:order val="1"/>
          <c:tx>
            <c:strRef>
              <c:f>Weibull!$P$1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C27-449B-A980-EA3DA33C19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6856"/>
        <c:axId val="489873448"/>
      </c:scatterChart>
      <c:valAx>
        <c:axId val="206326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3448"/>
        <c:crosses val="autoZero"/>
        <c:crossBetween val="midCat"/>
      </c:valAx>
      <c:valAx>
        <c:axId val="489873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6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0.53452042857142845</c:v>
                </c:pt>
                <c:pt idx="3">
                  <c:v>1.2889982857142857</c:v>
                </c:pt>
                <c:pt idx="4">
                  <c:v>2.3533088571428573</c:v>
                </c:pt>
                <c:pt idx="5">
                  <c:v>3.8953765714285709</c:v>
                </c:pt>
                <c:pt idx="6">
                  <c:v>5.9483134285714296</c:v>
                </c:pt>
                <c:pt idx="7">
                  <c:v>8.4695470000000004</c:v>
                </c:pt>
                <c:pt idx="8">
                  <c:v>12.109489285714286</c:v>
                </c:pt>
                <c:pt idx="9">
                  <c:v>16.383287571428571</c:v>
                </c:pt>
                <c:pt idx="10">
                  <c:v>21.539281142857146</c:v>
                </c:pt>
                <c:pt idx="11">
                  <c:v>27.773775999999998</c:v>
                </c:pt>
                <c:pt idx="12">
                  <c:v>35.34930228571428</c:v>
                </c:pt>
                <c:pt idx="13">
                  <c:v>44.213826857142855</c:v>
                </c:pt>
                <c:pt idx="14">
                  <c:v>55.460041999999994</c:v>
                </c:pt>
                <c:pt idx="15">
                  <c:v>68.896371857142867</c:v>
                </c:pt>
                <c:pt idx="16">
                  <c:v>85.773972571428587</c:v>
                </c:pt>
                <c:pt idx="17">
                  <c:v>103.86015714285715</c:v>
                </c:pt>
                <c:pt idx="18">
                  <c:v>126.02856414285715</c:v>
                </c:pt>
                <c:pt idx="19">
                  <c:v>152.64815442857142</c:v>
                </c:pt>
                <c:pt idx="20">
                  <c:v>183.45166800000001</c:v>
                </c:pt>
                <c:pt idx="21">
                  <c:v>219.57673457142857</c:v>
                </c:pt>
                <c:pt idx="22">
                  <c:v>260.66385342857143</c:v>
                </c:pt>
                <c:pt idx="23">
                  <c:v>305.14730571428572</c:v>
                </c:pt>
                <c:pt idx="24">
                  <c:v>355.65948614285719</c:v>
                </c:pt>
                <c:pt idx="25">
                  <c:v>410.65123157142858</c:v>
                </c:pt>
                <c:pt idx="26">
                  <c:v>471.96025171428573</c:v>
                </c:pt>
                <c:pt idx="27">
                  <c:v>541.40296971428575</c:v>
                </c:pt>
                <c:pt idx="28">
                  <c:v>618.08299971428562</c:v>
                </c:pt>
                <c:pt idx="29">
                  <c:v>699.42234499999995</c:v>
                </c:pt>
                <c:pt idx="30">
                  <c:v>784.44183971428561</c:v>
                </c:pt>
                <c:pt idx="31">
                  <c:v>873.53646142857144</c:v>
                </c:pt>
                <c:pt idx="32">
                  <c:v>965.00331314285711</c:v>
                </c:pt>
                <c:pt idx="33">
                  <c:v>1058.5538485714285</c:v>
                </c:pt>
                <c:pt idx="34">
                  <c:v>1151.9222685714285</c:v>
                </c:pt>
                <c:pt idx="35">
                  <c:v>1243.911815142857</c:v>
                </c:pt>
                <c:pt idx="36">
                  <c:v>1335.0901204285715</c:v>
                </c:pt>
                <c:pt idx="37">
                  <c:v>1424.5205912857141</c:v>
                </c:pt>
                <c:pt idx="38">
                  <c:v>1511.122361142857</c:v>
                </c:pt>
                <c:pt idx="39">
                  <c:v>1596.7118534285714</c:v>
                </c:pt>
                <c:pt idx="40">
                  <c:v>1678.6708638571429</c:v>
                </c:pt>
                <c:pt idx="41">
                  <c:v>1757.4984362857144</c:v>
                </c:pt>
                <c:pt idx="42">
                  <c:v>1833.5611661428568</c:v>
                </c:pt>
                <c:pt idx="43">
                  <c:v>1907.4929098571426</c:v>
                </c:pt>
                <c:pt idx="44">
                  <c:v>1980.3579778571429</c:v>
                </c:pt>
                <c:pt idx="45">
                  <c:v>2050.8247992857141</c:v>
                </c:pt>
                <c:pt idx="46">
                  <c:v>2119.0542032857143</c:v>
                </c:pt>
                <c:pt idx="47">
                  <c:v>2186.1861848571425</c:v>
                </c:pt>
                <c:pt idx="48">
                  <c:v>2251.8186709999995</c:v>
                </c:pt>
                <c:pt idx="49">
                  <c:v>2317.1886272857141</c:v>
                </c:pt>
                <c:pt idx="50">
                  <c:v>2382.0287932857141</c:v>
                </c:pt>
                <c:pt idx="51">
                  <c:v>2445.8141092857145</c:v>
                </c:pt>
                <c:pt idx="52">
                  <c:v>2509.4409612857139</c:v>
                </c:pt>
                <c:pt idx="53">
                  <c:v>2570.3029708571426</c:v>
                </c:pt>
                <c:pt idx="54">
                  <c:v>2630.1763541428572</c:v>
                </c:pt>
                <c:pt idx="55">
                  <c:v>2688.9665057142856</c:v>
                </c:pt>
                <c:pt idx="56">
                  <c:v>2744.9114002857141</c:v>
                </c:pt>
                <c:pt idx="57">
                  <c:v>2798.3847292857145</c:v>
                </c:pt>
                <c:pt idx="58">
                  <c:v>2849.7365324285715</c:v>
                </c:pt>
                <c:pt idx="59">
                  <c:v>2900.5136078571427</c:v>
                </c:pt>
                <c:pt idx="60">
                  <c:v>2952.9533729999998</c:v>
                </c:pt>
                <c:pt idx="61">
                  <c:v>3002.6968847142862</c:v>
                </c:pt>
                <c:pt idx="62">
                  <c:v>3051.3240528571428</c:v>
                </c:pt>
                <c:pt idx="63">
                  <c:v>3097.2691584285717</c:v>
                </c:pt>
                <c:pt idx="64">
                  <c:v>3141.5042715714285</c:v>
                </c:pt>
                <c:pt idx="65">
                  <c:v>3184.5166101428567</c:v>
                </c:pt>
                <c:pt idx="66">
                  <c:v>3226.0199927142858</c:v>
                </c:pt>
                <c:pt idx="67">
                  <c:v>3264.4865424285713</c:v>
                </c:pt>
                <c:pt idx="68">
                  <c:v>3301.1224779999993</c:v>
                </c:pt>
                <c:pt idx="69">
                  <c:v>3335.2608314285712</c:v>
                </c:pt>
                <c:pt idx="70">
                  <c:v>3368.3183181428572</c:v>
                </c:pt>
                <c:pt idx="71">
                  <c:v>3399.1644040000001</c:v>
                </c:pt>
                <c:pt idx="72">
                  <c:v>3428.7853501428567</c:v>
                </c:pt>
                <c:pt idx="73">
                  <c:v>3456.0033195714282</c:v>
                </c:pt>
                <c:pt idx="74">
                  <c:v>3481.7028725714281</c:v>
                </c:pt>
                <c:pt idx="75">
                  <c:v>3506.2884470000004</c:v>
                </c:pt>
                <c:pt idx="76">
                  <c:v>3529.3650655714282</c:v>
                </c:pt>
                <c:pt idx="77">
                  <c:v>3550.509369285714</c:v>
                </c:pt>
                <c:pt idx="78">
                  <c:v>3570.265339</c:v>
                </c:pt>
                <c:pt idx="79">
                  <c:v>3588.8931394285714</c:v>
                </c:pt>
                <c:pt idx="80">
                  <c:v>3608.2943388571425</c:v>
                </c:pt>
                <c:pt idx="81">
                  <c:v>3626.3805234285715</c:v>
                </c:pt>
                <c:pt idx="82">
                  <c:v>3643.4993679999993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A36-47E5-B843-6F3C0F33745D}"/>
            </c:ext>
          </c:extLst>
        </c:ser>
        <c:ser>
          <c:idx val="1"/>
          <c:order val="1"/>
          <c:tx>
            <c:strRef>
              <c:f>'power_normal!'!$G$1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'power_normal!'!$G$2:$G$84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A36-47E5-B843-6F3C0F3374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2664"/>
        <c:axId val="489873840"/>
      </c:scatterChart>
      <c:valAx>
        <c:axId val="489872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3840"/>
        <c:crosses val="autoZero"/>
        <c:crossBetween val="midCat"/>
      </c:valAx>
      <c:valAx>
        <c:axId val="48987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2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'power_normal!'!$O$1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  <c:pt idx="82">
                  <c:v>17.118844571427871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0111-411E-803A-EBC9620122D6}"/>
            </c:ext>
          </c:extLst>
        </c:ser>
        <c:ser>
          <c:idx val="1"/>
          <c:order val="1"/>
          <c:tx>
            <c:strRef>
              <c:f>'power_normal!'!$P$1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'power_normal!'!$C$2:$C$84</c:f>
              <c:strCache>
                <c:ptCount val="83"/>
                <c:pt idx="0">
                  <c:v>exp(x)</c:v>
                </c:pt>
                <c:pt idx="1">
                  <c:v>1</c:v>
                </c:pt>
                <c:pt idx="2">
                  <c:v>2.718281828</c:v>
                </c:pt>
                <c:pt idx="3">
                  <c:v>7.389056099</c:v>
                </c:pt>
                <c:pt idx="4">
                  <c:v>20.08553692</c:v>
                </c:pt>
                <c:pt idx="5">
                  <c:v>54.59815003</c:v>
                </c:pt>
                <c:pt idx="6">
                  <c:v>148.4131591</c:v>
                </c:pt>
                <c:pt idx="7">
                  <c:v>403.4287935</c:v>
                </c:pt>
                <c:pt idx="8">
                  <c:v>1096.633158</c:v>
                </c:pt>
                <c:pt idx="9">
                  <c:v>2980.957987</c:v>
                </c:pt>
                <c:pt idx="10">
                  <c:v>8103.083928</c:v>
                </c:pt>
                <c:pt idx="11">
                  <c:v>22026.46579</c:v>
                </c:pt>
                <c:pt idx="12">
                  <c:v>59874.14172</c:v>
                </c:pt>
                <c:pt idx="13">
                  <c:v>162754.7914</c:v>
                </c:pt>
                <c:pt idx="14">
                  <c:v>442413.392</c:v>
                </c:pt>
                <c:pt idx="15">
                  <c:v>1202604.284</c:v>
                </c:pt>
                <c:pt idx="16">
                  <c:v>3269017.372</c:v>
                </c:pt>
                <c:pt idx="17">
                  <c:v>8886110.521</c:v>
                </c:pt>
                <c:pt idx="18">
                  <c:v>24154952.75</c:v>
                </c:pt>
                <c:pt idx="19">
                  <c:v>65659969.14</c:v>
                </c:pt>
                <c:pt idx="20">
                  <c:v>178482301</c:v>
                </c:pt>
                <c:pt idx="21">
                  <c:v>485165195.4</c:v>
                </c:pt>
                <c:pt idx="22">
                  <c:v>1318815734</c:v>
                </c:pt>
                <c:pt idx="23">
                  <c:v>3584912846</c:v>
                </c:pt>
                <c:pt idx="24">
                  <c:v>9744803446</c:v>
                </c:pt>
                <c:pt idx="25">
                  <c:v>26489122130</c:v>
                </c:pt>
                <c:pt idx="26">
                  <c:v>72004899337</c:v>
                </c:pt>
                <c:pt idx="27">
                  <c:v>1.9573E+11</c:v>
                </c:pt>
                <c:pt idx="28">
                  <c:v>5.32048E+11</c:v>
                </c:pt>
                <c:pt idx="29">
                  <c:v>1.44626E+12</c:v>
                </c:pt>
                <c:pt idx="30">
                  <c:v>3.93133E+12</c:v>
                </c:pt>
                <c:pt idx="31">
                  <c:v>1.06865E+13</c:v>
                </c:pt>
                <c:pt idx="32">
                  <c:v>2.90488E+13</c:v>
                </c:pt>
                <c:pt idx="33">
                  <c:v>7.8963E+13</c:v>
                </c:pt>
                <c:pt idx="34">
                  <c:v>2.14644E+14</c:v>
                </c:pt>
                <c:pt idx="35">
                  <c:v>5.83462E+14</c:v>
                </c:pt>
                <c:pt idx="36">
                  <c:v>1.58601E+15</c:v>
                </c:pt>
                <c:pt idx="37">
                  <c:v>4.31123E+15</c:v>
                </c:pt>
                <c:pt idx="38">
                  <c:v>1.17191E+16</c:v>
                </c:pt>
                <c:pt idx="39">
                  <c:v>3.18559E+16</c:v>
                </c:pt>
                <c:pt idx="40">
                  <c:v>8.65934E+16</c:v>
                </c:pt>
                <c:pt idx="41">
                  <c:v>2.35385E+17</c:v>
                </c:pt>
                <c:pt idx="42">
                  <c:v>6.39843E+17</c:v>
                </c:pt>
                <c:pt idx="43">
                  <c:v>1.73927E+18</c:v>
                </c:pt>
                <c:pt idx="44">
                  <c:v>4.72784E+18</c:v>
                </c:pt>
                <c:pt idx="45">
                  <c:v>1.28516E+19</c:v>
                </c:pt>
                <c:pt idx="46">
                  <c:v>3.49343E+19</c:v>
                </c:pt>
                <c:pt idx="47">
                  <c:v>9.49612E+19</c:v>
                </c:pt>
                <c:pt idx="48">
                  <c:v>2.58131E+20</c:v>
                </c:pt>
                <c:pt idx="49">
                  <c:v>7.01674E+20</c:v>
                </c:pt>
                <c:pt idx="50">
                  <c:v>1.90735E+21</c:v>
                </c:pt>
                <c:pt idx="51">
                  <c:v>5.18471E+21</c:v>
                </c:pt>
                <c:pt idx="52">
                  <c:v>1.40935E+22</c:v>
                </c:pt>
                <c:pt idx="53">
                  <c:v>3.83101E+22</c:v>
                </c:pt>
                <c:pt idx="54">
                  <c:v>1.04138E+23</c:v>
                </c:pt>
                <c:pt idx="55">
                  <c:v>2.83075E+23</c:v>
                </c:pt>
                <c:pt idx="56">
                  <c:v>7.69479E+23</c:v>
                </c:pt>
                <c:pt idx="57">
                  <c:v>2.09166E+24</c:v>
                </c:pt>
                <c:pt idx="58">
                  <c:v>5.68572E+24</c:v>
                </c:pt>
                <c:pt idx="59">
                  <c:v>1.54554E+25</c:v>
                </c:pt>
                <c:pt idx="60">
                  <c:v>4.20121E+25</c:v>
                </c:pt>
                <c:pt idx="61">
                  <c:v>1.14201E+26</c:v>
                </c:pt>
                <c:pt idx="62">
                  <c:v>3.1043E+26</c:v>
                </c:pt>
                <c:pt idx="63">
                  <c:v>8.43836E+26</c:v>
                </c:pt>
                <c:pt idx="64">
                  <c:v>2.29378E+27</c:v>
                </c:pt>
                <c:pt idx="65">
                  <c:v>6.23515E+27</c:v>
                </c:pt>
                <c:pt idx="66">
                  <c:v>1.69489E+28</c:v>
                </c:pt>
                <c:pt idx="67">
                  <c:v>4.60719E+28</c:v>
                </c:pt>
                <c:pt idx="68">
                  <c:v>1.25236E+29</c:v>
                </c:pt>
                <c:pt idx="69">
                  <c:v>3.40428E+29</c:v>
                </c:pt>
                <c:pt idx="70">
                  <c:v>9.25378E+29</c:v>
                </c:pt>
                <c:pt idx="71">
                  <c:v>2.51544E+30</c:v>
                </c:pt>
                <c:pt idx="72">
                  <c:v>6.83767E+30</c:v>
                </c:pt>
                <c:pt idx="73">
                  <c:v>1.85867E+31</c:v>
                </c:pt>
                <c:pt idx="74">
                  <c:v>5.05239E+31</c:v>
                </c:pt>
                <c:pt idx="75">
                  <c:v>1.37338E+32</c:v>
                </c:pt>
                <c:pt idx="76">
                  <c:v>3.73324E+32</c:v>
                </c:pt>
                <c:pt idx="77">
                  <c:v>1.0148E+33</c:v>
                </c:pt>
                <c:pt idx="78">
                  <c:v>2.75851E+33</c:v>
                </c:pt>
                <c:pt idx="79">
                  <c:v>7.49842E+33</c:v>
                </c:pt>
                <c:pt idx="80">
                  <c:v>2.03828E+34</c:v>
                </c:pt>
                <c:pt idx="81">
                  <c:v>5.54062E+34</c:v>
                </c:pt>
                <c:pt idx="82">
                  <c:v>1.5061E+35</c:v>
                </c:pt>
              </c:strCache>
            </c:strRef>
          </c:xVal>
          <c:yVal>
            <c:numRef>
              <c:f>'power_normal!'!$P$2:$P$84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0111-411E-803A-EBC9620122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870704"/>
        <c:axId val="489870312"/>
      </c:scatterChart>
      <c:valAx>
        <c:axId val="489870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0312"/>
        <c:crosses val="autoZero"/>
        <c:crossBetween val="midCat"/>
      </c:valAx>
      <c:valAx>
        <c:axId val="48987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870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logistic!$M$1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logistic!$M$2:$M$326</c:f>
              <c:numCache>
                <c:formatCode>General</c:formatCode>
                <c:ptCount val="3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  <c:pt idx="82">
                  <c:v>17.118844571427871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585-46F9-B4D8-C9D271814468}"/>
            </c:ext>
          </c:extLst>
        </c:ser>
        <c:ser>
          <c:idx val="1"/>
          <c:order val="1"/>
          <c:tx>
            <c:strRef>
              <c:f>logistic!$N$1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logistic!$B$2:$B$326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logistic!$N$2:$N$326</c:f>
              <c:numCache>
                <c:formatCode>General</c:formatCode>
                <c:ptCount val="325"/>
                <c:pt idx="0">
                  <c:v>0</c:v>
                </c:pt>
                <c:pt idx="1">
                  <c:v>8.4685515033546377</c:v>
                </c:pt>
                <c:pt idx="2">
                  <c:v>8.8524005755662767</c:v>
                </c:pt>
                <c:pt idx="3">
                  <c:v>9.2536464958811955</c:v>
                </c:pt>
                <c:pt idx="4">
                  <c:v>9.6730775727486602</c:v>
                </c:pt>
                <c:pt idx="5">
                  <c:v>10.11151782125261</c:v>
                </c:pt>
                <c:pt idx="6">
                  <c:v>10.56982857913466</c:v>
                </c:pt>
                <c:pt idx="7">
                  <c:v>11.048910195833654</c:v>
                </c:pt>
                <c:pt idx="8">
                  <c:v>11.549703797828952</c:v>
                </c:pt>
                <c:pt idx="9">
                  <c:v>12.073193133722807</c:v>
                </c:pt>
                <c:pt idx="10">
                  <c:v>12.620406502649237</c:v>
                </c:pt>
                <c:pt idx="11">
                  <c:v>13.192418769758632</c:v>
                </c:pt>
                <c:pt idx="12">
                  <c:v>13.790353472692809</c:v>
                </c:pt>
                <c:pt idx="13">
                  <c:v>14.415385023141612</c:v>
                </c:pt>
                <c:pt idx="14">
                  <c:v>15.068741007752605</c:v>
                </c:pt>
                <c:pt idx="15">
                  <c:v>15.751704592857287</c:v>
                </c:pt>
                <c:pt idx="16">
                  <c:v>16.465617037674082</c:v>
                </c:pt>
                <c:pt idx="17">
                  <c:v>17.211880320857144</c:v>
                </c:pt>
                <c:pt idx="18">
                  <c:v>17.991959885474426</c:v>
                </c:pt>
                <c:pt idx="19">
                  <c:v>18.807387507725835</c:v>
                </c:pt>
                <c:pt idx="20">
                  <c:v>19.659764294945504</c:v>
                </c:pt>
                <c:pt idx="21">
                  <c:v>20.550763818679805</c:v>
                </c:pt>
                <c:pt idx="22">
                  <c:v>21.48213538888664</c:v>
                </c:pt>
                <c:pt idx="23">
                  <c:v>22.455707475570531</c:v>
                </c:pt>
                <c:pt idx="24">
                  <c:v>23.473391284444585</c:v>
                </c:pt>
                <c:pt idx="25">
                  <c:v>24.537184493502675</c:v>
                </c:pt>
                <c:pt idx="26">
                  <c:v>25.649175157686042</c:v>
                </c:pt>
                <c:pt idx="27">
                  <c:v>26.81154578914612</c:v>
                </c:pt>
                <c:pt idx="28">
                  <c:v>28.026577620932201</c:v>
                </c:pt>
                <c:pt idx="29">
                  <c:v>29.296655062277889</c:v>
                </c:pt>
                <c:pt idx="30">
                  <c:v>30.624270354014982</c:v>
                </c:pt>
                <c:pt idx="31">
                  <c:v>32.012028433018322</c:v>
                </c:pt>
                <c:pt idx="32">
                  <c:v>33.462652014971212</c:v>
                </c:pt>
                <c:pt idx="33">
                  <c:v>34.978986905145014</c:v>
                </c:pt>
                <c:pt idx="34">
                  <c:v>36.564007547309416</c:v>
                </c:pt>
                <c:pt idx="35">
                  <c:v>38.220822821324155</c:v>
                </c:pt>
                <c:pt idx="36">
                  <c:v>39.952682100423608</c:v>
                </c:pt>
                <c:pt idx="37">
                  <c:v>41.762981579675426</c:v>
                </c:pt>
                <c:pt idx="38">
                  <c:v>43.655270887593311</c:v>
                </c:pt>
                <c:pt idx="39">
                  <c:v>45.633259993392805</c:v>
                </c:pt>
                <c:pt idx="40">
                  <c:v>47.700826422918709</c:v>
                </c:pt>
                <c:pt idx="41">
                  <c:v>49.862022796822835</c:v>
                </c:pt>
                <c:pt idx="42">
                  <c:v>52.121084705154608</c:v>
                </c:pt>
                <c:pt idx="43">
                  <c:v>54.482438933121323</c:v>
                </c:pt>
                <c:pt idx="44">
                  <c:v>56.950712053404736</c:v>
                </c:pt>
                <c:pt idx="45">
                  <c:v>59.53073940106276</c:v>
                </c:pt>
                <c:pt idx="46">
                  <c:v>62.227574447723718</c:v>
                </c:pt>
                <c:pt idx="47">
                  <c:v>65.046498592472986</c:v>
                </c:pt>
                <c:pt idx="48">
                  <c:v>67.993031387562425</c:v>
                </c:pt>
                <c:pt idx="49">
                  <c:v>71.072941217818723</c:v>
                </c:pt>
                <c:pt idx="50">
                  <c:v>74.292256453410872</c:v>
                </c:pt>
                <c:pt idx="51">
                  <c:v>77.657277096440737</c:v>
                </c:pt>
                <c:pt idx="52">
                  <c:v>81.174586942659403</c:v>
                </c:pt>
                <c:pt idx="53">
                  <c:v>84.851066280476005</c:v>
                </c:pt>
                <c:pt idx="54">
                  <c:v>88.693905150323133</c:v>
                </c:pt>
                <c:pt idx="55">
                  <c:v>92.710617188368388</c:v>
                </c:pt>
                <c:pt idx="56">
                  <c:v>96.909054079519294</c:v>
                </c:pt>
                <c:pt idx="57">
                  <c:v>101.29742064565956</c:v>
                </c:pt>
                <c:pt idx="58">
                  <c:v>105.88429059607239</c:v>
                </c:pt>
                <c:pt idx="59">
                  <c:v>110.67862296806295</c:v>
                </c:pt>
                <c:pt idx="60">
                  <c:v>115.68977928687589</c:v>
                </c:pt>
                <c:pt idx="61">
                  <c:v>120.92754147512072</c:v>
                </c:pt>
                <c:pt idx="62">
                  <c:v>126.40213054307033</c:v>
                </c:pt>
                <c:pt idx="63">
                  <c:v>132.12422609237672</c:v>
                </c:pt>
                <c:pt idx="64">
                  <c:v>138.10498666696526</c:v>
                </c:pt>
                <c:pt idx="65">
                  <c:v>144.35607098611038</c:v>
                </c:pt>
                <c:pt idx="66">
                  <c:v>150.88966009597377</c:v>
                </c:pt>
                <c:pt idx="67">
                  <c:v>157.7184804771891</c:v>
                </c:pt>
                <c:pt idx="68">
                  <c:v>164.85582814741122</c:v>
                </c:pt>
                <c:pt idx="69">
                  <c:v>172.31559379910786</c:v>
                </c:pt>
                <c:pt idx="70">
                  <c:v>180.11228901425534</c:v>
                </c:pt>
                <c:pt idx="71">
                  <c:v>188.26107359900894</c:v>
                </c:pt>
                <c:pt idx="72">
                  <c:v>196.77778408284533</c:v>
                </c:pt>
                <c:pt idx="73">
                  <c:v>205.67896342811926</c:v>
                </c:pt>
                <c:pt idx="74">
                  <c:v>214.98189199743635</c:v>
                </c:pt>
                <c:pt idx="75">
                  <c:v>224.70461982771127</c:v>
                </c:pt>
                <c:pt idx="76">
                  <c:v>234.86600026125549</c:v>
                </c:pt>
                <c:pt idx="77">
                  <c:v>245.48572498571113</c:v>
                </c:pt>
                <c:pt idx="78">
                  <c:v>256.58436053611609</c:v>
                </c:pt>
                <c:pt idx="79">
                  <c:v>268.18338631384194</c:v>
                </c:pt>
                <c:pt idx="80">
                  <c:v>280.30523417857762</c:v>
                </c:pt>
                <c:pt idx="81">
                  <c:v>292.97332967094331</c:v>
                </c:pt>
                <c:pt idx="82">
                  <c:v>306.21213492468149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1585-46F9-B4D8-C9D2718144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5224"/>
        <c:axId val="496714832"/>
      </c:scatterChart>
      <c:valAx>
        <c:axId val="496715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832"/>
        <c:crosses val="autoZero"/>
        <c:crossBetween val="midCat"/>
      </c:valAx>
      <c:valAx>
        <c:axId val="4967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5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5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strCache>
            </c:strRef>
          </c:xVal>
          <c:yVal>
            <c:numRef>
              <c:f>LogNormal!$F$2:$F$194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0.7544778571428572</c:v>
                </c:pt>
                <c:pt idx="4">
                  <c:v>1.8187884285714286</c:v>
                </c:pt>
                <c:pt idx="5">
                  <c:v>3.3608561428571426</c:v>
                </c:pt>
                <c:pt idx="6">
                  <c:v>5.4137930000000019</c:v>
                </c:pt>
                <c:pt idx="7">
                  <c:v>7.9350265714285726</c:v>
                </c:pt>
                <c:pt idx="8">
                  <c:v>11.574968857142858</c:v>
                </c:pt>
                <c:pt idx="9">
                  <c:v>15.848767142857143</c:v>
                </c:pt>
                <c:pt idx="10">
                  <c:v>21.004760714285716</c:v>
                </c:pt>
                <c:pt idx="11">
                  <c:v>27.239255571428568</c:v>
                </c:pt>
                <c:pt idx="12">
                  <c:v>34.814781857142854</c:v>
                </c:pt>
                <c:pt idx="13">
                  <c:v>43.679306428571429</c:v>
                </c:pt>
                <c:pt idx="14">
                  <c:v>54.925521571428568</c:v>
                </c:pt>
                <c:pt idx="15">
                  <c:v>68.361851428571427</c:v>
                </c:pt>
                <c:pt idx="16">
                  <c:v>85.239452142857147</c:v>
                </c:pt>
                <c:pt idx="17">
                  <c:v>103.32563671428571</c:v>
                </c:pt>
                <c:pt idx="18">
                  <c:v>125.49404371428571</c:v>
                </c:pt>
                <c:pt idx="19">
                  <c:v>152.11363399999999</c:v>
                </c:pt>
                <c:pt idx="20">
                  <c:v>182.91714757142859</c:v>
                </c:pt>
                <c:pt idx="21">
                  <c:v>219.04221414285715</c:v>
                </c:pt>
                <c:pt idx="22">
                  <c:v>260.12933299999997</c:v>
                </c:pt>
                <c:pt idx="23">
                  <c:v>304.61278528571427</c:v>
                </c:pt>
                <c:pt idx="24">
                  <c:v>355.12496571428574</c:v>
                </c:pt>
                <c:pt idx="25">
                  <c:v>410.11671114285713</c:v>
                </c:pt>
                <c:pt idx="26">
                  <c:v>471.42573128571428</c:v>
                </c:pt>
                <c:pt idx="27">
                  <c:v>540.86844928571441</c:v>
                </c:pt>
                <c:pt idx="28">
                  <c:v>617.54847928571428</c:v>
                </c:pt>
                <c:pt idx="29">
                  <c:v>698.88782457142861</c:v>
                </c:pt>
                <c:pt idx="30">
                  <c:v>783.90731928571427</c:v>
                </c:pt>
                <c:pt idx="31">
                  <c:v>873.0019410000001</c:v>
                </c:pt>
                <c:pt idx="32">
                  <c:v>964.46879271428577</c:v>
                </c:pt>
                <c:pt idx="33">
                  <c:v>1058.0193281428571</c:v>
                </c:pt>
                <c:pt idx="34">
                  <c:v>1151.3877481428572</c:v>
                </c:pt>
                <c:pt idx="35">
                  <c:v>1243.3772947142857</c:v>
                </c:pt>
                <c:pt idx="36">
                  <c:v>1334.5556000000001</c:v>
                </c:pt>
                <c:pt idx="37">
                  <c:v>1423.9860708571427</c:v>
                </c:pt>
                <c:pt idx="38">
                  <c:v>1510.5878407142857</c:v>
                </c:pt>
                <c:pt idx="39">
                  <c:v>1596.1773330000001</c:v>
                </c:pt>
                <c:pt idx="40">
                  <c:v>1678.1363434285715</c:v>
                </c:pt>
                <c:pt idx="41">
                  <c:v>1756.9639158571431</c:v>
                </c:pt>
                <c:pt idx="42">
                  <c:v>1833.0266457142855</c:v>
                </c:pt>
                <c:pt idx="43">
                  <c:v>1906.9583894285713</c:v>
                </c:pt>
                <c:pt idx="44">
                  <c:v>1979.8234574285716</c:v>
                </c:pt>
                <c:pt idx="45">
                  <c:v>2050.2902788571428</c:v>
                </c:pt>
                <c:pt idx="46">
                  <c:v>2118.5196828571429</c:v>
                </c:pt>
                <c:pt idx="47">
                  <c:v>2185.6516644285712</c:v>
                </c:pt>
                <c:pt idx="48">
                  <c:v>2251.2841505714282</c:v>
                </c:pt>
                <c:pt idx="49">
                  <c:v>2316.6541068571428</c:v>
                </c:pt>
                <c:pt idx="50">
                  <c:v>2381.4942728571427</c:v>
                </c:pt>
                <c:pt idx="51">
                  <c:v>2445.2795888571432</c:v>
                </c:pt>
                <c:pt idx="52">
                  <c:v>2508.9064408571426</c:v>
                </c:pt>
                <c:pt idx="53">
                  <c:v>2569.7684504285712</c:v>
                </c:pt>
                <c:pt idx="54">
                  <c:v>2629.6418337142859</c:v>
                </c:pt>
                <c:pt idx="55">
                  <c:v>2688.4319852857143</c:v>
                </c:pt>
                <c:pt idx="56">
                  <c:v>2744.3768798571427</c:v>
                </c:pt>
                <c:pt idx="57">
                  <c:v>2797.8502088571431</c:v>
                </c:pt>
                <c:pt idx="58">
                  <c:v>2849.2020120000002</c:v>
                </c:pt>
                <c:pt idx="59">
                  <c:v>2899.9790874285713</c:v>
                </c:pt>
                <c:pt idx="60">
                  <c:v>2952.4188525714285</c:v>
                </c:pt>
                <c:pt idx="61">
                  <c:v>3002.1623642857148</c:v>
                </c:pt>
                <c:pt idx="62">
                  <c:v>3050.7895324285714</c:v>
                </c:pt>
                <c:pt idx="63">
                  <c:v>3096.7346380000004</c:v>
                </c:pt>
                <c:pt idx="64">
                  <c:v>3140.9697511428571</c:v>
                </c:pt>
                <c:pt idx="65">
                  <c:v>3183.9820897142854</c:v>
                </c:pt>
                <c:pt idx="66">
                  <c:v>3225.4854722857144</c:v>
                </c:pt>
                <c:pt idx="67">
                  <c:v>3263.9520219999999</c:v>
                </c:pt>
                <c:pt idx="68">
                  <c:v>3300.587957571428</c:v>
                </c:pt>
                <c:pt idx="69">
                  <c:v>3334.7263109999999</c:v>
                </c:pt>
                <c:pt idx="70">
                  <c:v>3367.7837977142858</c:v>
                </c:pt>
                <c:pt idx="71">
                  <c:v>3398.6298835714288</c:v>
                </c:pt>
                <c:pt idx="72">
                  <c:v>3428.2508297142854</c:v>
                </c:pt>
                <c:pt idx="73">
                  <c:v>3455.4687991428568</c:v>
                </c:pt>
                <c:pt idx="74">
                  <c:v>3481.1683521428567</c:v>
                </c:pt>
                <c:pt idx="75">
                  <c:v>3505.753926571429</c:v>
                </c:pt>
                <c:pt idx="76">
                  <c:v>3528.8305451428569</c:v>
                </c:pt>
                <c:pt idx="77">
                  <c:v>3549.9748488571427</c:v>
                </c:pt>
                <c:pt idx="78">
                  <c:v>3569.7308185714287</c:v>
                </c:pt>
                <c:pt idx="79">
                  <c:v>3588.3586190000001</c:v>
                </c:pt>
                <c:pt idx="80">
                  <c:v>3607.7598184285712</c:v>
                </c:pt>
                <c:pt idx="81">
                  <c:v>3625.8460030000001</c:v>
                </c:pt>
                <c:pt idx="82">
                  <c:v>3642.964847571428</c:v>
                </c:pt>
                <c:pt idx="83">
                  <c:v>3658.8112497142856</c:v>
                </c:pt>
                <c:pt idx="84">
                  <c:v>3674.1657037142854</c:v>
                </c:pt>
                <c:pt idx="85">
                  <c:v>3689.219785571428</c:v>
                </c:pt>
                <c:pt idx="86">
                  <c:v>3703.5808830000001</c:v>
                </c:pt>
                <c:pt idx="87">
                  <c:v>3716.5489162857143</c:v>
                </c:pt>
                <c:pt idx="88">
                  <c:v>3728.9895244285713</c:v>
                </c:pt>
                <c:pt idx="89">
                  <c:v>3740.6023354285712</c:v>
                </c:pt>
                <c:pt idx="90">
                  <c:v>3751.8911229999999</c:v>
                </c:pt>
                <c:pt idx="91">
                  <c:v>3762.6926928571429</c:v>
                </c:pt>
                <c:pt idx="92">
                  <c:v>3773.1536834285712</c:v>
                </c:pt>
                <c:pt idx="93">
                  <c:v>3783.2575387142861</c:v>
                </c:pt>
                <c:pt idx="94">
                  <c:v>3792.3774978571432</c:v>
                </c:pt>
                <c:pt idx="95">
                  <c:v>3801.3058811428577</c:v>
                </c:pt>
                <c:pt idx="96">
                  <c:v>3810.1183728571432</c:v>
                </c:pt>
                <c:pt idx="97">
                  <c:v>3818.6092061428576</c:v>
                </c:pt>
                <c:pt idx="98">
                  <c:v>3826.501660428572</c:v>
                </c:pt>
                <c:pt idx="99">
                  <c:v>3833.9258180000002</c:v>
                </c:pt>
                <c:pt idx="100">
                  <c:v>3841.1134621428573</c:v>
                </c:pt>
                <c:pt idx="101">
                  <c:v>3848.1142605714285</c:v>
                </c:pt>
                <c:pt idx="102">
                  <c:v>3854.4930287142856</c:v>
                </c:pt>
                <c:pt idx="103">
                  <c:v>3859.8879008571425</c:v>
                </c:pt>
                <c:pt idx="104">
                  <c:v>3865.2875032857146</c:v>
                </c:pt>
                <c:pt idx="105">
                  <c:v>3870.3417960000002</c:v>
                </c:pt>
                <c:pt idx="106">
                  <c:v>3875.0744304285718</c:v>
                </c:pt>
                <c:pt idx="107">
                  <c:v>3879.9962755714287</c:v>
                </c:pt>
                <c:pt idx="108">
                  <c:v>3884.835341142857</c:v>
                </c:pt>
                <c:pt idx="109">
                  <c:v>3889.392955571428</c:v>
                </c:pt>
                <c:pt idx="110">
                  <c:v>3894.4283271428571</c:v>
                </c:pt>
                <c:pt idx="111">
                  <c:v>3898.6240760000001</c:v>
                </c:pt>
                <c:pt idx="112">
                  <c:v>3902.9995751428573</c:v>
                </c:pt>
                <c:pt idx="113">
                  <c:v>3907.7085581428578</c:v>
                </c:pt>
                <c:pt idx="114">
                  <c:v>3912.4672089999999</c:v>
                </c:pt>
                <c:pt idx="115">
                  <c:v>3917.0532049999997</c:v>
                </c:pt>
                <c:pt idx="116">
                  <c:v>3921.9372080000007</c:v>
                </c:pt>
                <c:pt idx="117">
                  <c:v>3926.7076845714282</c:v>
                </c:pt>
                <c:pt idx="118">
                  <c:v>3930.7426042857146</c:v>
                </c:pt>
                <c:pt idx="119">
                  <c:v>3934.583582857143</c:v>
                </c:pt>
                <c:pt idx="120">
                  <c:v>3938.1549362857145</c:v>
                </c:pt>
                <c:pt idx="121">
                  <c:v>3941.5370788571436</c:v>
                </c:pt>
                <c:pt idx="122">
                  <c:v>3944.6898032857139</c:v>
                </c:pt>
                <c:pt idx="123">
                  <c:v>3948.4314462857142</c:v>
                </c:pt>
                <c:pt idx="124">
                  <c:v>3952.0903095714289</c:v>
                </c:pt>
                <c:pt idx="125">
                  <c:v>3956.7023220000001</c:v>
                </c:pt>
                <c:pt idx="126">
                  <c:v>3961.1038375714288</c:v>
                </c:pt>
                <c:pt idx="127">
                  <c:v>3965.3870962857141</c:v>
                </c:pt>
                <c:pt idx="128">
                  <c:v>3969.4456672857141</c:v>
                </c:pt>
                <c:pt idx="129">
                  <c:v>3973.5728272857145</c:v>
                </c:pt>
                <c:pt idx="130">
                  <c:v>3976.7657590000003</c:v>
                </c:pt>
                <c:pt idx="131">
                  <c:v>3979.734003</c:v>
                </c:pt>
                <c:pt idx="132">
                  <c:v>3982.6265627142852</c:v>
                </c:pt>
                <c:pt idx="133">
                  <c:v>3985.6610305714289</c:v>
                </c:pt>
                <c:pt idx="134">
                  <c:v>3988.7380708571432</c:v>
                </c:pt>
                <c:pt idx="135">
                  <c:v>3992.0090521428574</c:v>
                </c:pt>
                <c:pt idx="136">
                  <c:v>3995.2682077142858</c:v>
                </c:pt>
                <c:pt idx="137">
                  <c:v>3998.5533798571432</c:v>
                </c:pt>
                <c:pt idx="138">
                  <c:v>4001.8692985714283</c:v>
                </c:pt>
                <c:pt idx="139">
                  <c:v>4005.3105694285714</c:v>
                </c:pt>
                <c:pt idx="140">
                  <c:v>4008.6406790000001</c:v>
                </c:pt>
                <c:pt idx="141">
                  <c:v>4012.0701241428574</c:v>
                </c:pt>
                <c:pt idx="142">
                  <c:v>4015.4073290000001</c:v>
                </c:pt>
                <c:pt idx="143">
                  <c:v>4018.6901358571431</c:v>
                </c:pt>
                <c:pt idx="144">
                  <c:v>4021.8996234285714</c:v>
                </c:pt>
                <c:pt idx="145">
                  <c:v>4025.1469532857145</c:v>
                </c:pt>
                <c:pt idx="146">
                  <c:v>4028.2878521428574</c:v>
                </c:pt>
                <c:pt idx="147">
                  <c:v>4034.8203539999995</c:v>
                </c:pt>
                <c:pt idx="148">
                  <c:v>4038.1173517142852</c:v>
                </c:pt>
                <c:pt idx="149">
                  <c:v>4041.4474612857152</c:v>
                </c:pt>
                <c:pt idx="150">
                  <c:v>4045.0566568571435</c:v>
                </c:pt>
                <c:pt idx="151">
                  <c:v>4048.845602571429</c:v>
                </c:pt>
                <c:pt idx="152">
                  <c:v>4052.6842161428576</c:v>
                </c:pt>
                <c:pt idx="153">
                  <c:v>4056.5819580000002</c:v>
                </c:pt>
                <c:pt idx="154">
                  <c:v>4060.5648447142862</c:v>
                </c:pt>
                <c:pt idx="155">
                  <c:v>4064.4956984285723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4B4-47F7-BFBA-5A64C17FCF62}"/>
            </c:ext>
          </c:extLst>
        </c:ser>
        <c:ser>
          <c:idx val="1"/>
          <c:order val="1"/>
          <c:tx>
            <c:strRef>
              <c:f>LogNormal!$G$1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LogNormal!$B$2:$B$194</c:f>
              <c:strCache>
                <c:ptCount val="156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strCache>
            </c:strRef>
          </c:xVal>
          <c:yVal>
            <c:numRef>
              <c:f>LogNormal!$G$2:$G$194</c:f>
              <c:numCache>
                <c:formatCode>General</c:formatCode>
                <c:ptCount val="193"/>
                <c:pt idx="0">
                  <c:v>0</c:v>
                </c:pt>
                <c:pt idx="2">
                  <c:v>7.2396557069337923E-11</c:v>
                </c:pt>
                <c:pt idx="3">
                  <c:v>1.2731032740423893E-6</c:v>
                </c:pt>
                <c:pt idx="4">
                  <c:v>1.4695543529507802E-4</c:v>
                </c:pt>
                <c:pt idx="5">
                  <c:v>2.8626467457252697E-3</c:v>
                </c:pt>
                <c:pt idx="6">
                  <c:v>2.3311375637620167E-2</c:v>
                </c:pt>
                <c:pt idx="7">
                  <c:v>0.11379628587173479</c:v>
                </c:pt>
                <c:pt idx="8">
                  <c:v>0.39774333051036864</c:v>
                </c:pt>
                <c:pt idx="9">
                  <c:v>1.1005604120002992</c:v>
                </c:pt>
                <c:pt idx="10">
                  <c:v>2.5654563704183997</c:v>
                </c:pt>
                <c:pt idx="11">
                  <c:v>5.2490482886102479</c:v>
                </c:pt>
                <c:pt idx="12">
                  <c:v>9.6985716710751397</c:v>
                </c:pt>
                <c:pt idx="13">
                  <c:v>16.516711057104459</c:v>
                </c:pt>
                <c:pt idx="14">
                  <c:v>26.321220261386905</c:v>
                </c:pt>
                <c:pt idx="15">
                  <c:v>39.705589743517635</c:v>
                </c:pt>
                <c:pt idx="16">
                  <c:v>57.205173927955329</c:v>
                </c:pt>
                <c:pt idx="17">
                  <c:v>79.271226789127581</c:v>
                </c:pt>
                <c:pt idx="18">
                  <c:v>106.25364613270442</c:v>
                </c:pt>
                <c:pt idx="19">
                  <c:v>138.39205017606864</c:v>
                </c:pt>
                <c:pt idx="20">
                  <c:v>175.8140933598076</c:v>
                </c:pt>
                <c:pt idx="21">
                  <c:v>218.53958550916968</c:v>
                </c:pt>
                <c:pt idx="22">
                  <c:v>266.48890347588792</c:v>
                </c:pt>
                <c:pt idx="23">
                  <c:v>319.49428008776425</c:v>
                </c:pt>
                <c:pt idx="24">
                  <c:v>377.31274463637652</c:v>
                </c:pt>
                <c:pt idx="25">
                  <c:v>439.63971709975988</c:v>
                </c:pt>
                <c:pt idx="26">
                  <c:v>506.12248875074596</c:v>
                </c:pt>
                <c:pt idx="27">
                  <c:v>576.37303348452747</c:v>
                </c:pt>
                <c:pt idx="28">
                  <c:v>649.97977645394644</c:v>
                </c:pt>
                <c:pt idx="29">
                  <c:v>726.51809582319868</c:v>
                </c:pt>
                <c:pt idx="30">
                  <c:v>805.55945037153174</c:v>
                </c:pt>
                <c:pt idx="31">
                  <c:v>886.67911342583193</c:v>
                </c:pt>
                <c:pt idx="32">
                  <c:v>969.46255639370645</c:v>
                </c:pt>
                <c:pt idx="33">
                  <c:v>1053.5105674917456</c:v>
                </c:pt>
                <c:pt idx="34">
                  <c:v>1138.4432173849168</c:v>
                </c:pt>
                <c:pt idx="35">
                  <c:v>1223.9027971720416</c:v>
                </c:pt>
                <c:pt idx="36">
                  <c:v>1309.5558586987408</c:v>
                </c:pt>
                <c:pt idx="37">
                  <c:v>1395.094485202311</c:v>
                </c:pt>
                <c:pt idx="38">
                  <c:v>1480.2369139018228</c:v>
                </c:pt>
                <c:pt idx="39">
                  <c:v>1564.7276229753716</c:v>
                </c:pt>
                <c:pt idx="40">
                  <c:v>1648.3369846475127</c:v>
                </c:pt>
                <c:pt idx="41">
                  <c:v>1730.8605747471622</c:v>
                </c:pt>
                <c:pt idx="42">
                  <c:v>1812.1182177305268</c:v>
                </c:pt>
                <c:pt idx="43">
                  <c:v>1891.9528352306679</c:v>
                </c:pt>
                <c:pt idx="44">
                  <c:v>1970.2291559740099</c:v>
                </c:pt>
                <c:pt idx="45">
                  <c:v>2046.8323355562748</c:v>
                </c:pt>
                <c:pt idx="46">
                  <c:v>2121.6665261722683</c:v>
                </c:pt>
                <c:pt idx="47">
                  <c:v>2194.6534289614369</c:v>
                </c:pt>
                <c:pt idx="48">
                  <c:v>2265.7308551385236</c:v>
                </c:pt>
                <c:pt idx="49">
                  <c:v>2334.8513164735396</c:v>
                </c:pt>
                <c:pt idx="50">
                  <c:v>2401.9806608990352</c:v>
                </c:pt>
                <c:pt idx="51">
                  <c:v>2467.0967649785771</c:v>
                </c:pt>
                <c:pt idx="52">
                  <c:v>2530.1882915889391</c:v>
                </c:pt>
                <c:pt idx="53">
                  <c:v>2591.2535183715236</c:v>
                </c:pt>
                <c:pt idx="54">
                  <c:v>2650.2992402213322</c:v>
                </c:pt>
                <c:pt idx="55">
                  <c:v>2707.3397472349666</c:v>
                </c:pt>
                <c:pt idx="56">
                  <c:v>2762.3958780693215</c:v>
                </c:pt>
                <c:pt idx="57">
                  <c:v>2815.4941475128117</c:v>
                </c:pt>
                <c:pt idx="58">
                  <c:v>2866.6659461905451</c:v>
                </c:pt>
                <c:pt idx="59">
                  <c:v>2915.9468096693085</c:v>
                </c:pt>
                <c:pt idx="60">
                  <c:v>2963.3757537588226</c:v>
                </c:pt>
                <c:pt idx="61">
                  <c:v>3008.9946724889746</c:v>
                </c:pt>
                <c:pt idx="62">
                  <c:v>3052.8477950499478</c:v>
                </c:pt>
                <c:pt idx="63">
                  <c:v>3094.9811978889238</c:v>
                </c:pt>
                <c:pt idx="64">
                  <c:v>3135.4423681426833</c:v>
                </c:pt>
                <c:pt idx="65">
                  <c:v>3174.2798146326081</c:v>
                </c:pt>
                <c:pt idx="66">
                  <c:v>3211.5427227428763</c:v>
                </c:pt>
                <c:pt idx="67">
                  <c:v>3247.2806496320022</c:v>
                </c:pt>
                <c:pt idx="68">
                  <c:v>3281.5432563825025</c:v>
                </c:pt>
                <c:pt idx="69">
                  <c:v>3314.3800738652972</c:v>
                </c:pt>
                <c:pt idx="70">
                  <c:v>3345.8402992780138</c:v>
                </c:pt>
                <c:pt idx="71">
                  <c:v>3375.9726205044317</c:v>
                </c:pt>
                <c:pt idx="72">
                  <c:v>3404.8250656317928</c:v>
                </c:pt>
                <c:pt idx="73">
                  <c:v>3432.4448751504169</c:v>
                </c:pt>
                <c:pt idx="74">
                  <c:v>3458.8783945435162</c:v>
                </c:pt>
                <c:pt idx="75">
                  <c:v>3484.1709851525306</c:v>
                </c:pt>
                <c:pt idx="76">
                  <c:v>3508.3669513733339</c:v>
                </c:pt>
                <c:pt idx="77">
                  <c:v>3531.5094824004118</c:v>
                </c:pt>
                <c:pt idx="78">
                  <c:v>3553.6406068890128</c:v>
                </c:pt>
                <c:pt idx="79">
                  <c:v>3574.8011590489928</c:v>
                </c:pt>
                <c:pt idx="80">
                  <c:v>3595.0307548185428</c:v>
                </c:pt>
                <c:pt idx="81">
                  <c:v>3614.3677768912489</c:v>
                </c:pt>
                <c:pt idx="82">
                  <c:v>3632.8493674861793</c:v>
                </c:pt>
                <c:pt idx="83">
                  <c:v>3650.5114278582159</c:v>
                </c:pt>
                <c:pt idx="84">
                  <c:v>3667.3886236449794</c:v>
                </c:pt>
                <c:pt idx="85">
                  <c:v>3683.5143952378439</c:v>
                </c:pt>
                <c:pt idx="86">
                  <c:v>3698.9209724481389</c:v>
                </c:pt>
                <c:pt idx="87">
                  <c:v>3713.639392816091</c:v>
                </c:pt>
                <c:pt idx="88">
                  <c:v>3727.6995229798804</c:v>
                </c:pt>
                <c:pt idx="89">
                  <c:v>3741.1300825857502</c:v>
                </c:pt>
                <c:pt idx="90">
                  <c:v>3753.958670277917</c:v>
                </c:pt>
                <c:pt idx="91">
                  <c:v>3766.2117913594652</c:v>
                </c:pt>
                <c:pt idx="92">
                  <c:v>3777.9148867628901</c:v>
                </c:pt>
                <c:pt idx="93">
                  <c:v>3789.09236301189</c:v>
                </c:pt>
                <c:pt idx="94">
                  <c:v>3799.7676228947389</c:v>
                </c:pt>
                <c:pt idx="95">
                  <c:v>3809.963096604466</c:v>
                </c:pt>
                <c:pt idx="96">
                  <c:v>3819.7002731324442</c:v>
                </c:pt>
                <c:pt idx="97">
                  <c:v>3828.9997317301636</c:v>
                </c:pt>
                <c:pt idx="98">
                  <c:v>3837.8811732791955</c:v>
                </c:pt>
                <c:pt idx="99">
                  <c:v>3846.3634514319415</c:v>
                </c:pt>
                <c:pt idx="100">
                  <c:v>3854.464603405911</c:v>
                </c:pt>
                <c:pt idx="101">
                  <c:v>3862.2018803322394</c:v>
                </c:pt>
                <c:pt idx="102">
                  <c:v>3869.5917770751357</c:v>
                </c:pt>
                <c:pt idx="103">
                  <c:v>3876.6500614531233</c:v>
                </c:pt>
                <c:pt idx="104">
                  <c:v>3883.3918028055</c:v>
                </c:pt>
                <c:pt idx="105">
                  <c:v>3889.8313998585263</c:v>
                </c:pt>
                <c:pt idx="106">
                  <c:v>3895.9826078556353</c:v>
                </c:pt>
                <c:pt idx="107">
                  <c:v>3901.8585649245374</c:v>
                </c:pt>
                <c:pt idx="108">
                  <c:v>3907.4718176616188</c:v>
                </c:pt>
                <c:pt idx="109">
                  <c:v>3912.8343459206035</c:v>
                </c:pt>
                <c:pt idx="110">
                  <c:v>3917.9575867981589</c:v>
                </c:pt>
                <c:pt idx="111">
                  <c:v>3922.8524578140714</c:v>
                </c:pt>
                <c:pt idx="112">
                  <c:v>3927.5293792878924</c:v>
                </c:pt>
                <c:pt idx="113">
                  <c:v>3931.9982959175977</c:v>
                </c:pt>
                <c:pt idx="114">
                  <c:v>3936.2686975689289</c:v>
                </c:pt>
                <c:pt idx="115">
                  <c:v>3940.3496392867164</c:v>
                </c:pt>
                <c:pt idx="116">
                  <c:v>3944.2497605416811</c:v>
                </c:pt>
                <c:pt idx="117">
                  <c:v>3947.9773037280479</c:v>
                </c:pt>
                <c:pt idx="118">
                  <c:v>3951.5401319287967</c:v>
                </c:pt>
                <c:pt idx="119">
                  <c:v>3954.9457459665678</c:v>
                </c:pt>
                <c:pt idx="120">
                  <c:v>3958.2013007591881</c:v>
                </c:pt>
                <c:pt idx="121">
                  <c:v>3961.3136209994896</c:v>
                </c:pt>
                <c:pt idx="122">
                  <c:v>3964.2892161796121</c:v>
                </c:pt>
                <c:pt idx="123">
                  <c:v>3967.1342949803197</c:v>
                </c:pt>
                <c:pt idx="124">
                  <c:v>3969.8547790460511</c:v>
                </c:pt>
                <c:pt idx="125">
                  <c:v>3972.4563161664928</c:v>
                </c:pt>
                <c:pt idx="126">
                  <c:v>3974.9442928854005</c:v>
                </c:pt>
                <c:pt idx="127">
                  <c:v>3977.3238465572631</c:v>
                </c:pt>
                <c:pt idx="128">
                  <c:v>3979.5998768721665</c:v>
                </c:pt>
                <c:pt idx="129">
                  <c:v>3981.7770568689216</c:v>
                </c:pt>
                <c:pt idx="130">
                  <c:v>3983.8598434561704</c:v>
                </c:pt>
                <c:pt idx="131">
                  <c:v>3985.8524874607815</c:v>
                </c:pt>
                <c:pt idx="132">
                  <c:v>3987.7590432224051</c:v>
                </c:pt>
                <c:pt idx="133">
                  <c:v>3989.5833777525945</c:v>
                </c:pt>
                <c:pt idx="134">
                  <c:v>3991.3291794763995</c:v>
                </c:pt>
                <c:pt idx="135">
                  <c:v>3992.9999665738305</c:v>
                </c:pt>
                <c:pt idx="136">
                  <c:v>3994.5990949380657</c:v>
                </c:pt>
                <c:pt idx="137">
                  <c:v>3996.1297657667346</c:v>
                </c:pt>
                <c:pt idx="138">
                  <c:v>3997.5950328020817</c:v>
                </c:pt>
                <c:pt idx="139">
                  <c:v>3998.9978092352676</c:v>
                </c:pt>
                <c:pt idx="140">
                  <c:v>4000.3408742895294</c:v>
                </c:pt>
                <c:pt idx="141">
                  <c:v>4001.6268794963858</c:v>
                </c:pt>
                <c:pt idx="142">
                  <c:v>4002.8583546785476</c:v>
                </c:pt>
                <c:pt idx="143">
                  <c:v>4004.0377136526708</c:v>
                </c:pt>
                <c:pt idx="144">
                  <c:v>4005.1672596645849</c:v>
                </c:pt>
                <c:pt idx="145">
                  <c:v>4006.2491905691168</c:v>
                </c:pt>
                <c:pt idx="146">
                  <c:v>4007.2856037661572</c:v>
                </c:pt>
                <c:pt idx="147">
                  <c:v>4008.236895223592</c:v>
                </c:pt>
                <c:pt idx="148">
                  <c:v>4009.1484043790497</c:v>
                </c:pt>
                <c:pt idx="149">
                  <c:v>4010.0218716792206</c:v>
                </c:pt>
                <c:pt idx="150">
                  <c:v>4010.8589585145787</c:v>
                </c:pt>
                <c:pt idx="151">
                  <c:v>4011.6612509115885</c:v>
                </c:pt>
                <c:pt idx="152">
                  <c:v>4012.4302630500442</c:v>
                </c:pt>
                <c:pt idx="153">
                  <c:v>4013.1674406137604</c:v>
                </c:pt>
                <c:pt idx="154">
                  <c:v>4013.8741639824552</c:v>
                </c:pt>
                <c:pt idx="155">
                  <c:v>4014.5517512723231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4B4-47F7-BFBA-5A64C17FCF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6714048"/>
        <c:axId val="496714440"/>
      </c:scatterChart>
      <c:valAx>
        <c:axId val="49671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440"/>
        <c:crosses val="autoZero"/>
        <c:crossBetween val="midCat"/>
      </c:valAx>
      <c:valAx>
        <c:axId val="496714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714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LogNormal!$O$3:$O$4</c:f>
              <c:strCache>
                <c:ptCount val="2"/>
                <c:pt idx="0">
                  <c:v>0</c:v>
                </c:pt>
                <c:pt idx="1">
                  <c:v>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5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strCache>
            </c:strRef>
          </c:xVal>
          <c:yVal>
            <c:numRef>
              <c:f>LogNormal!$O$2:$O$194</c:f>
              <c:numCache>
                <c:formatCode>General</c:formatCode>
                <c:ptCount val="193"/>
                <c:pt idx="0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  <c:pt idx="82">
                  <c:v>17.118844571427871</c:v>
                </c:pt>
                <c:pt idx="83">
                  <c:v>15.846402142857642</c:v>
                </c:pt>
                <c:pt idx="84">
                  <c:v>15.354453999999805</c:v>
                </c:pt>
                <c:pt idx="85">
                  <c:v>15.054081857142592</c:v>
                </c:pt>
                <c:pt idx="86">
                  <c:v>14.361097428572066</c:v>
                </c:pt>
                <c:pt idx="87">
                  <c:v>12.968033285714228</c:v>
                </c:pt>
                <c:pt idx="88">
                  <c:v>12.440608142856945</c:v>
                </c:pt>
                <c:pt idx="89">
                  <c:v>11.612810999999965</c:v>
                </c:pt>
                <c:pt idx="90">
                  <c:v>11.288787571428657</c:v>
                </c:pt>
                <c:pt idx="91">
                  <c:v>10.801569857143022</c:v>
                </c:pt>
                <c:pt idx="92">
                  <c:v>10.460990571428283</c:v>
                </c:pt>
                <c:pt idx="93">
                  <c:v>10.103855285714872</c:v>
                </c:pt>
                <c:pt idx="94">
                  <c:v>9.1199591428571694</c:v>
                </c:pt>
                <c:pt idx="95">
                  <c:v>8.9283832857145171</c:v>
                </c:pt>
                <c:pt idx="96">
                  <c:v>8.8124917142854429</c:v>
                </c:pt>
                <c:pt idx="97">
                  <c:v>8.490833285714416</c:v>
                </c:pt>
                <c:pt idx="98">
                  <c:v>7.8924542857143933</c:v>
                </c:pt>
                <c:pt idx="99">
                  <c:v>7.424157571428168</c:v>
                </c:pt>
                <c:pt idx="100">
                  <c:v>7.1876441428571525</c:v>
                </c:pt>
                <c:pt idx="101">
                  <c:v>7.0007984285712155</c:v>
                </c:pt>
                <c:pt idx="102">
                  <c:v>6.3787681428570977</c:v>
                </c:pt>
                <c:pt idx="103">
                  <c:v>5.3948721428569115</c:v>
                </c:pt>
                <c:pt idx="104">
                  <c:v>5.3996024285720523</c:v>
                </c:pt>
                <c:pt idx="105">
                  <c:v>5.054292714285566</c:v>
                </c:pt>
                <c:pt idx="106">
                  <c:v>4.7326344285716004</c:v>
                </c:pt>
                <c:pt idx="107">
                  <c:v>4.9218451428569097</c:v>
                </c:pt>
                <c:pt idx="108">
                  <c:v>4.8390655714283639</c:v>
                </c:pt>
                <c:pt idx="109">
                  <c:v>4.5576144285710143</c:v>
                </c:pt>
                <c:pt idx="110">
                  <c:v>5.0353715714290956</c:v>
                </c:pt>
                <c:pt idx="111">
                  <c:v>4.1957488571429167</c:v>
                </c:pt>
                <c:pt idx="112">
                  <c:v>4.3754991428572794</c:v>
                </c:pt>
                <c:pt idx="113">
                  <c:v>4.708983000000444</c:v>
                </c:pt>
                <c:pt idx="114">
                  <c:v>4.7586508571421291</c:v>
                </c:pt>
                <c:pt idx="115">
                  <c:v>4.5859959999997955</c:v>
                </c:pt>
                <c:pt idx="116">
                  <c:v>4.8840030000010302</c:v>
                </c:pt>
                <c:pt idx="117">
                  <c:v>4.7704765714274799</c:v>
                </c:pt>
                <c:pt idx="118">
                  <c:v>4.0349197142863886</c:v>
                </c:pt>
                <c:pt idx="119">
                  <c:v>3.8409785714284226</c:v>
                </c:pt>
                <c:pt idx="120">
                  <c:v>3.5713534285714559</c:v>
                </c:pt>
                <c:pt idx="121">
                  <c:v>3.3821425714290854</c:v>
                </c:pt>
                <c:pt idx="122">
                  <c:v>3.1527244285703091</c:v>
                </c:pt>
                <c:pt idx="123">
                  <c:v>3.7416430000002947</c:v>
                </c:pt>
                <c:pt idx="124">
                  <c:v>3.6588632857146877</c:v>
                </c:pt>
                <c:pt idx="125">
                  <c:v>4.6120124285712336</c:v>
                </c:pt>
                <c:pt idx="126">
                  <c:v>4.4015155714287175</c:v>
                </c:pt>
                <c:pt idx="127">
                  <c:v>4.283258714285239</c:v>
                </c:pt>
                <c:pt idx="128">
                  <c:v>4.058571000000029</c:v>
                </c:pt>
                <c:pt idx="129">
                  <c:v>4.1271600000004582</c:v>
                </c:pt>
                <c:pt idx="130">
                  <c:v>3.1929317142858054</c:v>
                </c:pt>
                <c:pt idx="131">
                  <c:v>2.9682439999996859</c:v>
                </c:pt>
                <c:pt idx="132">
                  <c:v>2.8925597142851984</c:v>
                </c:pt>
                <c:pt idx="133">
                  <c:v>3.0344678571436816</c:v>
                </c:pt>
                <c:pt idx="134">
                  <c:v>3.0770402857142471</c:v>
                </c:pt>
                <c:pt idx="135">
                  <c:v>3.2709812857142424</c:v>
                </c:pt>
                <c:pt idx="136">
                  <c:v>3.2591555714284368</c:v>
                </c:pt>
                <c:pt idx="137">
                  <c:v>3.285172142857391</c:v>
                </c:pt>
                <c:pt idx="138">
                  <c:v>3.3159187142850897</c:v>
                </c:pt>
                <c:pt idx="139">
                  <c:v>3.4412708571430812</c:v>
                </c:pt>
                <c:pt idx="140">
                  <c:v>3.330109571428693</c:v>
                </c:pt>
                <c:pt idx="141">
                  <c:v>3.4294451428572756</c:v>
                </c:pt>
                <c:pt idx="142">
                  <c:v>3.3372048571427513</c:v>
                </c:pt>
                <c:pt idx="143">
                  <c:v>3.2828068571429867</c:v>
                </c:pt>
                <c:pt idx="144">
                  <c:v>3.2094875714283262</c:v>
                </c:pt>
                <c:pt idx="145">
                  <c:v>3.247329857143086</c:v>
                </c:pt>
                <c:pt idx="146">
                  <c:v>3.140898857142929</c:v>
                </c:pt>
                <c:pt idx="147">
                  <c:v>3.2473298571426312</c:v>
                </c:pt>
                <c:pt idx="148">
                  <c:v>3.2969977142856806</c:v>
                </c:pt>
                <c:pt idx="149">
                  <c:v>3.3301095714300573</c:v>
                </c:pt>
                <c:pt idx="150">
                  <c:v>3.6091955714282449</c:v>
                </c:pt>
                <c:pt idx="151">
                  <c:v>3.7889457142855463</c:v>
                </c:pt>
                <c:pt idx="152">
                  <c:v>3.8386135714285956</c:v>
                </c:pt>
                <c:pt idx="153">
                  <c:v>3.8977418571425915</c:v>
                </c:pt>
                <c:pt idx="154">
                  <c:v>3.9828867142859963</c:v>
                </c:pt>
                <c:pt idx="155">
                  <c:v>3.9308537142860587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FE8-4D66-BFEB-01A330FAF3E8}"/>
            </c:ext>
          </c:extLst>
        </c:ser>
        <c:ser>
          <c:idx val="1"/>
          <c:order val="1"/>
          <c:tx>
            <c:strRef>
              <c:f>LogNormal!$P$1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LogNormal!$A$2:$A$194</c:f>
              <c:strCache>
                <c:ptCount val="156"/>
                <c:pt idx="0">
                  <c:v>t(original)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  <c:pt idx="83">
                  <c:v>82</c:v>
                </c:pt>
                <c:pt idx="84">
                  <c:v>83</c:v>
                </c:pt>
                <c:pt idx="85">
                  <c:v>84</c:v>
                </c:pt>
                <c:pt idx="86">
                  <c:v>85</c:v>
                </c:pt>
                <c:pt idx="87">
                  <c:v>86</c:v>
                </c:pt>
                <c:pt idx="88">
                  <c:v>87</c:v>
                </c:pt>
                <c:pt idx="89">
                  <c:v>88</c:v>
                </c:pt>
                <c:pt idx="90">
                  <c:v>89</c:v>
                </c:pt>
                <c:pt idx="91">
                  <c:v>90</c:v>
                </c:pt>
                <c:pt idx="92">
                  <c:v>91</c:v>
                </c:pt>
                <c:pt idx="93">
                  <c:v>92</c:v>
                </c:pt>
                <c:pt idx="94">
                  <c:v>93</c:v>
                </c:pt>
                <c:pt idx="95">
                  <c:v>94</c:v>
                </c:pt>
                <c:pt idx="96">
                  <c:v>95</c:v>
                </c:pt>
                <c:pt idx="97">
                  <c:v>96</c:v>
                </c:pt>
                <c:pt idx="98">
                  <c:v>97</c:v>
                </c:pt>
                <c:pt idx="99">
                  <c:v>98</c:v>
                </c:pt>
                <c:pt idx="100">
                  <c:v>99</c:v>
                </c:pt>
                <c:pt idx="101">
                  <c:v>100</c:v>
                </c:pt>
                <c:pt idx="102">
                  <c:v>101</c:v>
                </c:pt>
                <c:pt idx="103">
                  <c:v>102</c:v>
                </c:pt>
                <c:pt idx="104">
                  <c:v>103</c:v>
                </c:pt>
                <c:pt idx="105">
                  <c:v>104</c:v>
                </c:pt>
                <c:pt idx="106">
                  <c:v>105</c:v>
                </c:pt>
                <c:pt idx="107">
                  <c:v>106</c:v>
                </c:pt>
                <c:pt idx="108">
                  <c:v>107</c:v>
                </c:pt>
                <c:pt idx="109">
                  <c:v>108</c:v>
                </c:pt>
                <c:pt idx="110">
                  <c:v>109</c:v>
                </c:pt>
                <c:pt idx="111">
                  <c:v>110</c:v>
                </c:pt>
                <c:pt idx="112">
                  <c:v>111</c:v>
                </c:pt>
                <c:pt idx="113">
                  <c:v>112</c:v>
                </c:pt>
                <c:pt idx="114">
                  <c:v>113</c:v>
                </c:pt>
                <c:pt idx="115">
                  <c:v>114</c:v>
                </c:pt>
                <c:pt idx="116">
                  <c:v>115</c:v>
                </c:pt>
                <c:pt idx="117">
                  <c:v>116</c:v>
                </c:pt>
                <c:pt idx="118">
                  <c:v>117</c:v>
                </c:pt>
                <c:pt idx="119">
                  <c:v>118</c:v>
                </c:pt>
                <c:pt idx="120">
                  <c:v>119</c:v>
                </c:pt>
                <c:pt idx="121">
                  <c:v>120</c:v>
                </c:pt>
                <c:pt idx="122">
                  <c:v>121</c:v>
                </c:pt>
                <c:pt idx="123">
                  <c:v>122</c:v>
                </c:pt>
                <c:pt idx="124">
                  <c:v>123</c:v>
                </c:pt>
                <c:pt idx="125">
                  <c:v>124</c:v>
                </c:pt>
                <c:pt idx="126">
                  <c:v>125</c:v>
                </c:pt>
                <c:pt idx="127">
                  <c:v>126</c:v>
                </c:pt>
                <c:pt idx="128">
                  <c:v>127</c:v>
                </c:pt>
                <c:pt idx="129">
                  <c:v>128</c:v>
                </c:pt>
                <c:pt idx="130">
                  <c:v>129</c:v>
                </c:pt>
                <c:pt idx="131">
                  <c:v>130</c:v>
                </c:pt>
                <c:pt idx="132">
                  <c:v>131</c:v>
                </c:pt>
                <c:pt idx="133">
                  <c:v>132</c:v>
                </c:pt>
                <c:pt idx="134">
                  <c:v>133</c:v>
                </c:pt>
                <c:pt idx="135">
                  <c:v>134</c:v>
                </c:pt>
                <c:pt idx="136">
                  <c:v>135</c:v>
                </c:pt>
                <c:pt idx="137">
                  <c:v>136</c:v>
                </c:pt>
                <c:pt idx="138">
                  <c:v>137</c:v>
                </c:pt>
                <c:pt idx="139">
                  <c:v>138</c:v>
                </c:pt>
                <c:pt idx="140">
                  <c:v>139</c:v>
                </c:pt>
                <c:pt idx="141">
                  <c:v>140</c:v>
                </c:pt>
                <c:pt idx="142">
                  <c:v>141</c:v>
                </c:pt>
                <c:pt idx="143">
                  <c:v>142</c:v>
                </c:pt>
                <c:pt idx="144">
                  <c:v>143</c:v>
                </c:pt>
                <c:pt idx="145">
                  <c:v>144</c:v>
                </c:pt>
                <c:pt idx="146">
                  <c:v>145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</c:strCache>
            </c:strRef>
          </c:xVal>
          <c:yVal>
            <c:numRef>
              <c:f>LogNormal!$P$2:$P$194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7.2396557069337923E-11</c:v>
                </c:pt>
                <c:pt idx="3">
                  <c:v>1.27303087748532E-6</c:v>
                </c:pt>
                <c:pt idx="4">
                  <c:v>1.4568233202103564E-4</c:v>
                </c:pt>
                <c:pt idx="5">
                  <c:v>2.7156913104301916E-3</c:v>
                </c:pt>
                <c:pt idx="6">
                  <c:v>2.0448728891894898E-2</c:v>
                </c:pt>
                <c:pt idx="7">
                  <c:v>9.0484910234114618E-2</c:v>
                </c:pt>
                <c:pt idx="8">
                  <c:v>0.28394704463863385</c:v>
                </c:pt>
                <c:pt idx="9">
                  <c:v>0.7028170814899305</c:v>
                </c:pt>
                <c:pt idx="10">
                  <c:v>1.4648959584181005</c:v>
                </c:pt>
                <c:pt idx="11">
                  <c:v>2.6835919181918482</c:v>
                </c:pt>
                <c:pt idx="12">
                  <c:v>4.449523382464891</c:v>
                </c:pt>
                <c:pt idx="13">
                  <c:v>6.8181393860293191</c:v>
                </c:pt>
                <c:pt idx="14">
                  <c:v>9.8045092042824464</c:v>
                </c:pt>
                <c:pt idx="15">
                  <c:v>13.384369482130733</c:v>
                </c:pt>
                <c:pt idx="16">
                  <c:v>17.499584184437698</c:v>
                </c:pt>
                <c:pt idx="17">
                  <c:v>22.066052861172256</c:v>
                </c:pt>
                <c:pt idx="18">
                  <c:v>26.982419343576833</c:v>
                </c:pt>
                <c:pt idx="19">
                  <c:v>32.138404043364226</c:v>
                </c:pt>
                <c:pt idx="20">
                  <c:v>37.422043183738957</c:v>
                </c:pt>
                <c:pt idx="21">
                  <c:v>42.725492149362083</c:v>
                </c:pt>
                <c:pt idx="22">
                  <c:v>47.949317966718233</c:v>
                </c:pt>
                <c:pt idx="23">
                  <c:v>53.005376611876308</c:v>
                </c:pt>
                <c:pt idx="24">
                  <c:v>57.818464548612262</c:v>
                </c:pt>
                <c:pt idx="25">
                  <c:v>62.326972463383377</c:v>
                </c:pt>
                <c:pt idx="26">
                  <c:v>66.482771650986066</c:v>
                </c:pt>
                <c:pt idx="27">
                  <c:v>70.250544733781524</c:v>
                </c:pt>
                <c:pt idx="28">
                  <c:v>73.606742969419017</c:v>
                </c:pt>
                <c:pt idx="29">
                  <c:v>76.538319369252193</c:v>
                </c:pt>
                <c:pt idx="30">
                  <c:v>79.041354548333061</c:v>
                </c:pt>
                <c:pt idx="31">
                  <c:v>81.119663054300162</c:v>
                </c:pt>
                <c:pt idx="32">
                  <c:v>82.783442967874521</c:v>
                </c:pt>
                <c:pt idx="33">
                  <c:v>84.048011098039268</c:v>
                </c:pt>
                <c:pt idx="34">
                  <c:v>84.932649893171146</c:v>
                </c:pt>
                <c:pt idx="35">
                  <c:v>85.459579787124781</c:v>
                </c:pt>
                <c:pt idx="36">
                  <c:v>85.65306152669919</c:v>
                </c:pt>
                <c:pt idx="37">
                  <c:v>85.538626503570143</c:v>
                </c:pt>
                <c:pt idx="38">
                  <c:v>85.14242869951174</c:v>
                </c:pt>
                <c:pt idx="39">
                  <c:v>84.490709073548757</c:v>
                </c:pt>
                <c:pt idx="40">
                  <c:v>83.609361672141276</c:v>
                </c:pt>
                <c:pt idx="41">
                  <c:v>82.523590099649468</c:v>
                </c:pt>
                <c:pt idx="42">
                  <c:v>81.257642983364647</c:v>
                </c:pt>
                <c:pt idx="43">
                  <c:v>79.83461750014115</c:v>
                </c:pt>
                <c:pt idx="44">
                  <c:v>78.276320743342026</c:v>
                </c:pt>
                <c:pt idx="45">
                  <c:v>76.603179582264772</c:v>
                </c:pt>
                <c:pt idx="46">
                  <c:v>74.834190615993734</c:v>
                </c:pt>
                <c:pt idx="47">
                  <c:v>72.98690278916844</c:v>
                </c:pt>
                <c:pt idx="48">
                  <c:v>71.077426177086636</c:v>
                </c:pt>
                <c:pt idx="49">
                  <c:v>69.120461335015975</c:v>
                </c:pt>
                <c:pt idx="50">
                  <c:v>67.129344425495688</c:v>
                </c:pt>
                <c:pt idx="51">
                  <c:v>65.116104079542083</c:v>
                </c:pt>
                <c:pt idx="52">
                  <c:v>63.091526610361925</c:v>
                </c:pt>
                <c:pt idx="53">
                  <c:v>61.065226782584574</c:v>
                </c:pt>
                <c:pt idx="54">
                  <c:v>59.045721849808672</c:v>
                </c:pt>
                <c:pt idx="55">
                  <c:v>57.040507013634461</c:v>
                </c:pt>
                <c:pt idx="56">
                  <c:v>55.056130834354953</c:v>
                </c:pt>
                <c:pt idx="57">
                  <c:v>53.098269443490253</c:v>
                </c:pt>
                <c:pt idx="58">
                  <c:v>51.171798677733385</c:v>
                </c:pt>
                <c:pt idx="59">
                  <c:v>49.280863478763209</c:v>
                </c:pt>
                <c:pt idx="60">
                  <c:v>47.42894408951409</c:v>
                </c:pt>
                <c:pt idx="61">
                  <c:v>45.618918730152203</c:v>
                </c:pt>
                <c:pt idx="62">
                  <c:v>43.853122560973055</c:v>
                </c:pt>
                <c:pt idx="63">
                  <c:v>42.133402838976181</c:v>
                </c:pt>
                <c:pt idx="64">
                  <c:v>40.461170253759413</c:v>
                </c:pt>
                <c:pt idx="65">
                  <c:v>38.837446489924716</c:v>
                </c:pt>
                <c:pt idx="66">
                  <c:v>37.262908110268008</c:v>
                </c:pt>
                <c:pt idx="67">
                  <c:v>35.737926889125916</c:v>
                </c:pt>
                <c:pt idx="68">
                  <c:v>34.262606750500275</c:v>
                </c:pt>
                <c:pt idx="69">
                  <c:v>32.836817482794828</c:v>
                </c:pt>
                <c:pt idx="70">
                  <c:v>31.460225412716866</c:v>
                </c:pt>
                <c:pt idx="71">
                  <c:v>30.132321226417634</c:v>
                </c:pt>
                <c:pt idx="72">
                  <c:v>28.852445127361143</c:v>
                </c:pt>
                <c:pt idx="73">
                  <c:v>27.61980951862412</c:v>
                </c:pt>
                <c:pt idx="74">
                  <c:v>26.433519393099306</c:v>
                </c:pt>
                <c:pt idx="75">
                  <c:v>25.292590609014507</c:v>
                </c:pt>
                <c:pt idx="76">
                  <c:v>24.195966220803257</c:v>
                </c:pt>
                <c:pt idx="77">
                  <c:v>23.142531027078004</c:v>
                </c:pt>
                <c:pt idx="78">
                  <c:v>22.131124488601106</c:v>
                </c:pt>
                <c:pt idx="79">
                  <c:v>21.160552159980003</c:v>
                </c:pt>
                <c:pt idx="80">
                  <c:v>20.229595769550002</c:v>
                </c:pt>
                <c:pt idx="81">
                  <c:v>19.337022072705878</c:v>
                </c:pt>
                <c:pt idx="82">
                  <c:v>18.481590594930228</c:v>
                </c:pt>
                <c:pt idx="83">
                  <c:v>17.662060372036834</c:v>
                </c:pt>
                <c:pt idx="84">
                  <c:v>16.877195786763359</c:v>
                </c:pt>
                <c:pt idx="85">
                  <c:v>16.125771592864588</c:v>
                </c:pt>
                <c:pt idx="86">
                  <c:v>15.406577210294749</c:v>
                </c:pt>
                <c:pt idx="87">
                  <c:v>14.718420367952296</c:v>
                </c:pt>
                <c:pt idx="88">
                  <c:v>14.060130163789573</c:v>
                </c:pt>
                <c:pt idx="89">
                  <c:v>13.430559605869734</c:v>
                </c:pt>
                <c:pt idx="90">
                  <c:v>12.828587692166947</c:v>
                </c:pt>
                <c:pt idx="91">
                  <c:v>12.253121081548198</c:v>
                </c:pt>
                <c:pt idx="92">
                  <c:v>11.703095403424795</c:v>
                </c:pt>
                <c:pt idx="93">
                  <c:v>11.177476248999872</c:v>
                </c:pt>
                <c:pt idx="94">
                  <c:v>10.675259882849025</c:v>
                </c:pt>
                <c:pt idx="95">
                  <c:v>10.195473709726926</c:v>
                </c:pt>
                <c:pt idx="96">
                  <c:v>9.7371765279781677</c:v>
                </c:pt>
                <c:pt idx="97">
                  <c:v>9.2994585977192212</c:v>
                </c:pt>
                <c:pt idx="98">
                  <c:v>8.8814415490319423</c:v>
                </c:pt>
                <c:pt idx="99">
                  <c:v>8.4822781527461668</c:v>
                </c:pt>
                <c:pt idx="100">
                  <c:v>8.1011519739695874</c:v>
                </c:pt>
                <c:pt idx="101">
                  <c:v>7.7372769263284766</c:v>
                </c:pt>
                <c:pt idx="102">
                  <c:v>7.3898967428961928</c:v>
                </c:pt>
                <c:pt idx="103">
                  <c:v>7.0582843779876887</c:v>
                </c:pt>
                <c:pt idx="104">
                  <c:v>6.7417413523765042</c:v>
                </c:pt>
                <c:pt idx="105">
                  <c:v>6.4395970530261142</c:v>
                </c:pt>
                <c:pt idx="106">
                  <c:v>6.1512079971089886</c:v>
                </c:pt>
                <c:pt idx="107">
                  <c:v>5.8759570689020384</c:v>
                </c:pt>
                <c:pt idx="108">
                  <c:v>5.6132527370813863</c:v>
                </c:pt>
                <c:pt idx="109">
                  <c:v>5.3625282589848249</c:v>
                </c:pt>
                <c:pt idx="110">
                  <c:v>5.1232408775552258</c:v>
                </c:pt>
                <c:pt idx="111">
                  <c:v>4.8948710159126936</c:v>
                </c:pt>
                <c:pt idx="112">
                  <c:v>4.6769214738211744</c:v>
                </c:pt>
                <c:pt idx="113">
                  <c:v>4.4689166297051717</c:v>
                </c:pt>
                <c:pt idx="114">
                  <c:v>4.2704016513314063</c:v>
                </c:pt>
                <c:pt idx="115">
                  <c:v>4.0809417177877041</c:v>
                </c:pt>
                <c:pt idx="116">
                  <c:v>3.9001212549645436</c:v>
                </c:pt>
                <c:pt idx="117">
                  <c:v>3.7275431863668365</c:v>
                </c:pt>
                <c:pt idx="118">
                  <c:v>3.5628282007488514</c:v>
                </c:pt>
                <c:pt idx="119">
                  <c:v>3.4056140377713224</c:v>
                </c:pt>
                <c:pt idx="120">
                  <c:v>3.2555547926204285</c:v>
                </c:pt>
                <c:pt idx="121">
                  <c:v>3.1123202403016177</c:v>
                </c:pt>
                <c:pt idx="122">
                  <c:v>2.9755951801226606</c:v>
                </c:pt>
                <c:pt idx="123">
                  <c:v>2.8450788007074457</c:v>
                </c:pt>
                <c:pt idx="124">
                  <c:v>2.7204840657316094</c:v>
                </c:pt>
                <c:pt idx="125">
                  <c:v>2.6015371204417068</c:v>
                </c:pt>
                <c:pt idx="126">
                  <c:v>2.4879767189076678</c:v>
                </c:pt>
                <c:pt idx="127">
                  <c:v>2.3795536718626291</c:v>
                </c:pt>
                <c:pt idx="128">
                  <c:v>2.2760303149032564</c:v>
                </c:pt>
                <c:pt idx="129">
                  <c:v>2.1771799967549526</c:v>
                </c:pt>
                <c:pt idx="130">
                  <c:v>2.0827865872489704</c:v>
                </c:pt>
                <c:pt idx="131">
                  <c:v>1.9926440046112095</c:v>
                </c:pt>
                <c:pt idx="132">
                  <c:v>1.9065557616237585</c:v>
                </c:pt>
                <c:pt idx="133">
                  <c:v>1.8243345301893619</c:v>
                </c:pt>
                <c:pt idx="134">
                  <c:v>1.7458017238048349</c:v>
                </c:pt>
                <c:pt idx="135">
                  <c:v>1.6707870974311911</c:v>
                </c:pt>
                <c:pt idx="136">
                  <c:v>1.5991283642352252</c:v>
                </c:pt>
                <c:pt idx="137">
                  <c:v>1.530670828668758</c:v>
                </c:pt>
                <c:pt idx="138">
                  <c:v>1.4652670353469608</c:v>
                </c:pt>
                <c:pt idx="139">
                  <c:v>1.4027764331860262</c:v>
                </c:pt>
                <c:pt idx="140">
                  <c:v>1.3430650542619942</c:v>
                </c:pt>
                <c:pt idx="141">
                  <c:v>1.2860052068565071</c:v>
                </c:pt>
                <c:pt idx="142">
                  <c:v>1.2314751821616072</c:v>
                </c:pt>
                <c:pt idx="143">
                  <c:v>1.1793589741234263</c:v>
                </c:pt>
                <c:pt idx="144">
                  <c:v>1.1295460119140797</c:v>
                </c:pt>
                <c:pt idx="145">
                  <c:v>1.0819309045317349</c:v>
                </c:pt>
                <c:pt idx="146">
                  <c:v>1.0364131970403365</c:v>
                </c:pt>
                <c:pt idx="147">
                  <c:v>0.95129145743454213</c:v>
                </c:pt>
                <c:pt idx="148">
                  <c:v>0.91150915545785205</c:v>
                </c:pt>
                <c:pt idx="149">
                  <c:v>0.87346730017066321</c:v>
                </c:pt>
                <c:pt idx="150">
                  <c:v>0.83708683535828987</c:v>
                </c:pt>
                <c:pt idx="151">
                  <c:v>0.80229239700983379</c:v>
                </c:pt>
                <c:pt idx="152">
                  <c:v>0.76901213845565242</c:v>
                </c:pt>
                <c:pt idx="153">
                  <c:v>0.73717756371599319</c:v>
                </c:pt>
                <c:pt idx="154">
                  <c:v>0.70672336869501973</c:v>
                </c:pt>
                <c:pt idx="155">
                  <c:v>0.67758728986811467</c:v>
                </c:pt>
                <c:pt idx="157">
                  <c:v>85.65306152669919</c:v>
                </c:pt>
                <c:pt idx="158">
                  <c:v>57.102041017799458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2FE8-4D66-BFEB-01A330FAF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6464"/>
        <c:axId val="206327640"/>
      </c:scatterChart>
      <c:valAx>
        <c:axId val="206326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7640"/>
        <c:crosses val="autoZero"/>
        <c:crossBetween val="midCat"/>
      </c:valAx>
      <c:valAx>
        <c:axId val="20632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64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NORMAL!$E$2:$E$84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0.53452042857142845</c:v>
                </c:pt>
                <c:pt idx="3">
                  <c:v>1.2889982857142857</c:v>
                </c:pt>
                <c:pt idx="4">
                  <c:v>2.3533088571428573</c:v>
                </c:pt>
                <c:pt idx="5">
                  <c:v>3.8953765714285709</c:v>
                </c:pt>
                <c:pt idx="6">
                  <c:v>5.9483134285714296</c:v>
                </c:pt>
                <c:pt idx="7">
                  <c:v>8.4695470000000004</c:v>
                </c:pt>
                <c:pt idx="8">
                  <c:v>12.109489285714286</c:v>
                </c:pt>
                <c:pt idx="9">
                  <c:v>16.383287571428571</c:v>
                </c:pt>
                <c:pt idx="10">
                  <c:v>21.539281142857146</c:v>
                </c:pt>
                <c:pt idx="11">
                  <c:v>27.773775999999998</c:v>
                </c:pt>
                <c:pt idx="12">
                  <c:v>35.34930228571428</c:v>
                </c:pt>
                <c:pt idx="13">
                  <c:v>44.213826857142855</c:v>
                </c:pt>
                <c:pt idx="14">
                  <c:v>55.460041999999994</c:v>
                </c:pt>
                <c:pt idx="15">
                  <c:v>68.896371857142867</c:v>
                </c:pt>
                <c:pt idx="16">
                  <c:v>85.773972571428587</c:v>
                </c:pt>
                <c:pt idx="17">
                  <c:v>103.86015714285715</c:v>
                </c:pt>
                <c:pt idx="18">
                  <c:v>126.02856414285715</c:v>
                </c:pt>
                <c:pt idx="19">
                  <c:v>152.64815442857142</c:v>
                </c:pt>
                <c:pt idx="20">
                  <c:v>183.45166800000001</c:v>
                </c:pt>
                <c:pt idx="21">
                  <c:v>219.57673457142857</c:v>
                </c:pt>
                <c:pt idx="22">
                  <c:v>260.66385342857143</c:v>
                </c:pt>
                <c:pt idx="23">
                  <c:v>305.14730571428572</c:v>
                </c:pt>
                <c:pt idx="24">
                  <c:v>355.65948614285719</c:v>
                </c:pt>
                <c:pt idx="25">
                  <c:v>410.65123157142858</c:v>
                </c:pt>
                <c:pt idx="26">
                  <c:v>471.96025171428573</c:v>
                </c:pt>
                <c:pt idx="27">
                  <c:v>541.40296971428575</c:v>
                </c:pt>
                <c:pt idx="28">
                  <c:v>618.08299971428562</c:v>
                </c:pt>
                <c:pt idx="29">
                  <c:v>699.42234499999995</c:v>
                </c:pt>
                <c:pt idx="30">
                  <c:v>784.44183971428561</c:v>
                </c:pt>
                <c:pt idx="31">
                  <c:v>873.53646142857144</c:v>
                </c:pt>
                <c:pt idx="32">
                  <c:v>965.00331314285711</c:v>
                </c:pt>
                <c:pt idx="33">
                  <c:v>1058.5538485714285</c:v>
                </c:pt>
                <c:pt idx="34">
                  <c:v>1151.9222685714285</c:v>
                </c:pt>
                <c:pt idx="35">
                  <c:v>1243.911815142857</c:v>
                </c:pt>
                <c:pt idx="36">
                  <c:v>1335.0901204285715</c:v>
                </c:pt>
                <c:pt idx="37">
                  <c:v>1424.5205912857141</c:v>
                </c:pt>
                <c:pt idx="38">
                  <c:v>1511.122361142857</c:v>
                </c:pt>
                <c:pt idx="39">
                  <c:v>1596.7118534285714</c:v>
                </c:pt>
                <c:pt idx="40">
                  <c:v>1678.6708638571429</c:v>
                </c:pt>
                <c:pt idx="41">
                  <c:v>1757.4984362857144</c:v>
                </c:pt>
                <c:pt idx="42">
                  <c:v>1833.5611661428568</c:v>
                </c:pt>
                <c:pt idx="43">
                  <c:v>1907.4929098571426</c:v>
                </c:pt>
                <c:pt idx="44">
                  <c:v>1980.3579778571429</c:v>
                </c:pt>
                <c:pt idx="45">
                  <c:v>2050.8247992857141</c:v>
                </c:pt>
                <c:pt idx="46">
                  <c:v>2119.0542032857143</c:v>
                </c:pt>
                <c:pt idx="47">
                  <c:v>2186.1861848571425</c:v>
                </c:pt>
                <c:pt idx="48">
                  <c:v>2251.8186709999995</c:v>
                </c:pt>
                <c:pt idx="49">
                  <c:v>2317.1886272857141</c:v>
                </c:pt>
                <c:pt idx="50">
                  <c:v>2382.0287932857141</c:v>
                </c:pt>
                <c:pt idx="51">
                  <c:v>2445.8141092857145</c:v>
                </c:pt>
                <c:pt idx="52">
                  <c:v>2509.4409612857139</c:v>
                </c:pt>
                <c:pt idx="53">
                  <c:v>2570.3029708571426</c:v>
                </c:pt>
                <c:pt idx="54">
                  <c:v>2630.1763541428572</c:v>
                </c:pt>
                <c:pt idx="55">
                  <c:v>2688.9665057142856</c:v>
                </c:pt>
                <c:pt idx="56">
                  <c:v>2744.9114002857141</c:v>
                </c:pt>
                <c:pt idx="57">
                  <c:v>2798.3847292857145</c:v>
                </c:pt>
                <c:pt idx="58">
                  <c:v>2849.7365324285715</c:v>
                </c:pt>
                <c:pt idx="59">
                  <c:v>2900.5136078571427</c:v>
                </c:pt>
                <c:pt idx="60">
                  <c:v>2952.9533729999998</c:v>
                </c:pt>
                <c:pt idx="61">
                  <c:v>3002.6968847142862</c:v>
                </c:pt>
                <c:pt idx="62">
                  <c:v>3051.3240528571428</c:v>
                </c:pt>
                <c:pt idx="63">
                  <c:v>3097.2691584285717</c:v>
                </c:pt>
                <c:pt idx="64">
                  <c:v>3141.5042715714285</c:v>
                </c:pt>
                <c:pt idx="65">
                  <c:v>3184.5166101428567</c:v>
                </c:pt>
                <c:pt idx="66">
                  <c:v>3226.0199927142858</c:v>
                </c:pt>
                <c:pt idx="67">
                  <c:v>3264.4865424285713</c:v>
                </c:pt>
                <c:pt idx="68">
                  <c:v>3301.1224779999993</c:v>
                </c:pt>
                <c:pt idx="69">
                  <c:v>3335.2608314285712</c:v>
                </c:pt>
                <c:pt idx="70">
                  <c:v>3368.3183181428572</c:v>
                </c:pt>
                <c:pt idx="71">
                  <c:v>3399.1644040000001</c:v>
                </c:pt>
                <c:pt idx="72">
                  <c:v>3428.7853501428567</c:v>
                </c:pt>
                <c:pt idx="73">
                  <c:v>3456.0033195714282</c:v>
                </c:pt>
                <c:pt idx="74">
                  <c:v>3481.7028725714281</c:v>
                </c:pt>
                <c:pt idx="75">
                  <c:v>3506.2884470000004</c:v>
                </c:pt>
                <c:pt idx="76">
                  <c:v>3529.3650655714282</c:v>
                </c:pt>
                <c:pt idx="77">
                  <c:v>3550.509369285714</c:v>
                </c:pt>
                <c:pt idx="78">
                  <c:v>3570.265339</c:v>
                </c:pt>
                <c:pt idx="79">
                  <c:v>3588.8931394285714</c:v>
                </c:pt>
                <c:pt idx="80">
                  <c:v>3608.2943388571425</c:v>
                </c:pt>
                <c:pt idx="81">
                  <c:v>3626.3805234285715</c:v>
                </c:pt>
                <c:pt idx="82">
                  <c:v>3643.4993679999993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5ED-4C01-850B-4495D6C3AF70}"/>
            </c:ext>
          </c:extLst>
        </c:ser>
        <c:ser>
          <c:idx val="1"/>
          <c:order val="1"/>
          <c:tx>
            <c:strRef>
              <c:f>NORMAL!$F$1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NORMAL!$F$2:$F$84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6.6282806980421283</c:v>
                </c:pt>
                <c:pt idx="3">
                  <c:v>14.13529769142087</c:v>
                </c:pt>
                <c:pt idx="4">
                  <c:v>22.610928711244341</c:v>
                </c:pt>
                <c:pt idx="5">
                  <c:v>32.150191661199415</c:v>
                </c:pt>
                <c:pt idx="6">
                  <c:v>42.852950371279668</c:v>
                </c:pt>
                <c:pt idx="7">
                  <c:v>54.82351909966593</c:v>
                </c:pt>
                <c:pt idx="8">
                  <c:v>68.170159830060555</c:v>
                </c:pt>
                <c:pt idx="9">
                  <c:v>83.004467817184192</c:v>
                </c:pt>
                <c:pt idx="10">
                  <c:v>99.440642512449443</c:v>
                </c:pt>
                <c:pt idx="11">
                  <c:v>117.59464294302732</c:v>
                </c:pt>
                <c:pt idx="12">
                  <c:v>137.58322879944933</c:v>
                </c:pt>
                <c:pt idx="13">
                  <c:v>159.52289087883952</c:v>
                </c:pt>
                <c:pt idx="14">
                  <c:v>183.52867709257464</c:v>
                </c:pt>
                <c:pt idx="15">
                  <c:v>209.71292292906753</c:v>
                </c:pt>
                <c:pt idx="16">
                  <c:v>238.18389800627534</c:v>
                </c:pt>
                <c:pt idx="17">
                  <c:v>269.0443830886727</c:v>
                </c:pt>
                <c:pt idx="18">
                  <c:v>302.39019460784453</c:v>
                </c:pt>
                <c:pt idx="19">
                  <c:v>338.30867623817073</c:v>
                </c:pt>
                <c:pt idx="20">
                  <c:v>376.87717936060261</c:v>
                </c:pt>
                <c:pt idx="21">
                  <c:v>418.1615562196007</c:v>
                </c:pt>
                <c:pt idx="22">
                  <c:v>462.2146911648457</c:v>
                </c:pt>
                <c:pt idx="23">
                  <c:v>509.07509649953329</c:v>
                </c:pt>
                <c:pt idx="24">
                  <c:v>558.76560006807483</c:v>
                </c:pt>
                <c:pt idx="25">
                  <c:v>611.29215175557408</c:v>
                </c:pt>
                <c:pt idx="26">
                  <c:v>666.64277550027577</c:v>
                </c:pt>
                <c:pt idx="27">
                  <c:v>724.78669221416169</c:v>
                </c:pt>
                <c:pt idx="28">
                  <c:v>785.67363715876729</c:v>
                </c:pt>
                <c:pt idx="29">
                  <c:v>849.23339284399742</c:v>
                </c:pt>
                <c:pt idx="30">
                  <c:v>915.37555543693884</c:v>
                </c:pt>
                <c:pt idx="31">
                  <c:v>983.98954903397328</c:v>
                </c:pt>
                <c:pt idx="32">
                  <c:v>1054.9448980297384</c:v>
                </c:pt>
                <c:pt idx="33">
                  <c:v>1128.0917632944938</c:v>
                </c:pt>
                <c:pt idx="34">
                  <c:v>1203.2617430461403</c:v>
                </c:pt>
                <c:pt idx="35">
                  <c:v>1280.2689342859398</c:v>
                </c:pt>
                <c:pt idx="36">
                  <c:v>1358.9112455787956</c:v>
                </c:pt>
                <c:pt idx="37">
                  <c:v>1438.971946926602</c:v>
                </c:pt>
                <c:pt idx="38">
                  <c:v>1520.2214376356335</c:v>
                </c:pt>
                <c:pt idx="39">
                  <c:v>1602.4192085432392</c:v>
                </c:pt>
                <c:pt idx="40">
                  <c:v>1685.3159708663422</c:v>
                </c:pt>
                <c:pt idx="41">
                  <c:v>1768.6559203755876</c:v>
                </c:pt>
                <c:pt idx="42">
                  <c:v>1852.1791026820295</c:v>
                </c:pt>
                <c:pt idx="43">
                  <c:v>1935.6238432287612</c:v>
                </c:pt>
                <c:pt idx="44">
                  <c:v>2018.7292041690248</c:v>
                </c:pt>
                <c:pt idx="45">
                  <c:v>2101.2374297246179</c:v>
                </c:pt>
                <c:pt idx="46">
                  <c:v>2182.896341870332</c:v>
                </c:pt>
                <c:pt idx="47">
                  <c:v>2263.461649274645</c:v>
                </c:pt>
                <c:pt idx="48">
                  <c:v>2342.6991343135223</c:v>
                </c:pt>
                <c:pt idx="49">
                  <c:v>2420.3866856102863</c:v>
                </c:pt>
                <c:pt idx="50">
                  <c:v>2496.3161468668545</c:v>
                </c:pt>
                <c:pt idx="51">
                  <c:v>2570.2949566490447</c:v>
                </c:pt>
                <c:pt idx="52">
                  <c:v>2642.1475581649315</c:v>
                </c:pt>
                <c:pt idx="53">
                  <c:v>2711.7165628128232</c:v>
                </c:pt>
                <c:pt idx="54">
                  <c:v>2778.8636562491888</c:v>
                </c:pt>
                <c:pt idx="55">
                  <c:v>2843.4702408081203</c:v>
                </c:pt>
                <c:pt idx="56">
                  <c:v>2905.4378131644844</c:v>
                </c:pt>
                <c:pt idx="57">
                  <c:v>2964.6880810491166</c:v>
                </c:pt>
                <c:pt idx="58">
                  <c:v>3021.1628274805867</c:v>
                </c:pt>
                <c:pt idx="59">
                  <c:v>3074.8235352699644</c:v>
                </c:pt>
                <c:pt idx="60">
                  <c:v>3125.6507883925115</c:v>
                </c:pt>
                <c:pt idx="61">
                  <c:v>3173.6434701294388</c:v>
                </c:pt>
                <c:pt idx="62">
                  <c:v>3218.8177806078338</c:v>
                </c:pt>
                <c:pt idx="63">
                  <c:v>3261.2060984702525</c:v>
                </c:pt>
                <c:pt idx="64">
                  <c:v>3300.8557128689122</c:v>
                </c:pt>
                <c:pt idx="65">
                  <c:v>3337.8274528030138</c:v>
                </c:pt>
                <c:pt idx="66">
                  <c:v>3372.1942410190013</c:v>
                </c:pt>
                <c:pt idx="67">
                  <c:v>3404.0395993059487</c:v>
                </c:pt>
                <c:pt idx="68">
                  <c:v>3433.4561310891154</c:v>
                </c:pt>
                <c:pt idx="69">
                  <c:v>3460.5440058129147</c:v>
                </c:pt>
                <c:pt idx="70">
                  <c:v>3485.4094677780699</c:v>
                </c:pt>
                <c:pt idx="71">
                  <c:v>3508.163389930844</c:v>
                </c:pt>
                <c:pt idx="72">
                  <c:v>3528.9198906729016</c:v>
                </c:pt>
                <c:pt idx="73">
                  <c:v>3547.7950291475395</c:v>
                </c:pt>
                <c:pt idx="74">
                  <c:v>3564.9055917393011</c:v>
                </c:pt>
                <c:pt idx="75">
                  <c:v>3580.3679797733116</c:v>
                </c:pt>
                <c:pt idx="76">
                  <c:v>3594.2972056864874</c:v>
                </c:pt>
                <c:pt idx="77">
                  <c:v>3606.8060023264497</c:v>
                </c:pt>
                <c:pt idx="78">
                  <c:v>3618.0040475686305</c:v>
                </c:pt>
                <c:pt idx="79">
                  <c:v>3627.9973041717485</c:v>
                </c:pt>
                <c:pt idx="80">
                  <c:v>3636.8874727510834</c:v>
                </c:pt>
                <c:pt idx="81">
                  <c:v>3644.7715539627948</c:v>
                </c:pt>
                <c:pt idx="82">
                  <c:v>3651.7415144764736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5ED-4C01-850B-4495D6C3A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6072"/>
        <c:axId val="206328032"/>
      </c:scatterChart>
      <c:valAx>
        <c:axId val="206326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8032"/>
        <c:crosses val="autoZero"/>
        <c:crossBetween val="midCat"/>
      </c:valAx>
      <c:valAx>
        <c:axId val="2063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6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NORMAL!$N$1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NORMAL!$N$2:$N$84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  <c:pt idx="82">
                  <c:v>17.118844571427871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477-4DD2-8FE5-63C9A6542C15}"/>
            </c:ext>
          </c:extLst>
        </c:ser>
        <c:ser>
          <c:idx val="1"/>
          <c:order val="1"/>
          <c:tx>
            <c:strRef>
              <c:f>NORMAL!$O$1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NORMAL!$B$2:$B$84</c:f>
              <c:strCache>
                <c:ptCount val="83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  <c:pt idx="82">
                  <c:v>81</c:v>
                </c:pt>
              </c:strCache>
            </c:strRef>
          </c:xVal>
          <c:yVal>
            <c:numRef>
              <c:f>NORMAL!$O$2:$O$84</c:f>
              <c:numCache>
                <c:formatCode>General</c:formatCode>
                <c:ptCount val="83"/>
                <c:pt idx="0">
                  <c:v>0</c:v>
                </c:pt>
                <c:pt idx="1">
                  <c:v>0</c:v>
                </c:pt>
                <c:pt idx="2">
                  <c:v>6.6282806980421283</c:v>
                </c:pt>
                <c:pt idx="3">
                  <c:v>7.507016993378743</c:v>
                </c:pt>
                <c:pt idx="4">
                  <c:v>8.475631019823469</c:v>
                </c:pt>
                <c:pt idx="5">
                  <c:v>9.5392629499550772</c:v>
                </c:pt>
                <c:pt idx="6">
                  <c:v>10.702758710080253</c:v>
                </c:pt>
                <c:pt idx="7">
                  <c:v>11.970568728386262</c:v>
                </c:pt>
                <c:pt idx="8">
                  <c:v>13.346640730394618</c:v>
                </c:pt>
                <c:pt idx="9">
                  <c:v>14.834307987123642</c:v>
                </c:pt>
                <c:pt idx="10">
                  <c:v>16.436174695265258</c:v>
                </c:pt>
                <c:pt idx="11">
                  <c:v>18.154000430577881</c:v>
                </c:pt>
                <c:pt idx="12">
                  <c:v>19.988585856421999</c:v>
                </c:pt>
                <c:pt idx="13">
                  <c:v>21.939662079390178</c:v>
                </c:pt>
                <c:pt idx="14">
                  <c:v>24.00578621373511</c:v>
                </c:pt>
                <c:pt idx="15">
                  <c:v>26.184245836492888</c:v>
                </c:pt>
                <c:pt idx="16">
                  <c:v>28.4709750772078</c:v>
                </c:pt>
                <c:pt idx="17">
                  <c:v>30.860485082397371</c:v>
                </c:pt>
                <c:pt idx="18">
                  <c:v>33.345811519171811</c:v>
                </c:pt>
                <c:pt idx="19">
                  <c:v>35.918481630326198</c:v>
                </c:pt>
                <c:pt idx="20">
                  <c:v>38.568503122431856</c:v>
                </c:pt>
                <c:pt idx="21">
                  <c:v>41.28437685899808</c:v>
                </c:pt>
                <c:pt idx="22">
                  <c:v>44.053134945244977</c:v>
                </c:pt>
                <c:pt idx="23">
                  <c:v>46.860405334687563</c:v>
                </c:pt>
                <c:pt idx="24">
                  <c:v>49.690503568541494</c:v>
                </c:pt>
                <c:pt idx="25">
                  <c:v>52.526551687499214</c:v>
                </c:pt>
                <c:pt idx="26">
                  <c:v>55.350623744701672</c:v>
                </c:pt>
                <c:pt idx="27">
                  <c:v>58.143916713885893</c:v>
                </c:pt>
                <c:pt idx="28">
                  <c:v>60.88694494460556</c:v>
                </c:pt>
                <c:pt idx="29">
                  <c:v>63.559755685230172</c:v>
                </c:pt>
                <c:pt idx="30">
                  <c:v>66.142162592941418</c:v>
                </c:pt>
                <c:pt idx="31">
                  <c:v>68.613993597034437</c:v>
                </c:pt>
                <c:pt idx="32">
                  <c:v>70.955348995765135</c:v>
                </c:pt>
                <c:pt idx="33">
                  <c:v>73.14686526475549</c:v>
                </c:pt>
                <c:pt idx="34">
                  <c:v>75.169979751646466</c:v>
                </c:pt>
                <c:pt idx="35">
                  <c:v>77.007191239799553</c:v>
                </c:pt>
                <c:pt idx="36">
                  <c:v>78.642311292855666</c:v>
                </c:pt>
                <c:pt idx="37">
                  <c:v>80.060701347806315</c:v>
                </c:pt>
                <c:pt idx="38">
                  <c:v>81.249490709031534</c:v>
                </c:pt>
                <c:pt idx="39">
                  <c:v>82.197770907605687</c:v>
                </c:pt>
                <c:pt idx="40">
                  <c:v>82.896762323103061</c:v>
                </c:pt>
                <c:pt idx="41">
                  <c:v>83.339949509245272</c:v>
                </c:pt>
                <c:pt idx="42">
                  <c:v>83.523182306441839</c:v>
                </c:pt>
                <c:pt idx="43">
                  <c:v>83.444740546731694</c:v>
                </c:pt>
                <c:pt idx="44">
                  <c:v>83.10536094026358</c:v>
                </c:pt>
                <c:pt idx="45">
                  <c:v>82.508225555593</c:v>
                </c:pt>
                <c:pt idx="46">
                  <c:v>81.658912145714325</c:v>
                </c:pt>
                <c:pt idx="47">
                  <c:v>80.565307404312989</c:v>
                </c:pt>
                <c:pt idx="48">
                  <c:v>79.23748503887731</c:v>
                </c:pt>
                <c:pt idx="49">
                  <c:v>77.687551296764084</c:v>
                </c:pt>
                <c:pt idx="50">
                  <c:v>75.929461256568047</c:v>
                </c:pt>
                <c:pt idx="51">
                  <c:v>73.978809782190169</c:v>
                </c:pt>
                <c:pt idx="52">
                  <c:v>71.852601515886946</c:v>
                </c:pt>
                <c:pt idx="53">
                  <c:v>69.569004647891475</c:v>
                </c:pt>
                <c:pt idx="54">
                  <c:v>67.147093436365481</c:v>
                </c:pt>
                <c:pt idx="55">
                  <c:v>64.606584558931331</c:v>
                </c:pt>
                <c:pt idx="56">
                  <c:v>61.967572356363966</c:v>
                </c:pt>
                <c:pt idx="57">
                  <c:v>59.250267884632414</c:v>
                </c:pt>
                <c:pt idx="58">
                  <c:v>56.474746431470102</c:v>
                </c:pt>
                <c:pt idx="59">
                  <c:v>53.660707789377916</c:v>
                </c:pt>
                <c:pt idx="60">
                  <c:v>50.827253122547127</c:v>
                </c:pt>
                <c:pt idx="61">
                  <c:v>47.992681736927132</c:v>
                </c:pt>
                <c:pt idx="62">
                  <c:v>45.174310478394965</c:v>
                </c:pt>
                <c:pt idx="63">
                  <c:v>42.388317862418781</c:v>
                </c:pt>
                <c:pt idx="64">
                  <c:v>39.649614398659466</c:v>
                </c:pt>
                <c:pt idx="65">
                  <c:v>36.971739934101471</c:v>
                </c:pt>
                <c:pt idx="66">
                  <c:v>34.366788215987391</c:v>
                </c:pt>
                <c:pt idx="67">
                  <c:v>31.845358286947508</c:v>
                </c:pt>
                <c:pt idx="68">
                  <c:v>29.416531783166612</c:v>
                </c:pt>
                <c:pt idx="69">
                  <c:v>27.087874723799334</c:v>
                </c:pt>
                <c:pt idx="70">
                  <c:v>24.865461965155028</c:v>
                </c:pt>
                <c:pt idx="71">
                  <c:v>22.753922152773878</c:v>
                </c:pt>
                <c:pt idx="72">
                  <c:v>20.756500742057376</c:v>
                </c:pt>
                <c:pt idx="73">
                  <c:v>18.875138474637744</c:v>
                </c:pt>
                <c:pt idx="74">
                  <c:v>17.110562591761479</c:v>
                </c:pt>
                <c:pt idx="75">
                  <c:v>15.462388034010537</c:v>
                </c:pt>
                <c:pt idx="76">
                  <c:v>13.92922591317588</c:v>
                </c:pt>
                <c:pt idx="77">
                  <c:v>12.508796639962185</c:v>
                </c:pt>
                <c:pt idx="78">
                  <c:v>11.198045242180983</c:v>
                </c:pt>
                <c:pt idx="79">
                  <c:v>9.9932566031177856</c:v>
                </c:pt>
                <c:pt idx="80">
                  <c:v>8.8901685793348495</c:v>
                </c:pt>
                <c:pt idx="81">
                  <c:v>7.8840812117114334</c:v>
                </c:pt>
                <c:pt idx="82">
                  <c:v>6.9699605136787772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477-4DD2-8FE5-63C9A6542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325288"/>
        <c:axId val="206325680"/>
      </c:scatterChart>
      <c:valAx>
        <c:axId val="206325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5680"/>
        <c:crosses val="autoZero"/>
        <c:crossBetween val="midCat"/>
      </c:valAx>
      <c:valAx>
        <c:axId val="20632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3252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Cauchy!$C$1</c:f>
              <c:strCache>
                <c:ptCount val="1"/>
                <c:pt idx="0">
                  <c:v>CDF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Cauchy!$D$2:$D$83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0.53452042857142845</c:v>
                </c:pt>
                <c:pt idx="3">
                  <c:v>1.2889982857142857</c:v>
                </c:pt>
                <c:pt idx="4">
                  <c:v>2.3533088571428573</c:v>
                </c:pt>
                <c:pt idx="5">
                  <c:v>3.8953765714285709</c:v>
                </c:pt>
                <c:pt idx="6">
                  <c:v>5.9483134285714296</c:v>
                </c:pt>
                <c:pt idx="7">
                  <c:v>8.4695470000000004</c:v>
                </c:pt>
                <c:pt idx="8">
                  <c:v>12.109489285714286</c:v>
                </c:pt>
                <c:pt idx="9">
                  <c:v>16.383287571428571</c:v>
                </c:pt>
                <c:pt idx="10">
                  <c:v>21.539281142857146</c:v>
                </c:pt>
                <c:pt idx="11">
                  <c:v>27.773775999999998</c:v>
                </c:pt>
                <c:pt idx="12">
                  <c:v>35.34930228571428</c:v>
                </c:pt>
                <c:pt idx="13">
                  <c:v>44.213826857142855</c:v>
                </c:pt>
                <c:pt idx="14">
                  <c:v>55.460041999999994</c:v>
                </c:pt>
                <c:pt idx="15">
                  <c:v>68.896371857142867</c:v>
                </c:pt>
                <c:pt idx="16">
                  <c:v>85.773972571428587</c:v>
                </c:pt>
                <c:pt idx="17">
                  <c:v>103.86015714285715</c:v>
                </c:pt>
                <c:pt idx="18">
                  <c:v>126.02856414285715</c:v>
                </c:pt>
                <c:pt idx="19">
                  <c:v>152.64815442857142</c:v>
                </c:pt>
                <c:pt idx="20">
                  <c:v>183.45166800000001</c:v>
                </c:pt>
                <c:pt idx="21">
                  <c:v>219.57673457142857</c:v>
                </c:pt>
                <c:pt idx="22">
                  <c:v>260.66385342857143</c:v>
                </c:pt>
                <c:pt idx="23">
                  <c:v>305.14730571428572</c:v>
                </c:pt>
                <c:pt idx="24">
                  <c:v>355.65948614285719</c:v>
                </c:pt>
                <c:pt idx="25">
                  <c:v>410.65123157142858</c:v>
                </c:pt>
                <c:pt idx="26">
                  <c:v>471.96025171428573</c:v>
                </c:pt>
                <c:pt idx="27">
                  <c:v>541.40296971428575</c:v>
                </c:pt>
                <c:pt idx="28">
                  <c:v>618.08299971428562</c:v>
                </c:pt>
                <c:pt idx="29">
                  <c:v>699.42234499999995</c:v>
                </c:pt>
                <c:pt idx="30">
                  <c:v>784.44183971428561</c:v>
                </c:pt>
                <c:pt idx="31">
                  <c:v>873.53646142857144</c:v>
                </c:pt>
                <c:pt idx="32">
                  <c:v>965.00331314285711</c:v>
                </c:pt>
                <c:pt idx="33">
                  <c:v>1058.5538485714285</c:v>
                </c:pt>
                <c:pt idx="34">
                  <c:v>1151.9222685714285</c:v>
                </c:pt>
                <c:pt idx="35">
                  <c:v>1243.911815142857</c:v>
                </c:pt>
                <c:pt idx="36">
                  <c:v>1335.0901204285715</c:v>
                </c:pt>
                <c:pt idx="37">
                  <c:v>1424.5205912857141</c:v>
                </c:pt>
                <c:pt idx="38">
                  <c:v>1511.122361142857</c:v>
                </c:pt>
                <c:pt idx="39">
                  <c:v>1596.7118534285714</c:v>
                </c:pt>
                <c:pt idx="40">
                  <c:v>1678.6708638571429</c:v>
                </c:pt>
                <c:pt idx="41">
                  <c:v>1757.4984362857144</c:v>
                </c:pt>
                <c:pt idx="42">
                  <c:v>1833.5611661428568</c:v>
                </c:pt>
                <c:pt idx="43">
                  <c:v>1907.4929098571426</c:v>
                </c:pt>
                <c:pt idx="44">
                  <c:v>1980.3579778571429</c:v>
                </c:pt>
                <c:pt idx="45">
                  <c:v>2050.8247992857141</c:v>
                </c:pt>
                <c:pt idx="46">
                  <c:v>2119.0542032857143</c:v>
                </c:pt>
                <c:pt idx="47">
                  <c:v>2186.1861848571425</c:v>
                </c:pt>
                <c:pt idx="48">
                  <c:v>2251.8186709999995</c:v>
                </c:pt>
                <c:pt idx="49">
                  <c:v>2317.1886272857141</c:v>
                </c:pt>
                <c:pt idx="50">
                  <c:v>2382.0287932857141</c:v>
                </c:pt>
                <c:pt idx="51">
                  <c:v>2445.8141092857145</c:v>
                </c:pt>
                <c:pt idx="52">
                  <c:v>2509.4409612857139</c:v>
                </c:pt>
                <c:pt idx="53">
                  <c:v>2570.3029708571426</c:v>
                </c:pt>
                <c:pt idx="54">
                  <c:v>2630.1763541428572</c:v>
                </c:pt>
                <c:pt idx="55">
                  <c:v>2688.9665057142856</c:v>
                </c:pt>
                <c:pt idx="56">
                  <c:v>2744.9114002857141</c:v>
                </c:pt>
                <c:pt idx="57">
                  <c:v>2798.3847292857145</c:v>
                </c:pt>
                <c:pt idx="58">
                  <c:v>2849.7365324285715</c:v>
                </c:pt>
                <c:pt idx="59">
                  <c:v>2900.5136078571427</c:v>
                </c:pt>
                <c:pt idx="60">
                  <c:v>2952.9533729999998</c:v>
                </c:pt>
                <c:pt idx="61">
                  <c:v>3002.6968847142862</c:v>
                </c:pt>
                <c:pt idx="62">
                  <c:v>3051.3240528571428</c:v>
                </c:pt>
                <c:pt idx="63">
                  <c:v>3097.2691584285717</c:v>
                </c:pt>
                <c:pt idx="64">
                  <c:v>3141.5042715714285</c:v>
                </c:pt>
                <c:pt idx="65">
                  <c:v>3184.5166101428567</c:v>
                </c:pt>
                <c:pt idx="66">
                  <c:v>3226.0199927142858</c:v>
                </c:pt>
                <c:pt idx="67">
                  <c:v>3264.4865424285713</c:v>
                </c:pt>
                <c:pt idx="68">
                  <c:v>3301.1224779999993</c:v>
                </c:pt>
                <c:pt idx="69">
                  <c:v>3335.2608314285712</c:v>
                </c:pt>
                <c:pt idx="70">
                  <c:v>3368.3183181428572</c:v>
                </c:pt>
                <c:pt idx="71">
                  <c:v>3399.1644040000001</c:v>
                </c:pt>
                <c:pt idx="72">
                  <c:v>3428.7853501428567</c:v>
                </c:pt>
                <c:pt idx="73">
                  <c:v>3456.0033195714282</c:v>
                </c:pt>
                <c:pt idx="74">
                  <c:v>3481.7028725714281</c:v>
                </c:pt>
                <c:pt idx="75">
                  <c:v>3506.2884470000004</c:v>
                </c:pt>
                <c:pt idx="76">
                  <c:v>3529.3650655714282</c:v>
                </c:pt>
                <c:pt idx="77">
                  <c:v>3550.509369285714</c:v>
                </c:pt>
                <c:pt idx="78">
                  <c:v>3570.265339</c:v>
                </c:pt>
                <c:pt idx="79">
                  <c:v>3588.8931394285714</c:v>
                </c:pt>
                <c:pt idx="80">
                  <c:v>3608.2943388571425</c:v>
                </c:pt>
                <c:pt idx="81">
                  <c:v>3626.3805234285715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7EAA-443F-BDFF-0619839991A6}"/>
            </c:ext>
          </c:extLst>
        </c:ser>
        <c:ser>
          <c:idx val="1"/>
          <c:order val="1"/>
          <c:tx>
            <c:strRef>
              <c:f>Cauchy!$D$1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Cauchy!$E$2:$E$83</c:f>
              <c:numCache>
                <c:formatCode>General</c:formatCode>
                <c:ptCount val="82"/>
                <c:pt idx="0">
                  <c:v>0</c:v>
                </c:pt>
                <c:pt idx="1">
                  <c:v>21.669623782883466</c:v>
                </c:pt>
                <c:pt idx="2">
                  <c:v>43.71810123452876</c:v>
                </c:pt>
                <c:pt idx="3">
                  <c:v>66.155422010835281</c:v>
                </c:pt>
                <c:pt idx="4">
                  <c:v>88.991928883126121</c:v>
                </c:pt>
                <c:pt idx="5">
                  <c:v>112.2383334242204</c:v>
                </c:pt>
                <c:pt idx="6">
                  <c:v>135.90573253508444</c:v>
                </c:pt>
                <c:pt idx="7">
                  <c:v>160.00562586488542</c:v>
                </c:pt>
                <c:pt idx="8">
                  <c:v>184.54993418108404</c:v>
                </c:pt>
                <c:pt idx="9">
                  <c:v>209.55101875032688</c:v>
                </c:pt>
                <c:pt idx="10">
                  <c:v>235.02170179536245</c:v>
                </c:pt>
                <c:pt idx="11">
                  <c:v>260.97528809803902</c:v>
                </c:pt>
                <c:pt idx="12">
                  <c:v>287.42558782368155</c:v>
                </c:pt>
                <c:pt idx="13">
                  <c:v>314.38694064782715</c:v>
                </c:pt>
                <c:pt idx="14">
                  <c:v>341.87424127246499</c:v>
                </c:pt>
                <c:pt idx="15">
                  <c:v>369.90296642562441</c:v>
                </c:pt>
                <c:pt idx="16">
                  <c:v>398.48920344543404</c:v>
                </c:pt>
                <c:pt idx="17">
                  <c:v>427.64968055769293</c:v>
                </c:pt>
                <c:pt idx="18">
                  <c:v>457.40179896461211</c:v>
                </c:pt>
                <c:pt idx="19">
                  <c:v>487.76366687177432</c:v>
                </c:pt>
                <c:pt idx="20">
                  <c:v>518.75413559059348</c:v>
                </c:pt>
                <c:pt idx="21">
                  <c:v>550.39283786472333</c:v>
                </c:pt>
                <c:pt idx="22">
                  <c:v>582.70022858105642</c:v>
                </c:pt>
                <c:pt idx="23">
                  <c:v>615.69762803928154</c:v>
                </c:pt>
                <c:pt idx="24">
                  <c:v>649.40726796854017</c:v>
                </c:pt>
                <c:pt idx="25">
                  <c:v>683.85234049567691</c:v>
                </c:pt>
                <c:pt idx="26">
                  <c:v>719.05705028705836</c:v>
                </c:pt>
                <c:pt idx="27">
                  <c:v>755.04667010510127</c:v>
                </c:pt>
                <c:pt idx="28">
                  <c:v>791.84760004168697</c:v>
                </c:pt>
                <c:pt idx="29">
                  <c:v>829.48743071375191</c:v>
                </c:pt>
                <c:pt idx="30">
                  <c:v>867.99501073175145</c:v>
                </c:pt>
                <c:pt idx="31">
                  <c:v>907.40051877966494</c:v>
                </c:pt>
                <c:pt idx="32">
                  <c:v>947.73554067601992</c:v>
                </c:pt>
                <c:pt idx="33">
                  <c:v>989.03315181938922</c:v>
                </c:pt>
                <c:pt idx="34">
                  <c:v>1031.3280054593206</c:v>
                </c:pt>
                <c:pt idx="35">
                  <c:v>1074.6564272750991</c:v>
                </c:pt>
                <c:pt idx="36">
                  <c:v>1119.0565167905779</c:v>
                </c:pt>
                <c:pt idx="37">
                  <c:v>1164.5682562040722</c:v>
                </c:pt>
                <c:pt idx="38">
                  <c:v>1211.23362726856</c:v>
                </c:pt>
                <c:pt idx="39">
                  <c:v>1259.0967369198697</c:v>
                </c:pt>
                <c:pt idx="40">
                  <c:v>1308.2039524198713</c:v>
                </c:pt>
                <c:pt idx="41">
                  <c:v>1358.6040468588151</c:v>
                </c:pt>
                <c:pt idx="42">
                  <c:v>1410.3483559468327</c:v>
                </c:pt>
                <c:pt idx="43">
                  <c:v>1463.4909471203237</c:v>
                </c:pt>
                <c:pt idx="44">
                  <c:v>1518.0888020957805</c:v>
                </c:pt>
                <c:pt idx="45">
                  <c:v>1574.2020141229625</c:v>
                </c:pt>
                <c:pt idx="46">
                  <c:v>1631.894001322861</c:v>
                </c:pt>
                <c:pt idx="47">
                  <c:v>1691.2317376454796</c:v>
                </c:pt>
                <c:pt idx="48">
                  <c:v>1752.2860031502125</c:v>
                </c:pt>
                <c:pt idx="49">
                  <c:v>1815.1316555000058</c:v>
                </c:pt>
                <c:pt idx="50">
                  <c:v>1879.8479247723421</c:v>
                </c:pt>
                <c:pt idx="51">
                  <c:v>1946.5187339286458</c:v>
                </c:pt>
                <c:pt idx="52">
                  <c:v>2015.2330475526692</c:v>
                </c:pt>
                <c:pt idx="53">
                  <c:v>2086.0852517721269</c:v>
                </c:pt>
                <c:pt idx="54">
                  <c:v>2159.1755686212086</c:v>
                </c:pt>
                <c:pt idx="55">
                  <c:v>2234.6105084904007</c:v>
                </c:pt>
                <c:pt idx="56">
                  <c:v>2312.5033647508767</c:v>
                </c:pt>
                <c:pt idx="57">
                  <c:v>2392.9747551413211</c:v>
                </c:pt>
                <c:pt idx="58">
                  <c:v>2476.1532150743064</c:v>
                </c:pt>
                <c:pt idx="59">
                  <c:v>2562.1758486676758</c:v>
                </c:pt>
                <c:pt idx="60">
                  <c:v>2651.1890440458474</c:v>
                </c:pt>
                <c:pt idx="61">
                  <c:v>2743.3492603006348</c:v>
                </c:pt>
                <c:pt idx="62">
                  <c:v>2838.8238944674958</c:v>
                </c:pt>
                <c:pt idx="63">
                  <c:v>2937.7922379802626</c:v>
                </c:pt>
                <c:pt idx="64">
                  <c:v>3040.4465333377816</c:v>
                </c:pt>
                <c:pt idx="65">
                  <c:v>3146.9931431757714</c:v>
                </c:pt>
                <c:pt idx="66">
                  <c:v>3257.6538456173134</c:v>
                </c:pt>
                <c:pt idx="67">
                  <c:v>3372.6672717117508</c:v>
                </c:pt>
                <c:pt idx="68">
                  <c:v>3492.2905030066549</c:v>
                </c:pt>
                <c:pt idx="69">
                  <c:v>3616.8008498804256</c:v>
                </c:pt>
                <c:pt idx="70">
                  <c:v>3746.4978342521545</c:v>
                </c:pt>
                <c:pt idx="71">
                  <c:v>3881.7054037486496</c:v>
                </c:pt>
                <c:pt idx="72">
                  <c:v>4022.7744084257306</c:v>
                </c:pt>
                <c:pt idx="73">
                  <c:v>4170.0853758051999</c:v>
                </c:pt>
                <c:pt idx="74">
                  <c:v>4324.0516254089389</c:v>
                </c:pt>
                <c:pt idx="75">
                  <c:v>4485.1227702735869</c:v>
                </c:pt>
                <c:pt idx="76">
                  <c:v>4653.7886602591798</c:v>
                </c:pt>
                <c:pt idx="77">
                  <c:v>4830.5838304905974</c:v>
                </c:pt>
                <c:pt idx="78">
                  <c:v>5016.0925281823656</c:v>
                </c:pt>
                <c:pt idx="79">
                  <c:v>5210.9544026094345</c:v>
                </c:pt>
                <c:pt idx="80">
                  <c:v>5415.8709563348984</c:v>
                </c:pt>
                <c:pt idx="81">
                  <c:v>5631.6128712430163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7EAA-443F-BDFF-061983999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9024"/>
        <c:axId val="650658632"/>
      </c:scatterChart>
      <c:valAx>
        <c:axId val="65065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8632"/>
        <c:crosses val="autoZero"/>
        <c:crossBetween val="midCat"/>
      </c:valAx>
      <c:valAx>
        <c:axId val="65065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9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Cauchy!$M$1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Cauchy!$M$2:$M$83</c:f>
              <c:numCache>
                <c:formatCode>General</c:formatCode>
                <c:ptCount val="8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1.0643105714285714</c:v>
                </c:pt>
                <c:pt idx="5">
                  <c:v>1.542067714285714</c:v>
                </c:pt>
                <c:pt idx="6">
                  <c:v>2.0529368571428588</c:v>
                </c:pt>
                <c:pt idx="7">
                  <c:v>2.5212335714285707</c:v>
                </c:pt>
                <c:pt idx="8">
                  <c:v>3.6399422857142856</c:v>
                </c:pt>
                <c:pt idx="9">
                  <c:v>4.2737982857142853</c:v>
                </c:pt>
                <c:pt idx="10">
                  <c:v>5.1559935714285743</c:v>
                </c:pt>
                <c:pt idx="11">
                  <c:v>6.2344948571428525</c:v>
                </c:pt>
                <c:pt idx="12">
                  <c:v>7.5755262857142824</c:v>
                </c:pt>
                <c:pt idx="13">
                  <c:v>8.864524571428575</c:v>
                </c:pt>
                <c:pt idx="14">
                  <c:v>11.246215142857139</c:v>
                </c:pt>
                <c:pt idx="15">
                  <c:v>13.436329857142866</c:v>
                </c:pt>
                <c:pt idx="16">
                  <c:v>16.87760071428572</c:v>
                </c:pt>
                <c:pt idx="17">
                  <c:v>18.086184571428561</c:v>
                </c:pt>
                <c:pt idx="18">
                  <c:v>22.168407000000002</c:v>
                </c:pt>
                <c:pt idx="19">
                  <c:v>26.619590285714267</c:v>
                </c:pt>
                <c:pt idx="20">
                  <c:v>30.803513571428596</c:v>
                </c:pt>
                <c:pt idx="21">
                  <c:v>36.125066571428562</c:v>
                </c:pt>
                <c:pt idx="22">
                  <c:v>41.087118857142855</c:v>
                </c:pt>
                <c:pt idx="23">
                  <c:v>44.483452285714293</c:v>
                </c:pt>
                <c:pt idx="24">
                  <c:v>50.512180428571469</c:v>
                </c:pt>
                <c:pt idx="25">
                  <c:v>54.991745428571392</c:v>
                </c:pt>
                <c:pt idx="26">
                  <c:v>61.30902014285715</c:v>
                </c:pt>
                <c:pt idx="27">
                  <c:v>69.44271800000007</c:v>
                </c:pt>
                <c:pt idx="28">
                  <c:v>76.680029999999874</c:v>
                </c:pt>
                <c:pt idx="29">
                  <c:v>81.33934528571433</c:v>
                </c:pt>
                <c:pt idx="30">
                  <c:v>85.019494714285656</c:v>
                </c:pt>
                <c:pt idx="31">
                  <c:v>89.094621714285836</c:v>
                </c:pt>
                <c:pt idx="32">
                  <c:v>91.466851714285667</c:v>
                </c:pt>
                <c:pt idx="33">
                  <c:v>93.550535428571379</c:v>
                </c:pt>
                <c:pt idx="34">
                  <c:v>93.368420000000015</c:v>
                </c:pt>
                <c:pt idx="35">
                  <c:v>91.989546571428491</c:v>
                </c:pt>
                <c:pt idx="36">
                  <c:v>91.178305285714487</c:v>
                </c:pt>
                <c:pt idx="37">
                  <c:v>89.430470857142609</c:v>
                </c:pt>
                <c:pt idx="38">
                  <c:v>86.601769857142926</c:v>
                </c:pt>
                <c:pt idx="39">
                  <c:v>85.589492285714414</c:v>
                </c:pt>
                <c:pt idx="40">
                  <c:v>81.959010428571446</c:v>
                </c:pt>
                <c:pt idx="41">
                  <c:v>78.827572428571557</c:v>
                </c:pt>
                <c:pt idx="42">
                  <c:v>76.062729857142358</c:v>
                </c:pt>
                <c:pt idx="43">
                  <c:v>73.931743714285858</c:v>
                </c:pt>
                <c:pt idx="44">
                  <c:v>72.865068000000292</c:v>
                </c:pt>
                <c:pt idx="45">
                  <c:v>70.466821428571166</c:v>
                </c:pt>
                <c:pt idx="46">
                  <c:v>68.229404000000159</c:v>
                </c:pt>
                <c:pt idx="47">
                  <c:v>67.131981571428241</c:v>
                </c:pt>
                <c:pt idx="48">
                  <c:v>65.632486142857033</c:v>
                </c:pt>
                <c:pt idx="49">
                  <c:v>65.369956285714579</c:v>
                </c:pt>
                <c:pt idx="50">
                  <c:v>64.840165999999954</c:v>
                </c:pt>
                <c:pt idx="51">
                  <c:v>63.785316000000421</c:v>
                </c:pt>
                <c:pt idx="52">
                  <c:v>63.626851999999417</c:v>
                </c:pt>
                <c:pt idx="53">
                  <c:v>60.862009571428644</c:v>
                </c:pt>
                <c:pt idx="54">
                  <c:v>59.873383285714681</c:v>
                </c:pt>
                <c:pt idx="55">
                  <c:v>58.790151571428396</c:v>
                </c:pt>
                <c:pt idx="56">
                  <c:v>55.944894571428449</c:v>
                </c:pt>
                <c:pt idx="57">
                  <c:v>53.473329000000376</c:v>
                </c:pt>
                <c:pt idx="58">
                  <c:v>51.351803142857079</c:v>
                </c:pt>
                <c:pt idx="59">
                  <c:v>50.777075428571152</c:v>
                </c:pt>
                <c:pt idx="60">
                  <c:v>52.439765142857141</c:v>
                </c:pt>
                <c:pt idx="61">
                  <c:v>49.743511714286342</c:v>
                </c:pt>
                <c:pt idx="62">
                  <c:v>48.62716814285659</c:v>
                </c:pt>
                <c:pt idx="63">
                  <c:v>45.94510557142894</c:v>
                </c:pt>
                <c:pt idx="64">
                  <c:v>44.23511314285679</c:v>
                </c:pt>
                <c:pt idx="65">
                  <c:v>43.012338571428245</c:v>
                </c:pt>
                <c:pt idx="66">
                  <c:v>41.503382571429029</c:v>
                </c:pt>
                <c:pt idx="67">
                  <c:v>38.46654971428552</c:v>
                </c:pt>
                <c:pt idx="68">
                  <c:v>36.635935571428035</c:v>
                </c:pt>
                <c:pt idx="69">
                  <c:v>34.138353428571918</c:v>
                </c:pt>
                <c:pt idx="70">
                  <c:v>33.057486714285915</c:v>
                </c:pt>
                <c:pt idx="71">
                  <c:v>30.846085857142953</c:v>
                </c:pt>
                <c:pt idx="72">
                  <c:v>29.62094614285661</c:v>
                </c:pt>
                <c:pt idx="73">
                  <c:v>27.21796942857145</c:v>
                </c:pt>
                <c:pt idx="74">
                  <c:v>25.699552999999923</c:v>
                </c:pt>
                <c:pt idx="75">
                  <c:v>24.585574428572272</c:v>
                </c:pt>
                <c:pt idx="76">
                  <c:v>23.076618571427844</c:v>
                </c:pt>
                <c:pt idx="77">
                  <c:v>21.144303714285797</c:v>
                </c:pt>
                <c:pt idx="78">
                  <c:v>19.755969714286039</c:v>
                </c:pt>
                <c:pt idx="79">
                  <c:v>18.627800428571391</c:v>
                </c:pt>
                <c:pt idx="80">
                  <c:v>19.40119942857109</c:v>
                </c:pt>
                <c:pt idx="81">
                  <c:v>18.08618457142893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5A8-4A78-AD74-5A3C91ABE2BB}"/>
            </c:ext>
          </c:extLst>
        </c:ser>
        <c:ser>
          <c:idx val="1"/>
          <c:order val="1"/>
          <c:tx>
            <c:strRef>
              <c:f>Cauchy!$N$1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Cauchy!$B$2:$B$83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Cauchy!$N$2:$N$83</c:f>
              <c:numCache>
                <c:formatCode>General</c:formatCode>
                <c:ptCount val="82"/>
                <c:pt idx="0">
                  <c:v>0</c:v>
                </c:pt>
                <c:pt idx="1">
                  <c:v>21.669623782883466</c:v>
                </c:pt>
                <c:pt idx="2">
                  <c:v>22.048477451645297</c:v>
                </c:pt>
                <c:pt idx="3">
                  <c:v>22.437320776306517</c:v>
                </c:pt>
                <c:pt idx="4">
                  <c:v>22.836506872290833</c:v>
                </c:pt>
                <c:pt idx="5">
                  <c:v>23.246404541094279</c:v>
                </c:pt>
                <c:pt idx="6">
                  <c:v>23.667399110864054</c:v>
                </c:pt>
                <c:pt idx="7">
                  <c:v>24.099893329800981</c:v>
                </c:pt>
                <c:pt idx="8">
                  <c:v>24.54430831619861</c:v>
                </c:pt>
                <c:pt idx="9">
                  <c:v>25.001084569242838</c:v>
                </c:pt>
                <c:pt idx="10">
                  <c:v>25.470683045035571</c:v>
                </c:pt>
                <c:pt idx="11">
                  <c:v>25.95358630267657</c:v>
                </c:pt>
                <c:pt idx="12">
                  <c:v>26.450299725642534</c:v>
                </c:pt>
                <c:pt idx="13">
                  <c:v>26.961352824145603</c:v>
                </c:pt>
                <c:pt idx="14">
                  <c:v>27.487300624637843</c:v>
                </c:pt>
                <c:pt idx="15">
                  <c:v>28.028725153159399</c:v>
                </c:pt>
                <c:pt idx="16">
                  <c:v>28.586237019809641</c:v>
                </c:pt>
                <c:pt idx="17">
                  <c:v>29.160477112258892</c:v>
                </c:pt>
                <c:pt idx="18">
                  <c:v>29.752118406919198</c:v>
                </c:pt>
                <c:pt idx="19">
                  <c:v>30.361867907162214</c:v>
                </c:pt>
                <c:pt idx="20">
                  <c:v>30.990468718819212</c:v>
                </c:pt>
                <c:pt idx="21">
                  <c:v>31.638702274129862</c:v>
                </c:pt>
                <c:pt idx="22">
                  <c:v>32.30739071633311</c:v>
                </c:pt>
                <c:pt idx="23">
                  <c:v>32.997399458225132</c:v>
                </c:pt>
                <c:pt idx="24">
                  <c:v>33.709639929258579</c:v>
                </c:pt>
                <c:pt idx="25">
                  <c:v>34.445072527136702</c:v>
                </c:pt>
                <c:pt idx="26">
                  <c:v>35.204709791381497</c:v>
                </c:pt>
                <c:pt idx="27">
                  <c:v>35.989619818042883</c:v>
                </c:pt>
                <c:pt idx="28">
                  <c:v>36.800929936585753</c:v>
                </c:pt>
                <c:pt idx="29">
                  <c:v>37.639830672064967</c:v>
                </c:pt>
                <c:pt idx="30">
                  <c:v>38.507580017999516</c:v>
                </c:pt>
                <c:pt idx="31">
                  <c:v>39.405508047913479</c:v>
                </c:pt>
                <c:pt idx="32">
                  <c:v>40.335021896354945</c:v>
                </c:pt>
                <c:pt idx="33">
                  <c:v>41.297611143369267</c:v>
                </c:pt>
                <c:pt idx="34">
                  <c:v>42.294853639931453</c:v>
                </c:pt>
                <c:pt idx="35">
                  <c:v>43.328421815778469</c:v>
                </c:pt>
                <c:pt idx="36">
                  <c:v>44.400089515478946</c:v>
                </c:pt>
                <c:pt idx="37">
                  <c:v>45.511739413494197</c:v>
                </c:pt>
                <c:pt idx="38">
                  <c:v>46.665371064487864</c:v>
                </c:pt>
                <c:pt idx="39">
                  <c:v>47.863109651309856</c:v>
                </c:pt>
                <c:pt idx="40">
                  <c:v>49.107215500001459</c:v>
                </c:pt>
                <c:pt idx="41">
                  <c:v>50.400094438943817</c:v>
                </c:pt>
                <c:pt idx="42">
                  <c:v>51.744309088017658</c:v>
                </c:pt>
                <c:pt idx="43">
                  <c:v>53.142591173490963</c:v>
                </c:pt>
                <c:pt idx="44">
                  <c:v>54.597854975456912</c:v>
                </c:pt>
                <c:pt idx="45">
                  <c:v>56.113212027181973</c:v>
                </c:pt>
                <c:pt idx="46">
                  <c:v>57.691987199898456</c:v>
                </c:pt>
                <c:pt idx="47">
                  <c:v>59.337736322618639</c:v>
                </c:pt>
                <c:pt idx="48">
                  <c:v>61.054265504732982</c:v>
                </c:pt>
                <c:pt idx="49">
                  <c:v>62.845652349793113</c:v>
                </c:pt>
                <c:pt idx="50">
                  <c:v>64.716269272336405</c:v>
                </c:pt>
                <c:pt idx="51">
                  <c:v>66.670809156303562</c:v>
                </c:pt>
                <c:pt idx="52">
                  <c:v>68.714313624023291</c:v>
                </c:pt>
                <c:pt idx="53">
                  <c:v>70.852204219457462</c:v>
                </c:pt>
                <c:pt idx="54">
                  <c:v>73.090316849081916</c:v>
                </c:pt>
                <c:pt idx="55">
                  <c:v>75.434939869192107</c:v>
                </c:pt>
                <c:pt idx="56">
                  <c:v>77.892856260476051</c:v>
                </c:pt>
                <c:pt idx="57">
                  <c:v>80.471390390444384</c:v>
                </c:pt>
                <c:pt idx="58">
                  <c:v>83.178459932985163</c:v>
                </c:pt>
                <c:pt idx="59">
                  <c:v>86.022633593369264</c:v>
                </c:pt>
                <c:pt idx="60">
                  <c:v>89.013195378171588</c:v>
                </c:pt>
                <c:pt idx="61">
                  <c:v>92.160216254787215</c:v>
                </c:pt>
                <c:pt idx="62">
                  <c:v>95.474634166860994</c:v>
                </c:pt>
                <c:pt idx="63">
                  <c:v>98.968343512766793</c:v>
                </c:pt>
                <c:pt idx="64">
                  <c:v>102.65429535751893</c:v>
                </c:pt>
                <c:pt idx="65">
                  <c:v>106.54660983798998</c:v>
                </c:pt>
                <c:pt idx="66">
                  <c:v>110.66070244154189</c:v>
                </c:pt>
                <c:pt idx="67">
                  <c:v>115.01342609443726</c:v>
                </c:pt>
                <c:pt idx="68">
                  <c:v>119.62323129490403</c:v>
                </c:pt>
                <c:pt idx="69">
                  <c:v>124.51034687377076</c:v>
                </c:pt>
                <c:pt idx="70">
                  <c:v>129.69698437172872</c:v>
                </c:pt>
                <c:pt idx="71">
                  <c:v>135.20756949649498</c:v>
                </c:pt>
                <c:pt idx="72">
                  <c:v>141.06900467708081</c:v>
                </c:pt>
                <c:pt idx="73">
                  <c:v>147.31096737946885</c:v>
                </c:pt>
                <c:pt idx="74">
                  <c:v>153.96624960373867</c:v>
                </c:pt>
                <c:pt idx="75">
                  <c:v>161.07114486464783</c:v>
                </c:pt>
                <c:pt idx="76">
                  <c:v>168.6658899855932</c:v>
                </c:pt>
                <c:pt idx="77">
                  <c:v>176.79517023141781</c:v>
                </c:pt>
                <c:pt idx="78">
                  <c:v>185.50869769176822</c:v>
                </c:pt>
                <c:pt idx="79">
                  <c:v>194.86187442706921</c:v>
                </c:pt>
                <c:pt idx="80">
                  <c:v>204.9165537254641</c:v>
                </c:pt>
                <c:pt idx="81">
                  <c:v>215.74191490811816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5A8-4A78-AD74-5A3C91ABE2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58240"/>
        <c:axId val="650659808"/>
      </c:scatterChart>
      <c:valAx>
        <c:axId val="650658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9808"/>
        <c:crosses val="autoZero"/>
        <c:crossBetween val="midCat"/>
      </c:valAx>
      <c:valAx>
        <c:axId val="65065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58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Weibull!$F$1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Weibull!$F$2:$F$194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0.53452042857142845</c:v>
                </c:pt>
                <c:pt idx="3">
                  <c:v>1.2889982857142857</c:v>
                </c:pt>
                <c:pt idx="4">
                  <c:v>2.3533088571428573</c:v>
                </c:pt>
                <c:pt idx="5">
                  <c:v>3.8953765714285709</c:v>
                </c:pt>
                <c:pt idx="6">
                  <c:v>5.9483134285714296</c:v>
                </c:pt>
                <c:pt idx="7">
                  <c:v>8.4695470000000004</c:v>
                </c:pt>
                <c:pt idx="8">
                  <c:v>12.109489285714286</c:v>
                </c:pt>
                <c:pt idx="9">
                  <c:v>16.383287571428571</c:v>
                </c:pt>
                <c:pt idx="10">
                  <c:v>21.539281142857146</c:v>
                </c:pt>
                <c:pt idx="11">
                  <c:v>27.773775999999998</c:v>
                </c:pt>
                <c:pt idx="12">
                  <c:v>35.34930228571428</c:v>
                </c:pt>
                <c:pt idx="13">
                  <c:v>44.213826857142855</c:v>
                </c:pt>
                <c:pt idx="14">
                  <c:v>55.460041999999994</c:v>
                </c:pt>
                <c:pt idx="15">
                  <c:v>68.896371857142867</c:v>
                </c:pt>
                <c:pt idx="16">
                  <c:v>85.773972571428587</c:v>
                </c:pt>
                <c:pt idx="17">
                  <c:v>103.86015714285715</c:v>
                </c:pt>
                <c:pt idx="18">
                  <c:v>126.02856414285715</c:v>
                </c:pt>
                <c:pt idx="19">
                  <c:v>152.64815442857142</c:v>
                </c:pt>
                <c:pt idx="20">
                  <c:v>183.45166800000001</c:v>
                </c:pt>
                <c:pt idx="21">
                  <c:v>219.57673457142857</c:v>
                </c:pt>
                <c:pt idx="22">
                  <c:v>260.66385342857143</c:v>
                </c:pt>
                <c:pt idx="23">
                  <c:v>305.14730571428572</c:v>
                </c:pt>
                <c:pt idx="24">
                  <c:v>355.65948614285719</c:v>
                </c:pt>
                <c:pt idx="25">
                  <c:v>410.65123157142858</c:v>
                </c:pt>
                <c:pt idx="26">
                  <c:v>471.96025171428573</c:v>
                </c:pt>
                <c:pt idx="27">
                  <c:v>541.40296971428575</c:v>
                </c:pt>
                <c:pt idx="28">
                  <c:v>618.08299971428562</c:v>
                </c:pt>
                <c:pt idx="29">
                  <c:v>699.42234499999995</c:v>
                </c:pt>
                <c:pt idx="30">
                  <c:v>784.44183971428561</c:v>
                </c:pt>
                <c:pt idx="31">
                  <c:v>873.53646142857144</c:v>
                </c:pt>
                <c:pt idx="32">
                  <c:v>965.00331314285711</c:v>
                </c:pt>
                <c:pt idx="33">
                  <c:v>1058.5538485714285</c:v>
                </c:pt>
                <c:pt idx="34">
                  <c:v>1151.9222685714285</c:v>
                </c:pt>
                <c:pt idx="35">
                  <c:v>1243.911815142857</c:v>
                </c:pt>
                <c:pt idx="36">
                  <c:v>1335.0901204285715</c:v>
                </c:pt>
                <c:pt idx="37">
                  <c:v>1424.5205912857141</c:v>
                </c:pt>
                <c:pt idx="38">
                  <c:v>1511.122361142857</c:v>
                </c:pt>
                <c:pt idx="39">
                  <c:v>1596.7118534285714</c:v>
                </c:pt>
                <c:pt idx="40">
                  <c:v>1678.6708638571429</c:v>
                </c:pt>
                <c:pt idx="41">
                  <c:v>1757.4984362857144</c:v>
                </c:pt>
                <c:pt idx="42">
                  <c:v>1833.5611661428568</c:v>
                </c:pt>
                <c:pt idx="43">
                  <c:v>1907.4929098571426</c:v>
                </c:pt>
                <c:pt idx="44">
                  <c:v>1980.3579778571429</c:v>
                </c:pt>
                <c:pt idx="45">
                  <c:v>2050.8247992857141</c:v>
                </c:pt>
                <c:pt idx="46">
                  <c:v>2119.0542032857143</c:v>
                </c:pt>
                <c:pt idx="47">
                  <c:v>2186.1861848571425</c:v>
                </c:pt>
                <c:pt idx="48">
                  <c:v>2251.8186709999995</c:v>
                </c:pt>
                <c:pt idx="49">
                  <c:v>2317.1886272857141</c:v>
                </c:pt>
                <c:pt idx="50">
                  <c:v>2382.0287932857141</c:v>
                </c:pt>
                <c:pt idx="51">
                  <c:v>2445.8141092857145</c:v>
                </c:pt>
                <c:pt idx="52">
                  <c:v>2509.4409612857139</c:v>
                </c:pt>
                <c:pt idx="53">
                  <c:v>2570.3029708571426</c:v>
                </c:pt>
                <c:pt idx="54">
                  <c:v>2630.1763541428572</c:v>
                </c:pt>
                <c:pt idx="55">
                  <c:v>2688.9665057142856</c:v>
                </c:pt>
                <c:pt idx="56">
                  <c:v>2744.9114002857141</c:v>
                </c:pt>
                <c:pt idx="57">
                  <c:v>2798.3847292857145</c:v>
                </c:pt>
                <c:pt idx="58">
                  <c:v>2849.7365324285715</c:v>
                </c:pt>
                <c:pt idx="59">
                  <c:v>2900.5136078571427</c:v>
                </c:pt>
                <c:pt idx="60">
                  <c:v>2952.9533729999998</c:v>
                </c:pt>
                <c:pt idx="61">
                  <c:v>3002.6968847142862</c:v>
                </c:pt>
                <c:pt idx="62">
                  <c:v>3051.3240528571428</c:v>
                </c:pt>
                <c:pt idx="63">
                  <c:v>3097.2691584285717</c:v>
                </c:pt>
                <c:pt idx="64">
                  <c:v>3141.5042715714285</c:v>
                </c:pt>
                <c:pt idx="65">
                  <c:v>3184.5166101428567</c:v>
                </c:pt>
                <c:pt idx="66">
                  <c:v>3226.0199927142858</c:v>
                </c:pt>
                <c:pt idx="67">
                  <c:v>3264.4865424285713</c:v>
                </c:pt>
                <c:pt idx="68">
                  <c:v>3301.1224779999993</c:v>
                </c:pt>
                <c:pt idx="69">
                  <c:v>3335.2608314285712</c:v>
                </c:pt>
                <c:pt idx="70">
                  <c:v>3368.3183181428572</c:v>
                </c:pt>
                <c:pt idx="71">
                  <c:v>3399.1644040000001</c:v>
                </c:pt>
                <c:pt idx="72">
                  <c:v>3428.7853501428567</c:v>
                </c:pt>
                <c:pt idx="73">
                  <c:v>3456.0033195714282</c:v>
                </c:pt>
                <c:pt idx="74">
                  <c:v>3481.7028725714281</c:v>
                </c:pt>
                <c:pt idx="75">
                  <c:v>3506.2884470000004</c:v>
                </c:pt>
                <c:pt idx="76">
                  <c:v>3529.3650655714282</c:v>
                </c:pt>
                <c:pt idx="77">
                  <c:v>3550.509369285714</c:v>
                </c:pt>
                <c:pt idx="78">
                  <c:v>3570.265339</c:v>
                </c:pt>
                <c:pt idx="79">
                  <c:v>3588.8931394285714</c:v>
                </c:pt>
                <c:pt idx="80">
                  <c:v>3608.2943388571425</c:v>
                </c:pt>
                <c:pt idx="81">
                  <c:v>3626.3805234285715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C271-419B-86EC-CFD71898686D}"/>
            </c:ext>
          </c:extLst>
        </c:ser>
        <c:ser>
          <c:idx val="1"/>
          <c:order val="1"/>
          <c:tx>
            <c:strRef>
              <c:f>Weibull!$G$1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Weibull!$B$2:$B$194</c:f>
              <c:strCache>
                <c:ptCount val="82"/>
                <c:pt idx="0">
                  <c:v>t(days)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9">
                  <c:v>8</c:v>
                </c:pt>
                <c:pt idx="10">
                  <c:v>9</c:v>
                </c:pt>
                <c:pt idx="11">
                  <c:v>10</c:v>
                </c:pt>
                <c:pt idx="12">
                  <c:v>11</c:v>
                </c:pt>
                <c:pt idx="13">
                  <c:v>12</c:v>
                </c:pt>
                <c:pt idx="14">
                  <c:v>13</c:v>
                </c:pt>
                <c:pt idx="15">
                  <c:v>14</c:v>
                </c:pt>
                <c:pt idx="16">
                  <c:v>15</c:v>
                </c:pt>
                <c:pt idx="17">
                  <c:v>16</c:v>
                </c:pt>
                <c:pt idx="18">
                  <c:v>17</c:v>
                </c:pt>
                <c:pt idx="19">
                  <c:v>18</c:v>
                </c:pt>
                <c:pt idx="20">
                  <c:v>19</c:v>
                </c:pt>
                <c:pt idx="21">
                  <c:v>20</c:v>
                </c:pt>
                <c:pt idx="22">
                  <c:v>21</c:v>
                </c:pt>
                <c:pt idx="23">
                  <c:v>22</c:v>
                </c:pt>
                <c:pt idx="24">
                  <c:v>23</c:v>
                </c:pt>
                <c:pt idx="25">
                  <c:v>24</c:v>
                </c:pt>
                <c:pt idx="26">
                  <c:v>25</c:v>
                </c:pt>
                <c:pt idx="27">
                  <c:v>26</c:v>
                </c:pt>
                <c:pt idx="28">
                  <c:v>27</c:v>
                </c:pt>
                <c:pt idx="29">
                  <c:v>28</c:v>
                </c:pt>
                <c:pt idx="30">
                  <c:v>29</c:v>
                </c:pt>
                <c:pt idx="31">
                  <c:v>30</c:v>
                </c:pt>
                <c:pt idx="32">
                  <c:v>31</c:v>
                </c:pt>
                <c:pt idx="33">
                  <c:v>32</c:v>
                </c:pt>
                <c:pt idx="34">
                  <c:v>33</c:v>
                </c:pt>
                <c:pt idx="35">
                  <c:v>34</c:v>
                </c:pt>
                <c:pt idx="36">
                  <c:v>35</c:v>
                </c:pt>
                <c:pt idx="37">
                  <c:v>36</c:v>
                </c:pt>
                <c:pt idx="38">
                  <c:v>37</c:v>
                </c:pt>
                <c:pt idx="39">
                  <c:v>38</c:v>
                </c:pt>
                <c:pt idx="40">
                  <c:v>39</c:v>
                </c:pt>
                <c:pt idx="41">
                  <c:v>40</c:v>
                </c:pt>
                <c:pt idx="42">
                  <c:v>41</c:v>
                </c:pt>
                <c:pt idx="43">
                  <c:v>42</c:v>
                </c:pt>
                <c:pt idx="44">
                  <c:v>43</c:v>
                </c:pt>
                <c:pt idx="45">
                  <c:v>44</c:v>
                </c:pt>
                <c:pt idx="46">
                  <c:v>45</c:v>
                </c:pt>
                <c:pt idx="47">
                  <c:v>46</c:v>
                </c:pt>
                <c:pt idx="48">
                  <c:v>47</c:v>
                </c:pt>
                <c:pt idx="49">
                  <c:v>48</c:v>
                </c:pt>
                <c:pt idx="50">
                  <c:v>49</c:v>
                </c:pt>
                <c:pt idx="51">
                  <c:v>50</c:v>
                </c:pt>
                <c:pt idx="52">
                  <c:v>51</c:v>
                </c:pt>
                <c:pt idx="53">
                  <c:v>52</c:v>
                </c:pt>
                <c:pt idx="54">
                  <c:v>53</c:v>
                </c:pt>
                <c:pt idx="55">
                  <c:v>54</c:v>
                </c:pt>
                <c:pt idx="56">
                  <c:v>55</c:v>
                </c:pt>
                <c:pt idx="57">
                  <c:v>56</c:v>
                </c:pt>
                <c:pt idx="58">
                  <c:v>57</c:v>
                </c:pt>
                <c:pt idx="59">
                  <c:v>58</c:v>
                </c:pt>
                <c:pt idx="60">
                  <c:v>59</c:v>
                </c:pt>
                <c:pt idx="61">
                  <c:v>60</c:v>
                </c:pt>
                <c:pt idx="62">
                  <c:v>61</c:v>
                </c:pt>
                <c:pt idx="63">
                  <c:v>62</c:v>
                </c:pt>
                <c:pt idx="64">
                  <c:v>63</c:v>
                </c:pt>
                <c:pt idx="65">
                  <c:v>64</c:v>
                </c:pt>
                <c:pt idx="66">
                  <c:v>65</c:v>
                </c:pt>
                <c:pt idx="67">
                  <c:v>66</c:v>
                </c:pt>
                <c:pt idx="68">
                  <c:v>67</c:v>
                </c:pt>
                <c:pt idx="69">
                  <c:v>68</c:v>
                </c:pt>
                <c:pt idx="70">
                  <c:v>69</c:v>
                </c:pt>
                <c:pt idx="71">
                  <c:v>70</c:v>
                </c:pt>
                <c:pt idx="72">
                  <c:v>71</c:v>
                </c:pt>
                <c:pt idx="73">
                  <c:v>72</c:v>
                </c:pt>
                <c:pt idx="74">
                  <c:v>73</c:v>
                </c:pt>
                <c:pt idx="75">
                  <c:v>74</c:v>
                </c:pt>
                <c:pt idx="76">
                  <c:v>75</c:v>
                </c:pt>
                <c:pt idx="77">
                  <c:v>76</c:v>
                </c:pt>
                <c:pt idx="78">
                  <c:v>77</c:v>
                </c:pt>
                <c:pt idx="79">
                  <c:v>78</c:v>
                </c:pt>
                <c:pt idx="80">
                  <c:v>79</c:v>
                </c:pt>
                <c:pt idx="81">
                  <c:v>80</c:v>
                </c:pt>
              </c:strCache>
            </c:strRef>
          </c:xVal>
          <c:yVal>
            <c:numRef>
              <c:f>Weibull!$G$2:$G$194</c:f>
              <c:numCache>
                <c:formatCode>General</c:formatCode>
                <c:ptCount val="1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C271-419B-86EC-CFD718986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0661376"/>
        <c:axId val="650660592"/>
      </c:scatterChart>
      <c:valAx>
        <c:axId val="650661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0592"/>
        <c:crosses val="autoZero"/>
        <c:crossBetween val="midCat"/>
      </c:valAx>
      <c:valAx>
        <c:axId val="65066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0661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27</xdr:col>
      <xdr:colOff>193376</xdr:colOff>
      <xdr:row>2</xdr:row>
      <xdr:rowOff>146649</xdr:rowOff>
    </xdr:from>
    <xdr:ext cx="1415644" cy="4374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xmlns="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</m:num>
                      <m:den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B0FA135A-B499-447C-8B56-F9DC681CE7AA}"/>
                </a:ext>
              </a:extLst>
            </xdr:cNvPr>
            <xdr:cNvSpPr txBox="1"/>
          </xdr:nvSpPr>
          <xdr:spPr>
            <a:xfrm>
              <a:off x="18050055" y="556404"/>
              <a:ext cx="1415644" cy="4374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b="0" i="0">
                  <a:latin typeface="Cambria Math" panose="02040503050406030204" pitchFamily="18" charset="0"/>
                </a:rPr>
                <a:t>𝐴𝑐/((1+exp⁡{−(𝑥−𝑢)/𝑠} )^2)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27</xdr:col>
      <xdr:colOff>237946</xdr:colOff>
      <xdr:row>7</xdr:row>
      <xdr:rowOff>40257</xdr:rowOff>
    </xdr:from>
    <xdr:ext cx="1614481" cy="52944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xmlns="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GB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𝐴𝑐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func>
                          <m:funcPr>
                            <m:ctrlPr>
                              <a:rPr lang="en-GB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GB" sz="11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exp</m:t>
                            </m:r>
                          </m:fName>
                          <m:e>
                            <m:d>
                              <m:dPr>
                                <m:begChr m:val="{"/>
                                <m:endChr m:val="}"/>
                                <m:ctrlP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dPr>
                              <m:e>
                                <m:r>
                                  <a:rPr lang="en-GB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−</m:t>
                                </m:r>
                                <m:f>
                                  <m:fPr>
                                    <m:ctrlP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fPr>
                                  <m:num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𝑥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𝑢</m:t>
                                    </m:r>
                                  </m:num>
                                  <m:den>
                                    <m:r>
                                      <a:rPr lang="en-GB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𝑠</m:t>
                                    </m:r>
                                  </m:den>
                                </m:f>
                              </m:e>
                            </m:d>
                          </m:e>
                        </m:func>
                      </m:num>
                      <m:den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𝑠</m:t>
                        </m:r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∗</m:t>
                        </m:r>
                        <m:d>
                          <m:dPr>
                            <m:ctrlPr>
                              <a:rPr lang="en-GB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GB" sz="1100" b="0" i="1">
                                <a:latin typeface="Cambria Math" panose="02040503050406030204" pitchFamily="18" charset="0"/>
                              </a:rPr>
                              <m:t>1+</m:t>
                            </m:r>
                            <m:func>
                              <m:funcPr>
                                <m:ctrlPr>
                                  <a:rPr lang="en-GB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GB" sz="1100" b="0" i="0">
                                    <a:latin typeface="Cambria Math" panose="02040503050406030204" pitchFamily="18" charset="0"/>
                                  </a:rPr>
                                  <m:t>exp</m:t>
                                </m:r>
                              </m:fName>
                              <m:e>
                                <m:d>
                                  <m:dPr>
                                    <m:begChr m:val="{"/>
                                    <m:endChr m:val="}"/>
                                    <m:ctrlP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</m:ctrlPr>
                                  </m:dPr>
                                  <m:e>
                                    <m:r>
                                      <a:rPr lang="en-GB" sz="1100" b="0" i="1">
                                        <a:latin typeface="Cambria Math" panose="02040503050406030204" pitchFamily="18" charset="0"/>
                                      </a:rPr>
                                      <m:t>−</m:t>
                                    </m:r>
                                    <m:f>
                                      <m:fPr>
                                        <m:ctrlP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fPr>
                                      <m:num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𝑥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𝑢</m:t>
                                        </m:r>
                                      </m:num>
                                      <m:den>
                                        <m:r>
                                          <a:rPr lang="en-GB" sz="1100" b="0" i="1">
                                            <a:latin typeface="Cambria Math" panose="02040503050406030204" pitchFamily="18" charset="0"/>
                                          </a:rPr>
                                          <m:t>𝑠</m:t>
                                        </m:r>
                                      </m:den>
                                    </m:f>
                                  </m:e>
                                </m:d>
                              </m:e>
                            </m:func>
                          </m:e>
                        </m:d>
                        <m:r>
                          <a:rPr lang="en-GB" sz="1100" b="0" i="1">
                            <a:latin typeface="Cambria Math" panose="02040503050406030204" pitchFamily="18" charset="0"/>
                          </a:rPr>
                          <m:t>^2</m:t>
                        </m:r>
                      </m:den>
                    </m:f>
                  </m:oMath>
                </m:oMathPara>
              </a14:m>
              <a:endParaRPr lang="en-GB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D0812C40-571A-4F44-B798-1A8092345106}"/>
                </a:ext>
              </a:extLst>
            </xdr:cNvPr>
            <xdr:cNvSpPr txBox="1"/>
          </xdr:nvSpPr>
          <xdr:spPr>
            <a:xfrm>
              <a:off x="18094625" y="1348597"/>
              <a:ext cx="1614481" cy="5294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100" i="0">
                  <a:latin typeface="Cambria Math" panose="02040503050406030204" pitchFamily="18" charset="0"/>
                </a:rPr>
                <a:t>(</a:t>
              </a:r>
              <a:r>
                <a:rPr lang="en-GB" sz="1100" b="0" i="0">
                  <a:latin typeface="Cambria Math" panose="02040503050406030204" pitchFamily="18" charset="0"/>
                </a:rPr>
                <a:t>𝐴𝑐∗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exp⁡{−(𝑥−𝑢)/𝑠}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)/(</a:t>
              </a:r>
              <a:r>
                <a:rPr lang="en-GB" sz="1100" b="0" i="0">
                  <a:latin typeface="Cambria Math" panose="02040503050406030204" pitchFamily="18" charset="0"/>
                </a:rPr>
                <a:t>𝑠∗(1+exp⁡{−(𝑥−𝑢)/𝑠} )^2)</a:t>
              </a:r>
              <a:endParaRPr lang="en-GB" sz="1100"/>
            </a:p>
          </xdr:txBody>
        </xdr:sp>
      </mc:Fallback>
    </mc:AlternateContent>
    <xdr:clientData/>
  </xdr:oneCellAnchor>
  <xdr:twoCellAnchor>
    <xdr:from>
      <xdr:col>0</xdr:col>
      <xdr:colOff>95250</xdr:colOff>
      <xdr:row>10</xdr:row>
      <xdr:rowOff>40976</xdr:rowOff>
    </xdr:from>
    <xdr:to>
      <xdr:col>6</xdr:col>
      <xdr:colOff>772783</xdr:colOff>
      <xdr:row>25</xdr:row>
      <xdr:rowOff>115379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44405BAB-7E47-45EA-A3EA-D6E26BC35D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64699</xdr:colOff>
      <xdr:row>9</xdr:row>
      <xdr:rowOff>111065</xdr:rowOff>
    </xdr:from>
    <xdr:to>
      <xdr:col>14</xdr:col>
      <xdr:colOff>722463</xdr:colOff>
      <xdr:row>25</xdr:row>
      <xdr:rowOff>5751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4E141081-2A53-4BF8-9879-C59F9AC3C6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555770</xdr:colOff>
      <xdr:row>6</xdr:row>
      <xdr:rowOff>176868</xdr:rowOff>
    </xdr:from>
    <xdr:to>
      <xdr:col>9</xdr:col>
      <xdr:colOff>192247</xdr:colOff>
      <xdr:row>22</xdr:row>
      <xdr:rowOff>11885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88D8C4B2-49AF-4413-B64E-F8D96A9A2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101368</xdr:colOff>
      <xdr:row>7</xdr:row>
      <xdr:rowOff>113951</xdr:rowOff>
    </xdr:from>
    <xdr:to>
      <xdr:col>16</xdr:col>
      <xdr:colOff>590726</xdr:colOff>
      <xdr:row>22</xdr:row>
      <xdr:rowOff>130729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C5A6660-0719-4286-B484-3CBE7F9172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601980</xdr:colOff>
      <xdr:row>8</xdr:row>
      <xdr:rowOff>140970</xdr:rowOff>
    </xdr:from>
    <xdr:to>
      <xdr:col>9</xdr:col>
      <xdr:colOff>632460</xdr:colOff>
      <xdr:row>23</xdr:row>
      <xdr:rowOff>140970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325C3B41-C39A-4CC7-B877-3A00B25129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769620</xdr:colOff>
      <xdr:row>8</xdr:row>
      <xdr:rowOff>95250</xdr:rowOff>
    </xdr:from>
    <xdr:to>
      <xdr:col>16</xdr:col>
      <xdr:colOff>434340</xdr:colOff>
      <xdr:row>23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AFD24813-C5BE-47F4-8361-0F05A5A3AA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333202</xdr:colOff>
      <xdr:row>9</xdr:row>
      <xdr:rowOff>7851</xdr:rowOff>
    </xdr:from>
    <xdr:to>
      <xdr:col>10</xdr:col>
      <xdr:colOff>394162</xdr:colOff>
      <xdr:row>24</xdr:row>
      <xdr:rowOff>7851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7847AD9C-2045-4A09-A58A-498F4CA5A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534923</xdr:colOff>
      <xdr:row>9</xdr:row>
      <xdr:rowOff>113981</xdr:rowOff>
    </xdr:from>
    <xdr:to>
      <xdr:col>18</xdr:col>
      <xdr:colOff>579746</xdr:colOff>
      <xdr:row>24</xdr:row>
      <xdr:rowOff>71718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406DCB8B-71F7-4753-9A00-9CF3CF53B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7</xdr:row>
      <xdr:rowOff>125730</xdr:rowOff>
    </xdr:from>
    <xdr:to>
      <xdr:col>10</xdr:col>
      <xdr:colOff>190500</xdr:colOff>
      <xdr:row>22</xdr:row>
      <xdr:rowOff>125730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E11BD031-23EF-4963-89D3-D3111B4DE9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220980</xdr:colOff>
      <xdr:row>6</xdr:row>
      <xdr:rowOff>26670</xdr:rowOff>
    </xdr:from>
    <xdr:to>
      <xdr:col>18</xdr:col>
      <xdr:colOff>99060</xdr:colOff>
      <xdr:row>21</xdr:row>
      <xdr:rowOff>26670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5746552D-ED70-432A-945B-78B2403C15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7620</xdr:colOff>
      <xdr:row>5</xdr:row>
      <xdr:rowOff>72390</xdr:rowOff>
    </xdr:from>
    <xdr:to>
      <xdr:col>8</xdr:col>
      <xdr:colOff>464820</xdr:colOff>
      <xdr:row>20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104C35D2-B1C4-4632-AFCC-180E55B976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373380</xdr:colOff>
      <xdr:row>5</xdr:row>
      <xdr:rowOff>179070</xdr:rowOff>
    </xdr:from>
    <xdr:to>
      <xdr:col>17</xdr:col>
      <xdr:colOff>38100</xdr:colOff>
      <xdr:row>20</xdr:row>
      <xdr:rowOff>179070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9FD2E0C6-9EBB-401F-858D-A3368953A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e-Setup/Desktop/today/al/cd/Bhanu_Bharat/K_Cluster/infection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_Raw"/>
      <sheetName val="Albania"/>
      <sheetName val="01Austria"/>
      <sheetName val="02belgium"/>
      <sheetName val="03Bulgaria"/>
      <sheetName val="04Croatia"/>
      <sheetName val="05Czechia"/>
      <sheetName val="06Denmark"/>
      <sheetName val="07Estonia"/>
      <sheetName val="08Finland"/>
      <sheetName val="09France"/>
      <sheetName val="10Germany"/>
      <sheetName val="11Greece"/>
      <sheetName val="Hungary"/>
      <sheetName val="Ireland"/>
      <sheetName val="Italy"/>
      <sheetName val="Latvia"/>
      <sheetName val="lithuania"/>
      <sheetName val="Netherlands"/>
      <sheetName val="Norway"/>
      <sheetName val="Poland"/>
      <sheetName val="Portugal"/>
      <sheetName val="Romania"/>
      <sheetName val="Spain"/>
      <sheetName val="Switzerland"/>
      <sheetName val="UK"/>
    </sheetNames>
    <sheetDataSet>
      <sheetData sheetId="0">
        <row r="2">
          <cell r="N2">
            <v>0</v>
          </cell>
        </row>
        <row r="3">
          <cell r="N3">
            <v>0</v>
          </cell>
        </row>
        <row r="4">
          <cell r="N4">
            <v>0</v>
          </cell>
        </row>
        <row r="5">
          <cell r="N5">
            <v>0</v>
          </cell>
        </row>
        <row r="6">
          <cell r="N6">
            <v>0</v>
          </cell>
        </row>
        <row r="7">
          <cell r="N7">
            <v>1.191E-2</v>
          </cell>
        </row>
        <row r="8">
          <cell r="N8">
            <v>4.7638E-2</v>
          </cell>
        </row>
        <row r="9">
          <cell r="N9">
            <v>4.7638E-2</v>
          </cell>
        </row>
        <row r="10">
          <cell r="N10">
            <v>4.7638E-2</v>
          </cell>
        </row>
        <row r="11">
          <cell r="N11">
            <v>5.9547999999999997E-2</v>
          </cell>
        </row>
        <row r="12">
          <cell r="N12">
            <v>9.5277000000000001E-2</v>
          </cell>
        </row>
        <row r="13">
          <cell r="N13">
            <v>0.11909599999999999</v>
          </cell>
        </row>
        <row r="14">
          <cell r="N14">
            <v>0.14291499999999999</v>
          </cell>
        </row>
        <row r="15">
          <cell r="N15">
            <v>0.14291499999999999</v>
          </cell>
        </row>
        <row r="16">
          <cell r="N16">
            <v>0.14291499999999999</v>
          </cell>
        </row>
        <row r="17">
          <cell r="N17">
            <v>0.14291499999999999</v>
          </cell>
        </row>
        <row r="18">
          <cell r="N18">
            <v>0.15482499999999999</v>
          </cell>
        </row>
        <row r="19">
          <cell r="N19">
            <v>0.15482499999999999</v>
          </cell>
        </row>
        <row r="20">
          <cell r="N20">
            <v>0.16673399999999999</v>
          </cell>
        </row>
        <row r="21">
          <cell r="N21">
            <v>0.16673399999999999</v>
          </cell>
        </row>
        <row r="22">
          <cell r="N22">
            <v>0.190553</v>
          </cell>
        </row>
        <row r="23">
          <cell r="N23">
            <v>0.190553</v>
          </cell>
        </row>
        <row r="24">
          <cell r="N24">
            <v>0.190553</v>
          </cell>
        </row>
        <row r="25">
          <cell r="N25">
            <v>0.190553</v>
          </cell>
        </row>
        <row r="26">
          <cell r="N26">
            <v>0.190553</v>
          </cell>
        </row>
        <row r="27">
          <cell r="N27">
            <v>0.190553</v>
          </cell>
        </row>
        <row r="28">
          <cell r="N28">
            <v>0.190553</v>
          </cell>
        </row>
        <row r="29">
          <cell r="N29">
            <v>0.190553</v>
          </cell>
        </row>
        <row r="30">
          <cell r="N30">
            <v>0.190553</v>
          </cell>
        </row>
        <row r="31">
          <cell r="N31">
            <v>0.190553</v>
          </cell>
        </row>
        <row r="32">
          <cell r="N32">
            <v>0.190553</v>
          </cell>
        </row>
        <row r="33">
          <cell r="N33">
            <v>0.190553</v>
          </cell>
        </row>
        <row r="34">
          <cell r="N34">
            <v>0.190553</v>
          </cell>
        </row>
        <row r="35">
          <cell r="N35">
            <v>0.190553</v>
          </cell>
        </row>
        <row r="36">
          <cell r="N36">
            <v>0.202463</v>
          </cell>
        </row>
        <row r="37">
          <cell r="N37">
            <v>0.32155899999999998</v>
          </cell>
        </row>
        <row r="38">
          <cell r="N38">
            <v>0.54784100000000002</v>
          </cell>
        </row>
        <row r="39">
          <cell r="N39">
            <v>0.57165999999999995</v>
          </cell>
        </row>
        <row r="40">
          <cell r="N40">
            <v>0.94085700000000005</v>
          </cell>
        </row>
        <row r="41">
          <cell r="N41">
            <v>1.5482450000000001</v>
          </cell>
        </row>
        <row r="42">
          <cell r="N42">
            <v>1.8936230000000001</v>
          </cell>
        </row>
        <row r="43">
          <cell r="N43">
            <v>2.3342770000000002</v>
          </cell>
        </row>
        <row r="44">
          <cell r="N44">
            <v>3.1203090000000002</v>
          </cell>
        </row>
        <row r="45">
          <cell r="N45">
            <v>5.7404159999999997</v>
          </cell>
        </row>
        <row r="46">
          <cell r="N46">
            <v>7.9794169999999998</v>
          </cell>
        </row>
        <row r="47">
          <cell r="N47">
            <v>9.5157530000000001</v>
          </cell>
        </row>
        <row r="48">
          <cell r="N48">
            <v>12.385961</v>
          </cell>
        </row>
        <row r="49">
          <cell r="N49">
            <v>14.005663</v>
          </cell>
        </row>
        <row r="50">
          <cell r="N50">
            <v>17.352255</v>
          </cell>
        </row>
        <row r="51">
          <cell r="N51">
            <v>22.723474</v>
          </cell>
        </row>
        <row r="52">
          <cell r="N52">
            <v>24.748103</v>
          </cell>
        </row>
        <row r="53">
          <cell r="N53">
            <v>43.767698000000003</v>
          </cell>
        </row>
        <row r="54">
          <cell r="N54">
            <v>54.605414000000003</v>
          </cell>
        </row>
        <row r="55">
          <cell r="N55">
            <v>69.016002999999998</v>
          </cell>
        </row>
        <row r="56">
          <cell r="N56">
            <v>86.606449999999995</v>
          </cell>
        </row>
        <row r="57">
          <cell r="N57">
            <v>110.246961</v>
          </cell>
        </row>
        <row r="58">
          <cell r="N58">
            <v>146.80936500000001</v>
          </cell>
        </row>
        <row r="59">
          <cell r="N59">
            <v>182.45473100000001</v>
          </cell>
        </row>
        <row r="60">
          <cell r="N60">
            <v>236.38130000000001</v>
          </cell>
        </row>
        <row r="61">
          <cell r="N61">
            <v>264.54745100000002</v>
          </cell>
        </row>
        <row r="62">
          <cell r="N62">
            <v>296.22692799999999</v>
          </cell>
        </row>
        <row r="63">
          <cell r="N63">
            <v>346.044692</v>
          </cell>
        </row>
        <row r="64">
          <cell r="N64">
            <v>392.849332</v>
          </cell>
        </row>
        <row r="65">
          <cell r="N65">
            <v>444.501171</v>
          </cell>
        </row>
        <row r="66">
          <cell r="N66">
            <v>523.28302799999994</v>
          </cell>
        </row>
        <row r="67">
          <cell r="N67">
            <v>605.85213099999999</v>
          </cell>
        </row>
        <row r="68">
          <cell r="N68">
            <v>687.12308900000005</v>
          </cell>
        </row>
        <row r="69">
          <cell r="N69">
            <v>739.52523199999996</v>
          </cell>
        </row>
        <row r="70">
          <cell r="N70">
            <v>796.57210899999995</v>
          </cell>
        </row>
        <row r="71">
          <cell r="N71">
            <v>855.20295999999996</v>
          </cell>
        </row>
        <row r="72">
          <cell r="N72">
            <v>927.42264</v>
          </cell>
        </row>
        <row r="73">
          <cell r="N73">
            <v>1009.860737</v>
          </cell>
        </row>
        <row r="74">
          <cell r="N74">
            <v>1085.6651999999999</v>
          </cell>
        </row>
        <row r="75">
          <cell r="N75">
            <v>1144.4151469999999</v>
          </cell>
        </row>
        <row r="76">
          <cell r="N76">
            <v>1192.4226550000001</v>
          </cell>
        </row>
        <row r="77">
          <cell r="N77">
            <v>1231.1406919999999</v>
          </cell>
        </row>
        <row r="78">
          <cell r="N78">
            <v>1282.220871</v>
          </cell>
        </row>
        <row r="79">
          <cell r="N79">
            <v>1349.3075229999999</v>
          </cell>
        </row>
        <row r="80">
          <cell r="N80">
            <v>1407.4858099999999</v>
          </cell>
        </row>
        <row r="81">
          <cell r="N81">
            <v>1455.005026</v>
          </cell>
        </row>
        <row r="82">
          <cell r="N82">
            <v>1487.6015400000001</v>
          </cell>
        </row>
        <row r="83">
          <cell r="N83">
            <v>1522.687156</v>
          </cell>
        </row>
        <row r="84">
          <cell r="N84">
            <v>1549.1025999999999</v>
          </cell>
        </row>
        <row r="85">
          <cell r="N85">
            <v>1564.4302259999999</v>
          </cell>
        </row>
        <row r="86">
          <cell r="N86">
            <v>1604.8513330000001</v>
          </cell>
        </row>
        <row r="87">
          <cell r="N87">
            <v>1639.9250400000001</v>
          </cell>
        </row>
        <row r="88">
          <cell r="N88">
            <v>1683.978568</v>
          </cell>
        </row>
        <row r="89">
          <cell r="N89">
            <v>1707.142697</v>
          </cell>
        </row>
        <row r="90">
          <cell r="N90">
            <v>1729.0801389999999</v>
          </cell>
        </row>
        <row r="91">
          <cell r="N91">
            <v>1751.4820549999999</v>
          </cell>
        </row>
        <row r="92">
          <cell r="N92">
            <v>1766.0831969999999</v>
          </cell>
        </row>
        <row r="93">
          <cell r="N93">
            <v>1794.154072</v>
          </cell>
        </row>
        <row r="94">
          <cell r="N94">
            <v>1823.701734</v>
          </cell>
        </row>
        <row r="95">
          <cell r="N95">
            <v>1845.9726450000001</v>
          </cell>
        </row>
        <row r="96">
          <cell r="N96">
            <v>1864.003745</v>
          </cell>
        </row>
        <row r="97">
          <cell r="N97">
            <v>1878.9740850000001</v>
          </cell>
        </row>
        <row r="98">
          <cell r="N98">
            <v>1890.7407479999999</v>
          </cell>
        </row>
        <row r="99">
          <cell r="N99">
            <v>1904.4844000000001</v>
          </cell>
        </row>
        <row r="100">
          <cell r="N100">
            <v>1923.861283</v>
          </cell>
        </row>
        <row r="101">
          <cell r="N101">
            <v>1941.368363</v>
          </cell>
        </row>
        <row r="102">
          <cell r="N102">
            <v>1954.087792</v>
          </cell>
        </row>
        <row r="103">
          <cell r="N103">
            <v>1964.687316</v>
          </cell>
        </row>
        <row r="104">
          <cell r="N104">
            <v>1972.988292</v>
          </cell>
        </row>
        <row r="105">
          <cell r="N105">
            <v>1978.800166</v>
          </cell>
        </row>
        <row r="106">
          <cell r="N106">
            <v>1988.982855</v>
          </cell>
        </row>
        <row r="107">
          <cell r="N107">
            <v>2002.738417</v>
          </cell>
        </row>
        <row r="108">
          <cell r="N108">
            <v>2017.839761</v>
          </cell>
        </row>
        <row r="109">
          <cell r="N109">
            <v>2031.6310530000001</v>
          </cell>
        </row>
        <row r="110">
          <cell r="N110">
            <v>2040.3965020000001</v>
          </cell>
        </row>
        <row r="111">
          <cell r="N111">
            <v>2047.0063170000001</v>
          </cell>
        </row>
        <row r="112">
          <cell r="N112">
            <v>2055.3072929999998</v>
          </cell>
        </row>
        <row r="113">
          <cell r="N113">
            <v>2062.3934920000002</v>
          </cell>
        </row>
        <row r="114">
          <cell r="N114">
            <v>2073.4336699999999</v>
          </cell>
        </row>
        <row r="115">
          <cell r="N115">
            <v>2077.9593100000002</v>
          </cell>
        </row>
        <row r="116">
          <cell r="N116">
            <v>2086.9510409999998</v>
          </cell>
        </row>
        <row r="117">
          <cell r="N117">
            <v>2093.1321119999998</v>
          </cell>
        </row>
        <row r="118">
          <cell r="N118">
            <v>2100.4803219999999</v>
          </cell>
        </row>
        <row r="119">
          <cell r="N119">
            <v>2102.6478649999999</v>
          </cell>
        </row>
        <row r="120">
          <cell r="N120">
            <v>2117.2609170000001</v>
          </cell>
        </row>
        <row r="121">
          <cell r="N121">
            <v>2125.5380730000002</v>
          </cell>
        </row>
        <row r="122">
          <cell r="N122">
            <v>2132.0645220000001</v>
          </cell>
        </row>
        <row r="123">
          <cell r="N123">
            <v>2140.2702210000002</v>
          </cell>
        </row>
        <row r="124">
          <cell r="N124">
            <v>2143.557264</v>
          </cell>
        </row>
        <row r="125">
          <cell r="N125">
            <v>2147.6303400000002</v>
          </cell>
        </row>
        <row r="126">
          <cell r="N126">
            <v>2150.869745</v>
          </cell>
        </row>
        <row r="127">
          <cell r="N127">
            <v>2158.015492</v>
          </cell>
        </row>
        <row r="128">
          <cell r="N128">
            <v>2161.8741949999999</v>
          </cell>
        </row>
        <row r="129">
          <cell r="N129">
            <v>2169.8774309999999</v>
          </cell>
        </row>
        <row r="130">
          <cell r="N130">
            <v>2178.5237849999999</v>
          </cell>
        </row>
        <row r="131">
          <cell r="N131">
            <v>2181.7036419999999</v>
          </cell>
        </row>
        <row r="132">
          <cell r="N132">
            <v>2184.3356589999999</v>
          </cell>
        </row>
        <row r="133">
          <cell r="N133">
            <v>2186.5270209999999</v>
          </cell>
        </row>
        <row r="134">
          <cell r="N134">
            <v>2189.9212510000002</v>
          </cell>
        </row>
        <row r="135">
          <cell r="N135">
            <v>2192.8033679999999</v>
          </cell>
        </row>
        <row r="136">
          <cell r="N136">
            <v>2196.9836300000002</v>
          </cell>
        </row>
        <row r="137">
          <cell r="N137">
            <v>2202.366759</v>
          </cell>
        </row>
        <row r="138">
          <cell r="N138">
            <v>2208.6311970000002</v>
          </cell>
        </row>
        <row r="139">
          <cell r="N139">
            <v>2212.2040710000001</v>
          </cell>
        </row>
        <row r="140">
          <cell r="N140">
            <v>2216.479609</v>
          </cell>
        </row>
        <row r="141">
          <cell r="N141">
            <v>2221.207711</v>
          </cell>
        </row>
        <row r="142">
          <cell r="N142">
            <v>2221.3982649999998</v>
          </cell>
        </row>
        <row r="143">
          <cell r="N143">
            <v>2223.4109830000002</v>
          </cell>
        </row>
        <row r="144">
          <cell r="N144">
            <v>2229.7826070000001</v>
          </cell>
        </row>
        <row r="145">
          <cell r="N145">
            <v>2230.2709</v>
          </cell>
        </row>
        <row r="146">
          <cell r="N146">
            <v>2233.2602040000002</v>
          </cell>
        </row>
        <row r="147">
          <cell r="N147">
            <v>2235.2133749999998</v>
          </cell>
        </row>
        <row r="148">
          <cell r="N148">
            <v>2242.0018340000001</v>
          </cell>
        </row>
        <row r="149">
          <cell r="N149">
            <v>2246.1940060000002</v>
          </cell>
        </row>
        <row r="150">
          <cell r="N150">
            <v>2260.6403230000001</v>
          </cell>
        </row>
        <row r="151">
          <cell r="N151">
            <v>2266.3807400000001</v>
          </cell>
        </row>
        <row r="152">
          <cell r="N152">
            <v>2270.7991929999998</v>
          </cell>
        </row>
        <row r="153">
          <cell r="N153">
            <v>2277.9687589999999</v>
          </cell>
        </row>
        <row r="154">
          <cell r="N154">
            <v>2283.8759100000002</v>
          </cell>
        </row>
        <row r="155">
          <cell r="N155">
            <v>2292.3555289999999</v>
          </cell>
        </row>
        <row r="156">
          <cell r="N156">
            <v>2297.012174</v>
          </cell>
        </row>
        <row r="157">
          <cell r="N157">
            <v>2302.9669629999999</v>
          </cell>
        </row>
        <row r="158">
          <cell r="N158">
            <v>2310.8868320000001</v>
          </cell>
        </row>
        <row r="159">
          <cell r="N159">
            <v>2315.9126740000002</v>
          </cell>
        </row>
        <row r="160">
          <cell r="N160">
            <v>2318.711425</v>
          </cell>
        </row>
        <row r="161">
          <cell r="N161">
            <v>2322.8678669999999</v>
          </cell>
        </row>
        <row r="162">
          <cell r="N162">
            <v>2327.3458690000002</v>
          </cell>
        </row>
        <row r="163">
          <cell r="N163">
            <v>2333.0029180000001</v>
          </cell>
        </row>
        <row r="164">
          <cell r="N164">
            <v>2338.6837869999999</v>
          </cell>
        </row>
        <row r="165">
          <cell r="N165">
            <v>2343.5667130000002</v>
          </cell>
        </row>
        <row r="166">
          <cell r="N166">
            <v>2348.5449170000002</v>
          </cell>
        </row>
        <row r="167">
          <cell r="N167">
            <v>2352.4155300000002</v>
          </cell>
        </row>
        <row r="168">
          <cell r="N168">
            <v>2358.8586110000001</v>
          </cell>
        </row>
        <row r="169">
          <cell r="N169">
            <v>2362.181384</v>
          </cell>
        </row>
        <row r="170">
          <cell r="N170">
            <v>2366.4211930000001</v>
          </cell>
        </row>
        <row r="171">
          <cell r="N171">
            <v>2370.0178860000001</v>
          </cell>
        </row>
        <row r="172">
          <cell r="N172">
            <v>2373.9599560000001</v>
          </cell>
        </row>
        <row r="173">
          <cell r="N173">
            <v>2378.4498669999998</v>
          </cell>
        </row>
        <row r="174">
          <cell r="N174">
            <v>2380.9508780000001</v>
          </cell>
        </row>
        <row r="175">
          <cell r="N175">
            <v>2384.0592780000002</v>
          </cell>
        </row>
        <row r="176">
          <cell r="N176">
            <v>2387.346321</v>
          </cell>
        </row>
        <row r="177">
          <cell r="N177">
            <v>2392.5150779999999</v>
          </cell>
        </row>
        <row r="178">
          <cell r="N178">
            <v>2399.1844420000002</v>
          </cell>
        </row>
        <row r="179">
          <cell r="N179">
            <v>2406.2706400000002</v>
          </cell>
        </row>
        <row r="180">
          <cell r="N180">
            <v>2410.8081900000002</v>
          </cell>
        </row>
        <row r="181">
          <cell r="N181">
            <v>2414.488249</v>
          </cell>
        </row>
        <row r="182">
          <cell r="N182">
            <v>2421.5149000000001</v>
          </cell>
        </row>
        <row r="183">
          <cell r="N183">
            <v>2426.183454</v>
          </cell>
        </row>
        <row r="184">
          <cell r="N184">
            <v>2432.8409080000001</v>
          </cell>
        </row>
        <row r="185">
          <cell r="N185">
            <v>2440.0462029999999</v>
          </cell>
        </row>
        <row r="186">
          <cell r="N186">
            <v>2448.8831100000002</v>
          </cell>
        </row>
        <row r="187">
          <cell r="N187">
            <v>2456.6838830000002</v>
          </cell>
        </row>
        <row r="188">
          <cell r="N188">
            <v>2461.3167090000002</v>
          </cell>
        </row>
        <row r="189">
          <cell r="N189">
            <v>2466.6164709999998</v>
          </cell>
        </row>
        <row r="190">
          <cell r="N190">
            <v>2473.7026700000001</v>
          </cell>
        </row>
        <row r="191">
          <cell r="N191">
            <v>2483.6948050000001</v>
          </cell>
        </row>
        <row r="192">
          <cell r="N192">
            <v>2495.4733780000001</v>
          </cell>
        </row>
        <row r="193">
          <cell r="N193">
            <v>2505.7632530000001</v>
          </cell>
        </row>
        <row r="194">
          <cell r="N194">
            <v>2512.9804570000001</v>
          </cell>
        </row>
        <row r="195">
          <cell r="N195">
            <v>2515.5410160000001</v>
          </cell>
        </row>
        <row r="196">
          <cell r="N196">
            <v>2526.15245</v>
          </cell>
        </row>
        <row r="197">
          <cell r="N197">
            <v>2534.6916179999998</v>
          </cell>
        </row>
        <row r="198">
          <cell r="N198">
            <v>2549.9954250000001</v>
          </cell>
        </row>
        <row r="199">
          <cell r="N199">
            <v>2561.023694</v>
          </cell>
        </row>
        <row r="200">
          <cell r="N200">
            <v>2574.8030749999998</v>
          </cell>
        </row>
        <row r="201">
          <cell r="N201">
            <v>2583.2231470000002</v>
          </cell>
        </row>
        <row r="202">
          <cell r="N202">
            <v>2587.8083339999998</v>
          </cell>
        </row>
        <row r="203">
          <cell r="N203">
            <v>2602.3380189999998</v>
          </cell>
        </row>
        <row r="204">
          <cell r="N204">
            <v>2614.6287029999999</v>
          </cell>
        </row>
        <row r="205">
          <cell r="N205">
            <v>2630.3374370000001</v>
          </cell>
        </row>
        <row r="206">
          <cell r="N206">
            <v>2647.272856</v>
          </cell>
        </row>
        <row r="207">
          <cell r="N207">
            <v>2665.2563190000001</v>
          </cell>
        </row>
        <row r="208">
          <cell r="N208">
            <v>2673.5572940000002</v>
          </cell>
        </row>
        <row r="209">
          <cell r="N209">
            <v>2679.7383650000002</v>
          </cell>
        </row>
        <row r="210">
          <cell r="N210">
            <v>2699.90128</v>
          </cell>
        </row>
        <row r="211">
          <cell r="N211">
            <v>2716.8128809999998</v>
          </cell>
        </row>
        <row r="212">
          <cell r="N212">
            <v>2735.7014709999999</v>
          </cell>
        </row>
        <row r="213">
          <cell r="N213">
            <v>2754.5900609999999</v>
          </cell>
        </row>
        <row r="214">
          <cell r="N214">
            <v>2775.2769979999998</v>
          </cell>
        </row>
        <row r="215">
          <cell r="N215">
            <v>2785.1857669999999</v>
          </cell>
        </row>
        <row r="216">
          <cell r="N216">
            <v>2792.7245290000001</v>
          </cell>
        </row>
        <row r="217">
          <cell r="N217">
            <v>2812.1133220000002</v>
          </cell>
        </row>
        <row r="218">
          <cell r="N218">
            <v>2829.5132149999999</v>
          </cell>
        </row>
        <row r="219">
          <cell r="N219">
            <v>2846.5081829999999</v>
          </cell>
        </row>
        <row r="220">
          <cell r="N220">
            <v>2865.0990339999998</v>
          </cell>
        </row>
        <row r="221">
          <cell r="N221">
            <v>2883.6184269999999</v>
          </cell>
        </row>
        <row r="222">
          <cell r="N222">
            <v>2892.0623179999998</v>
          </cell>
        </row>
        <row r="223">
          <cell r="N223">
            <v>2897.659819</v>
          </cell>
        </row>
        <row r="224">
          <cell r="N224">
            <v>2915.4884569999999</v>
          </cell>
        </row>
        <row r="225">
          <cell r="N225">
            <v>2929.9347750000002</v>
          </cell>
        </row>
        <row r="226">
          <cell r="N226">
            <v>2946.5605460000002</v>
          </cell>
        </row>
        <row r="227">
          <cell r="N227">
            <v>2963.5793319999998</v>
          </cell>
        </row>
        <row r="228">
          <cell r="N228">
            <v>2980.7648530000001</v>
          </cell>
        </row>
        <row r="229">
          <cell r="N229">
            <v>2989.994776</v>
          </cell>
        </row>
        <row r="230">
          <cell r="N230">
            <v>2997.974193</v>
          </cell>
        </row>
        <row r="231">
          <cell r="N231">
            <v>3020.578571</v>
          </cell>
        </row>
        <row r="232">
          <cell r="N232">
            <v>3036.4302189999999</v>
          </cell>
        </row>
        <row r="233">
          <cell r="N233">
            <v>3054.0087560000002</v>
          </cell>
        </row>
        <row r="234">
          <cell r="N234">
            <v>3074.445592</v>
          </cell>
        </row>
        <row r="235">
          <cell r="N235">
            <v>3093.3341820000001</v>
          </cell>
        </row>
        <row r="236">
          <cell r="N236">
            <v>3106.2203450000002</v>
          </cell>
        </row>
        <row r="237">
          <cell r="N237">
            <v>3117.1771570000001</v>
          </cell>
        </row>
        <row r="238">
          <cell r="N238">
            <v>3134.8628800000001</v>
          </cell>
        </row>
        <row r="239">
          <cell r="N239">
            <v>3156.204843</v>
          </cell>
        </row>
        <row r="240">
          <cell r="N240">
            <v>3178.29711</v>
          </cell>
        </row>
        <row r="241">
          <cell r="N241">
            <v>3204.2480799999998</v>
          </cell>
        </row>
        <row r="242">
          <cell r="N242">
            <v>3230.4372410000001</v>
          </cell>
        </row>
        <row r="243">
          <cell r="N243">
            <v>3250.50488</v>
          </cell>
        </row>
        <row r="244">
          <cell r="N244">
            <v>3262.8074740000002</v>
          </cell>
        </row>
        <row r="245">
          <cell r="N245">
            <v>3281.8032499999999</v>
          </cell>
        </row>
        <row r="246">
          <cell r="N246">
            <v>3303.8597880000002</v>
          </cell>
        </row>
        <row r="247">
          <cell r="N247">
            <v>3323.0699370000002</v>
          </cell>
        </row>
        <row r="248">
          <cell r="N248">
            <v>3350.7120669999999</v>
          </cell>
        </row>
        <row r="249">
          <cell r="N249">
            <v>3378.890128</v>
          </cell>
        </row>
        <row r="250">
          <cell r="N250">
            <v>3394.5393130000002</v>
          </cell>
        </row>
        <row r="251">
          <cell r="N251">
            <v>3410.1765890000001</v>
          </cell>
        </row>
        <row r="252">
          <cell r="N252">
            <v>3437.4733409999999</v>
          </cell>
        </row>
        <row r="253">
          <cell r="N253">
            <v>3459.3869639999998</v>
          </cell>
        </row>
        <row r="254">
          <cell r="N254">
            <v>3488.4701530000002</v>
          </cell>
        </row>
        <row r="255">
          <cell r="N255">
            <v>3519.7447040000002</v>
          </cell>
        </row>
        <row r="256">
          <cell r="N256">
            <v>3553.5083570000002</v>
          </cell>
        </row>
        <row r="257">
          <cell r="N257">
            <v>3573.1948889999999</v>
          </cell>
        </row>
        <row r="258">
          <cell r="N258">
            <v>3591.6070970000001</v>
          </cell>
        </row>
        <row r="259">
          <cell r="N259">
            <v>3628.5267880000001</v>
          </cell>
        </row>
        <row r="260">
          <cell r="N260">
            <v>3657.752892</v>
          </cell>
        </row>
        <row r="261">
          <cell r="N261">
            <v>3705.5102980000001</v>
          </cell>
        </row>
        <row r="262">
          <cell r="N262">
            <v>3762.7239100000002</v>
          </cell>
        </row>
        <row r="263">
          <cell r="N263">
            <v>3816.9601269999998</v>
          </cell>
        </row>
        <row r="264">
          <cell r="N264">
            <v>3852.3077539999999</v>
          </cell>
        </row>
        <row r="265">
          <cell r="N265">
            <v>3886.2024120000001</v>
          </cell>
        </row>
        <row r="266">
          <cell r="N266">
            <v>3964.1029610000001</v>
          </cell>
        </row>
        <row r="267">
          <cell r="N267">
            <v>4017.2673159999999</v>
          </cell>
        </row>
        <row r="268">
          <cell r="N268">
            <v>4102.6947170000003</v>
          </cell>
        </row>
        <row r="269">
          <cell r="N269">
            <v>4193.4457000000002</v>
          </cell>
        </row>
        <row r="270">
          <cell r="N270">
            <v>4285.0899010000003</v>
          </cell>
        </row>
        <row r="271">
          <cell r="N271">
            <v>4342.9942680000004</v>
          </cell>
        </row>
        <row r="272">
          <cell r="N272">
            <v>4390.7159460000003</v>
          </cell>
        </row>
        <row r="273">
          <cell r="N273">
            <v>4490.7206699999997</v>
          </cell>
        </row>
        <row r="274">
          <cell r="N274">
            <v>4592.2260020000003</v>
          </cell>
        </row>
        <row r="275">
          <cell r="N275">
            <v>4739.0830050000004</v>
          </cell>
        </row>
        <row r="276">
          <cell r="N276">
            <v>4809.9688120000001</v>
          </cell>
        </row>
        <row r="277">
          <cell r="N277">
            <v>4970.4622820000004</v>
          </cell>
        </row>
        <row r="278">
          <cell r="N278">
            <v>5095.0126460000001</v>
          </cell>
        </row>
        <row r="279">
          <cell r="N279">
            <v>5212.7983709999999</v>
          </cell>
        </row>
        <row r="280">
          <cell r="N280">
            <v>5362.3826669999999</v>
          </cell>
        </row>
        <row r="281">
          <cell r="N281">
            <v>5519.1246199999996</v>
          </cell>
        </row>
        <row r="282">
          <cell r="N282">
            <v>5712.0835989999996</v>
          </cell>
        </row>
        <row r="283">
          <cell r="N283">
            <v>5935.1857200000004</v>
          </cell>
        </row>
        <row r="284">
          <cell r="N284">
            <v>6166.0171559999999</v>
          </cell>
        </row>
        <row r="285">
          <cell r="N285">
            <v>6333.394362</v>
          </cell>
        </row>
        <row r="286">
          <cell r="N286">
            <v>6482.93102</v>
          </cell>
        </row>
        <row r="287">
          <cell r="N287">
            <v>6783.6716779999997</v>
          </cell>
        </row>
        <row r="288">
          <cell r="N288">
            <v>6873.386528</v>
          </cell>
        </row>
        <row r="289">
          <cell r="N289">
            <v>7248.3000359999996</v>
          </cell>
        </row>
        <row r="290">
          <cell r="N290">
            <v>7516.9920199999997</v>
          </cell>
        </row>
        <row r="291">
          <cell r="N291">
            <v>7788.7685849999998</v>
          </cell>
        </row>
        <row r="292">
          <cell r="N292">
            <v>7956.9556419999999</v>
          </cell>
        </row>
        <row r="293">
          <cell r="N293">
            <v>8129.7636149999998</v>
          </cell>
        </row>
        <row r="294">
          <cell r="N294">
            <v>8207.4378809999998</v>
          </cell>
        </row>
        <row r="295">
          <cell r="N295">
            <v>8523.6014429999996</v>
          </cell>
        </row>
        <row r="296">
          <cell r="N296">
            <v>8790.3878939999995</v>
          </cell>
        </row>
        <row r="297">
          <cell r="N297">
            <v>9085.0070290000003</v>
          </cell>
        </row>
        <row r="298">
          <cell r="N298">
            <v>9350.1261400000003</v>
          </cell>
        </row>
        <row r="299">
          <cell r="N299">
            <v>9524.4823579999993</v>
          </cell>
        </row>
        <row r="300">
          <cell r="N300">
            <v>9562.7478319999991</v>
          </cell>
        </row>
        <row r="301">
          <cell r="N301">
            <v>9736.3894749999999</v>
          </cell>
        </row>
        <row r="302">
          <cell r="N302">
            <v>10048.78961</v>
          </cell>
        </row>
        <row r="303">
          <cell r="N303">
            <v>10331.368162000001</v>
          </cell>
        </row>
        <row r="304">
          <cell r="N304">
            <v>10617.686320999999</v>
          </cell>
        </row>
        <row r="305">
          <cell r="N305">
            <v>10886.759410999999</v>
          </cell>
        </row>
        <row r="306">
          <cell r="N306">
            <v>11051.969074000001</v>
          </cell>
        </row>
        <row r="307">
          <cell r="N307">
            <v>11104.097296</v>
          </cell>
        </row>
        <row r="308">
          <cell r="N308">
            <v>11276.250243</v>
          </cell>
        </row>
        <row r="309">
          <cell r="N309">
            <v>11471.210031000001</v>
          </cell>
        </row>
        <row r="310">
          <cell r="N310">
            <v>11860.498399</v>
          </cell>
        </row>
        <row r="311">
          <cell r="N311">
            <v>12121.925541000001</v>
          </cell>
        </row>
        <row r="312">
          <cell r="N312">
            <v>12369.871041</v>
          </cell>
        </row>
        <row r="313">
          <cell r="N313">
            <v>12534.759145</v>
          </cell>
        </row>
        <row r="314">
          <cell r="N314">
            <v>12572.834064999999</v>
          </cell>
        </row>
        <row r="315">
          <cell r="N315">
            <v>12742.20017</v>
          </cell>
        </row>
        <row r="316">
          <cell r="N316">
            <v>13037.152773</v>
          </cell>
        </row>
        <row r="317">
          <cell r="N317">
            <v>13314.348196000001</v>
          </cell>
        </row>
        <row r="318">
          <cell r="N318">
            <v>13595.307045</v>
          </cell>
        </row>
        <row r="319">
          <cell r="N319">
            <v>13785.503001999999</v>
          </cell>
        </row>
        <row r="320">
          <cell r="N320">
            <v>14096.652631000001</v>
          </cell>
        </row>
        <row r="321">
          <cell r="N321">
            <v>14226.586123999999</v>
          </cell>
        </row>
        <row r="322">
          <cell r="N322">
            <v>14291.564780999999</v>
          </cell>
        </row>
        <row r="323">
          <cell r="N323">
            <v>14640.074755</v>
          </cell>
        </row>
        <row r="324">
          <cell r="N324">
            <v>14938.874152</v>
          </cell>
        </row>
        <row r="325">
          <cell r="N325">
            <v>15328.72227</v>
          </cell>
        </row>
        <row r="326">
          <cell r="N326">
            <v>15652.865248</v>
          </cell>
        </row>
        <row r="327">
          <cell r="N327">
            <v>15912.398767000001</v>
          </cell>
        </row>
        <row r="328">
          <cell r="N328">
            <v>16087.576746999999</v>
          </cell>
        </row>
        <row r="329">
          <cell r="N329">
            <v>16164.405433</v>
          </cell>
        </row>
        <row r="330">
          <cell r="N330">
            <v>16567.246900999999</v>
          </cell>
        </row>
        <row r="331">
          <cell r="N331">
            <v>16957.214114999999</v>
          </cell>
        </row>
        <row r="332">
          <cell r="N332">
            <v>17316.633263</v>
          </cell>
        </row>
        <row r="333">
          <cell r="N333">
            <v>17707.624701000001</v>
          </cell>
        </row>
        <row r="334">
          <cell r="N334">
            <v>17965.812438000001</v>
          </cell>
        </row>
        <row r="335">
          <cell r="N335">
            <v>18042.557756999999</v>
          </cell>
        </row>
        <row r="336">
          <cell r="N336">
            <v>18271.888586000001</v>
          </cell>
        </row>
        <row r="337">
          <cell r="N337">
            <v>18702.455550999999</v>
          </cell>
        </row>
        <row r="338">
          <cell r="N338">
            <v>19104.499078000001</v>
          </cell>
        </row>
        <row r="339">
          <cell r="N339">
            <v>19419.709871999999</v>
          </cell>
        </row>
        <row r="340">
          <cell r="N340">
            <v>19445.196369000001</v>
          </cell>
        </row>
        <row r="341">
          <cell r="N341">
            <v>19606.023306999999</v>
          </cell>
        </row>
        <row r="342">
          <cell r="N342">
            <v>19753.690161999999</v>
          </cell>
        </row>
        <row r="343">
          <cell r="N343">
            <v>19920.471889</v>
          </cell>
        </row>
        <row r="344">
          <cell r="N344">
            <v>20152.30373</v>
          </cell>
        </row>
        <row r="345">
          <cell r="N345">
            <v>20736.397062</v>
          </cell>
        </row>
        <row r="346">
          <cell r="N346">
            <v>20967.049855000001</v>
          </cell>
        </row>
        <row r="347">
          <cell r="N347">
            <v>20992.262430999999</v>
          </cell>
        </row>
        <row r="348">
          <cell r="N348">
            <v>21122.112557</v>
          </cell>
        </row>
        <row r="349">
          <cell r="N349">
            <v>21245.448144000002</v>
          </cell>
        </row>
        <row r="350">
          <cell r="N350">
            <v>21392.174143</v>
          </cell>
        </row>
        <row r="351">
          <cell r="N351">
            <v>21610.702985</v>
          </cell>
        </row>
        <row r="352">
          <cell r="N352">
            <v>21928.248057000001</v>
          </cell>
        </row>
        <row r="353">
          <cell r="N353">
            <v>22468.144946</v>
          </cell>
        </row>
        <row r="354">
          <cell r="N354">
            <v>22695.343960999999</v>
          </cell>
        </row>
        <row r="355">
          <cell r="N355">
            <v>22967.168163999999</v>
          </cell>
        </row>
        <row r="356">
          <cell r="N356">
            <v>22978.458444</v>
          </cell>
        </row>
        <row r="357">
          <cell r="N357">
            <v>23117.871961000001</v>
          </cell>
        </row>
        <row r="358">
          <cell r="N358">
            <v>23441.931572000001</v>
          </cell>
        </row>
        <row r="359">
          <cell r="N359">
            <v>23746.411838</v>
          </cell>
        </row>
        <row r="360">
          <cell r="N360">
            <v>24000.597956000001</v>
          </cell>
        </row>
        <row r="361">
          <cell r="N361">
            <v>24102.936957999998</v>
          </cell>
        </row>
        <row r="362">
          <cell r="N362">
            <v>24279.401172000002</v>
          </cell>
        </row>
        <row r="363">
          <cell r="N363">
            <v>24416.170762999998</v>
          </cell>
        </row>
        <row r="364">
          <cell r="N364">
            <v>24526.370085999999</v>
          </cell>
        </row>
        <row r="365">
          <cell r="N365">
            <v>24672.059950999999</v>
          </cell>
        </row>
        <row r="366">
          <cell r="N366">
            <v>25017.473435</v>
          </cell>
        </row>
        <row r="367">
          <cell r="N367">
            <v>25116.049009999999</v>
          </cell>
        </row>
        <row r="368">
          <cell r="N368">
            <v>25310.961159999999</v>
          </cell>
        </row>
        <row r="369">
          <cell r="N369">
            <v>25458.997211000002</v>
          </cell>
        </row>
        <row r="370">
          <cell r="N370">
            <v>25579.021936000001</v>
          </cell>
        </row>
        <row r="371">
          <cell r="N371">
            <v>25661.043197999999</v>
          </cell>
        </row>
        <row r="372">
          <cell r="N372">
            <v>25772.838404999999</v>
          </cell>
        </row>
        <row r="373">
          <cell r="N373">
            <v>25959.056562999998</v>
          </cell>
        </row>
        <row r="374">
          <cell r="N374">
            <v>26136.306809000002</v>
          </cell>
        </row>
        <row r="375">
          <cell r="N375">
            <v>26289.118600999998</v>
          </cell>
        </row>
        <row r="376">
          <cell r="N376">
            <v>26497.750584000001</v>
          </cell>
        </row>
        <row r="377">
          <cell r="N377">
            <v>26506.658949000001</v>
          </cell>
        </row>
        <row r="378">
          <cell r="N378">
            <v>26586.072013000001</v>
          </cell>
        </row>
        <row r="379">
          <cell r="N379">
            <v>26677.656665999999</v>
          </cell>
        </row>
        <row r="380">
          <cell r="N380">
            <v>26826.371564000001</v>
          </cell>
        </row>
        <row r="381">
          <cell r="N381">
            <v>26981.577181000001</v>
          </cell>
        </row>
        <row r="382">
          <cell r="N382">
            <v>27110.617456</v>
          </cell>
        </row>
        <row r="383">
          <cell r="N383">
            <v>27213.420932000001</v>
          </cell>
        </row>
        <row r="384">
          <cell r="N384">
            <v>27292.857814999999</v>
          </cell>
        </row>
        <row r="385">
          <cell r="N385">
            <v>27348.237352</v>
          </cell>
        </row>
        <row r="386">
          <cell r="N386">
            <v>27416.455414</v>
          </cell>
        </row>
        <row r="387">
          <cell r="N387">
            <v>27526.571370000001</v>
          </cell>
        </row>
        <row r="388">
          <cell r="N388">
            <v>27644.809657999998</v>
          </cell>
        </row>
        <row r="389">
          <cell r="N389">
            <v>27754.342044000001</v>
          </cell>
        </row>
        <row r="390">
          <cell r="N390">
            <v>27831.563747</v>
          </cell>
        </row>
        <row r="391">
          <cell r="N391">
            <v>27889.182283999999</v>
          </cell>
        </row>
        <row r="392">
          <cell r="N392">
            <v>27950.302237</v>
          </cell>
        </row>
        <row r="393">
          <cell r="N393">
            <v>28020.449649999999</v>
          </cell>
        </row>
        <row r="394">
          <cell r="N394">
            <v>28134.757777999999</v>
          </cell>
        </row>
        <row r="395">
          <cell r="N395">
            <v>28252.007570999998</v>
          </cell>
        </row>
        <row r="396">
          <cell r="N396">
            <v>28359.789250000002</v>
          </cell>
        </row>
        <row r="397">
          <cell r="N397">
            <v>28445.085646</v>
          </cell>
        </row>
        <row r="398">
          <cell r="N398">
            <v>28517.662612</v>
          </cell>
        </row>
        <row r="399">
          <cell r="N399">
            <v>28577.019948000001</v>
          </cell>
        </row>
        <row r="400">
          <cell r="N400">
            <v>28645.666754000002</v>
          </cell>
        </row>
        <row r="401">
          <cell r="N401">
            <v>28773.980544999999</v>
          </cell>
        </row>
        <row r="402">
          <cell r="N402">
            <v>28905.367007000001</v>
          </cell>
        </row>
        <row r="403">
          <cell r="N403">
            <v>29017.757693</v>
          </cell>
        </row>
        <row r="404">
          <cell r="N404">
            <v>29109.116064000002</v>
          </cell>
        </row>
        <row r="405">
          <cell r="N405">
            <v>29181.978859999999</v>
          </cell>
        </row>
        <row r="406">
          <cell r="N406">
            <v>29244.789973999999</v>
          </cell>
        </row>
        <row r="407">
          <cell r="N407">
            <v>29322.106951999998</v>
          </cell>
        </row>
        <row r="408">
          <cell r="N408">
            <v>29451.349689999999</v>
          </cell>
        </row>
        <row r="409">
          <cell r="N409">
            <v>29587.035510000002</v>
          </cell>
        </row>
        <row r="410">
          <cell r="N410">
            <v>29701.141175000001</v>
          </cell>
        </row>
        <row r="411">
          <cell r="N411">
            <v>29799.561925000002</v>
          </cell>
        </row>
        <row r="412">
          <cell r="N412">
            <v>29877.021819000001</v>
          </cell>
        </row>
        <row r="413">
          <cell r="N413">
            <v>29938.106043</v>
          </cell>
        </row>
        <row r="414">
          <cell r="N414">
            <v>30019.496098</v>
          </cell>
        </row>
        <row r="415">
          <cell r="N415">
            <v>30271.538492</v>
          </cell>
        </row>
        <row r="416">
          <cell r="N416">
            <v>30328.049438999999</v>
          </cell>
        </row>
        <row r="417">
          <cell r="N417">
            <v>30480.134747</v>
          </cell>
        </row>
        <row r="418">
          <cell r="N418">
            <v>30605.995165</v>
          </cell>
        </row>
        <row r="419">
          <cell r="N419">
            <v>30712.919354000001</v>
          </cell>
        </row>
        <row r="420">
          <cell r="N420">
            <v>30790.843721000001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4">
          <cell r="G4">
            <v>0</v>
          </cell>
        </row>
      </sheetData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1"/>
  <sheetViews>
    <sheetView tabSelected="1" topLeftCell="A7" zoomScale="84" zoomScaleNormal="84" workbookViewId="0">
      <selection activeCell="J58" sqref="J7:J58"/>
    </sheetView>
  </sheetViews>
  <sheetFormatPr defaultRowHeight="15" x14ac:dyDescent="0.25"/>
  <cols>
    <col min="1" max="2" width="14.42578125" customWidth="1"/>
    <col min="3" max="3" width="12.85546875" bestFit="1" customWidth="1"/>
    <col min="4" max="4" width="18.85546875" bestFit="1" customWidth="1"/>
    <col min="5" max="5" width="15.7109375" bestFit="1" customWidth="1"/>
    <col min="6" max="6" width="17.7109375" customWidth="1"/>
    <col min="9" max="9" width="14.7109375" bestFit="1" customWidth="1"/>
    <col min="10" max="10" width="12.28515625" bestFit="1" customWidth="1"/>
    <col min="11" max="11" width="20.5703125" customWidth="1"/>
  </cols>
  <sheetData>
    <row r="1" spans="1:12" s="6" customFormat="1" ht="23.45" x14ac:dyDescent="0.45">
      <c r="A1" s="26" t="s">
        <v>462</v>
      </c>
      <c r="B1" s="26"/>
    </row>
    <row r="2" spans="1:12" ht="14.45" x14ac:dyDescent="0.3">
      <c r="A2" s="7" t="s">
        <v>36</v>
      </c>
      <c r="B2" s="7" t="s">
        <v>37</v>
      </c>
      <c r="C2" s="8" t="s">
        <v>38</v>
      </c>
      <c r="D2" t="s">
        <v>39</v>
      </c>
      <c r="E2" t="s">
        <v>40</v>
      </c>
      <c r="F2" s="27" t="s">
        <v>465</v>
      </c>
      <c r="G2" s="27"/>
      <c r="H2" s="27"/>
      <c r="I2" s="27"/>
      <c r="J2" s="27"/>
      <c r="K2" s="27"/>
      <c r="L2" s="14"/>
    </row>
    <row r="3" spans="1:12" ht="24" x14ac:dyDescent="0.3">
      <c r="A3" s="9" t="s">
        <v>41</v>
      </c>
      <c r="B3" s="9"/>
      <c r="C3" s="10">
        <f>[1]Sheet1_Raw!N2</f>
        <v>0</v>
      </c>
      <c r="F3" s="11" t="s">
        <v>36</v>
      </c>
      <c r="G3" s="11" t="s">
        <v>37</v>
      </c>
      <c r="H3" s="11" t="s">
        <v>38</v>
      </c>
      <c r="I3" s="11" t="s">
        <v>42</v>
      </c>
      <c r="J3" s="11" t="s">
        <v>43</v>
      </c>
      <c r="K3" s="11"/>
    </row>
    <row r="4" spans="1:12" ht="24" x14ac:dyDescent="0.25">
      <c r="A4" s="9" t="s">
        <v>44</v>
      </c>
      <c r="B4" s="9"/>
      <c r="C4" s="10">
        <f>[1]Sheet1_Raw!N3</f>
        <v>0</v>
      </c>
      <c r="F4" t="s">
        <v>75</v>
      </c>
      <c r="G4">
        <v>0</v>
      </c>
      <c r="H4">
        <v>2.5661710000000002</v>
      </c>
      <c r="I4">
        <v>0.5889185714285714</v>
      </c>
    </row>
    <row r="5" spans="1:12" ht="24" x14ac:dyDescent="0.25">
      <c r="A5" s="9" t="s">
        <v>45</v>
      </c>
      <c r="B5" s="9"/>
      <c r="C5" s="10">
        <f>[1]Sheet1_Raw!N4</f>
        <v>0</v>
      </c>
      <c r="F5" t="s">
        <v>76</v>
      </c>
      <c r="G5">
        <v>1</v>
      </c>
      <c r="H5">
        <v>3.7913109999999999</v>
      </c>
      <c r="I5">
        <v>1.1234389999999999</v>
      </c>
    </row>
    <row r="6" spans="1:12" ht="24" x14ac:dyDescent="0.25">
      <c r="A6" s="9" t="s">
        <v>46</v>
      </c>
      <c r="B6" s="9"/>
      <c r="C6" s="10">
        <f>[1]Sheet1_Raw!N5</f>
        <v>0</v>
      </c>
      <c r="F6" t="s">
        <v>77</v>
      </c>
      <c r="G6">
        <v>2</v>
      </c>
      <c r="H6">
        <v>5.3310129999999996</v>
      </c>
      <c r="I6">
        <v>1.8779168571428571</v>
      </c>
    </row>
    <row r="7" spans="1:12" ht="24" x14ac:dyDescent="0.25">
      <c r="A7" s="9" t="s">
        <v>47</v>
      </c>
      <c r="B7" s="9"/>
      <c r="C7" s="10">
        <f>[1]Sheet1_Raw!N6</f>
        <v>0</v>
      </c>
      <c r="F7" t="s">
        <v>78</v>
      </c>
      <c r="G7">
        <v>3</v>
      </c>
      <c r="H7">
        <v>7.4998420000000001</v>
      </c>
      <c r="I7">
        <v>2.9422274285714285</v>
      </c>
      <c r="J7">
        <v>1.0643105714285714</v>
      </c>
    </row>
    <row r="8" spans="1:12" ht="24" x14ac:dyDescent="0.25">
      <c r="A8" s="9" t="s">
        <v>48</v>
      </c>
      <c r="B8" s="9"/>
      <c r="C8" s="10">
        <f>[1]Sheet1_Raw!N7</f>
        <v>1.191E-2</v>
      </c>
      <c r="F8" t="s">
        <v>79</v>
      </c>
      <c r="G8">
        <v>4</v>
      </c>
      <c r="H8">
        <v>10.844142</v>
      </c>
      <c r="I8">
        <v>4.4842951428571425</v>
      </c>
      <c r="J8">
        <v>1.542067714285714</v>
      </c>
    </row>
    <row r="9" spans="1:12" ht="24" x14ac:dyDescent="0.25">
      <c r="A9" s="9" t="s">
        <v>49</v>
      </c>
      <c r="B9" s="9"/>
      <c r="C9" s="10">
        <f>[1]Sheet1_Raw!N8</f>
        <v>4.7638E-2</v>
      </c>
      <c r="F9" t="s">
        <v>80</v>
      </c>
      <c r="G9">
        <v>5</v>
      </c>
      <c r="H9">
        <v>14.701677</v>
      </c>
      <c r="I9">
        <v>6.5372320000000013</v>
      </c>
      <c r="J9">
        <v>2.0529368571428588</v>
      </c>
    </row>
    <row r="10" spans="1:12" ht="24" x14ac:dyDescent="0.25">
      <c r="A10" s="9" t="s">
        <v>50</v>
      </c>
      <c r="B10" s="9"/>
      <c r="C10" s="10">
        <f>[1]Sheet1_Raw!N9</f>
        <v>4.7638E-2</v>
      </c>
      <c r="F10" t="s">
        <v>81</v>
      </c>
      <c r="G10">
        <v>6</v>
      </c>
      <c r="H10">
        <v>18.675103</v>
      </c>
      <c r="I10">
        <v>9.058465571428572</v>
      </c>
      <c r="J10">
        <v>2.5212335714285707</v>
      </c>
    </row>
    <row r="11" spans="1:12" ht="24" x14ac:dyDescent="0.25">
      <c r="A11" s="9" t="s">
        <v>51</v>
      </c>
      <c r="B11" s="9"/>
      <c r="C11" s="10">
        <f>[1]Sheet1_Raw!N10</f>
        <v>4.7638E-2</v>
      </c>
      <c r="F11" t="s">
        <v>82</v>
      </c>
      <c r="G11">
        <v>7</v>
      </c>
      <c r="H11">
        <v>28.045767000000001</v>
      </c>
      <c r="I11">
        <v>12.698407857142858</v>
      </c>
      <c r="J11">
        <v>3.6399422857142856</v>
      </c>
    </row>
    <row r="12" spans="1:12" ht="24" x14ac:dyDescent="0.25">
      <c r="A12" s="9" t="s">
        <v>52</v>
      </c>
      <c r="B12" s="9"/>
      <c r="C12" s="10">
        <f>[1]Sheet1_Raw!N11</f>
        <v>5.9547999999999997E-2</v>
      </c>
      <c r="F12" t="s">
        <v>83</v>
      </c>
      <c r="G12">
        <v>8</v>
      </c>
      <c r="H12">
        <v>33.707898999999998</v>
      </c>
      <c r="I12">
        <v>16.972206142857143</v>
      </c>
      <c r="J12">
        <v>4.2737982857142853</v>
      </c>
    </row>
    <row r="13" spans="1:12" ht="24" x14ac:dyDescent="0.25">
      <c r="A13" s="9" t="s">
        <v>53</v>
      </c>
      <c r="B13" s="9"/>
      <c r="C13" s="10">
        <f>[1]Sheet1_Raw!N12</f>
        <v>9.5277000000000001E-2</v>
      </c>
      <c r="F13" t="s">
        <v>84</v>
      </c>
      <c r="G13">
        <v>9</v>
      </c>
      <c r="H13">
        <v>41.422967999999997</v>
      </c>
      <c r="I13">
        <v>22.128199714285717</v>
      </c>
      <c r="J13">
        <v>5.1559935714285743</v>
      </c>
    </row>
    <row r="14" spans="1:12" ht="24" x14ac:dyDescent="0.25">
      <c r="A14" s="9" t="s">
        <v>54</v>
      </c>
      <c r="B14" s="9"/>
      <c r="C14" s="10">
        <f>[1]Sheet1_Raw!N13</f>
        <v>0.11909599999999999</v>
      </c>
      <c r="F14" t="s">
        <v>85</v>
      </c>
      <c r="G14">
        <v>10</v>
      </c>
      <c r="H14">
        <v>51.141306</v>
      </c>
      <c r="I14">
        <v>28.36269457142857</v>
      </c>
      <c r="J14">
        <v>6.2344948571428525</v>
      </c>
    </row>
    <row r="15" spans="1:12" ht="24" x14ac:dyDescent="0.25">
      <c r="A15" s="9" t="s">
        <v>55</v>
      </c>
      <c r="B15" s="9"/>
      <c r="C15" s="10">
        <f>[1]Sheet1_Raw!N14</f>
        <v>0.14291499999999999</v>
      </c>
      <c r="F15" t="s">
        <v>86</v>
      </c>
      <c r="G15">
        <v>11</v>
      </c>
      <c r="H15">
        <v>63.872826000000003</v>
      </c>
      <c r="I15">
        <v>35.938220857142852</v>
      </c>
      <c r="J15">
        <v>7.5755262857142824</v>
      </c>
    </row>
    <row r="16" spans="1:12" ht="24" x14ac:dyDescent="0.25">
      <c r="A16" s="9" t="s">
        <v>56</v>
      </c>
      <c r="B16" s="9"/>
      <c r="C16" s="10">
        <f>[1]Sheet1_Raw!N15</f>
        <v>0.14291499999999999</v>
      </c>
      <c r="F16" t="s">
        <v>87</v>
      </c>
      <c r="G16">
        <v>12</v>
      </c>
      <c r="H16">
        <v>76.753349</v>
      </c>
      <c r="I16">
        <v>44.802745428571427</v>
      </c>
      <c r="J16">
        <v>8.864524571428575</v>
      </c>
    </row>
    <row r="17" spans="1:10" ht="24" x14ac:dyDescent="0.25">
      <c r="A17" s="9" t="s">
        <v>57</v>
      </c>
      <c r="B17" s="9"/>
      <c r="C17" s="10">
        <f>[1]Sheet1_Raw!N16</f>
        <v>0.14291499999999999</v>
      </c>
      <c r="F17" t="s">
        <v>88</v>
      </c>
      <c r="G17">
        <v>13</v>
      </c>
      <c r="H17">
        <v>97.398608999999993</v>
      </c>
      <c r="I17">
        <v>56.048960571428566</v>
      </c>
      <c r="J17">
        <v>11.246215142857139</v>
      </c>
    </row>
    <row r="18" spans="1:10" ht="24" x14ac:dyDescent="0.25">
      <c r="A18" s="9" t="s">
        <v>58</v>
      </c>
      <c r="B18" s="9"/>
      <c r="C18" s="10">
        <f>[1]Sheet1_Raw!N17</f>
        <v>0.14291499999999999</v>
      </c>
      <c r="F18" t="s">
        <v>89</v>
      </c>
      <c r="G18">
        <v>14</v>
      </c>
      <c r="H18">
        <v>122.100076</v>
      </c>
      <c r="I18">
        <v>69.485290428571432</v>
      </c>
      <c r="J18">
        <v>13.436329857142866</v>
      </c>
    </row>
    <row r="19" spans="1:10" ht="24" x14ac:dyDescent="0.25">
      <c r="A19" s="9" t="s">
        <v>59</v>
      </c>
      <c r="B19" s="9"/>
      <c r="C19" s="10">
        <f>[1]Sheet1_Raw!N18</f>
        <v>0.15482499999999999</v>
      </c>
      <c r="F19" t="s">
        <v>90</v>
      </c>
      <c r="G19">
        <v>15</v>
      </c>
      <c r="H19">
        <v>151.85110399999999</v>
      </c>
      <c r="I19">
        <v>86.362891142857151</v>
      </c>
      <c r="J19">
        <v>16.87760071428572</v>
      </c>
    </row>
    <row r="20" spans="1:10" ht="24" x14ac:dyDescent="0.25">
      <c r="A20" s="9" t="s">
        <v>60</v>
      </c>
      <c r="B20" s="9"/>
      <c r="C20" s="10">
        <f>[1]Sheet1_Raw!N19</f>
        <v>0.15482499999999999</v>
      </c>
      <c r="F20" t="s">
        <v>91</v>
      </c>
      <c r="G20">
        <v>16</v>
      </c>
      <c r="H20">
        <v>168.02626000000001</v>
      </c>
      <c r="I20">
        <v>104.44907571428571</v>
      </c>
      <c r="J20">
        <v>18.086184571428561</v>
      </c>
    </row>
    <row r="21" spans="1:10" ht="24" x14ac:dyDescent="0.25">
      <c r="A21" s="9" t="s">
        <v>61</v>
      </c>
      <c r="B21" s="9"/>
      <c r="C21" s="10">
        <f>[1]Sheet1_Raw!N20</f>
        <v>0.16673399999999999</v>
      </c>
      <c r="F21" t="s">
        <v>92</v>
      </c>
      <c r="G21">
        <v>17</v>
      </c>
      <c r="H21">
        <v>206.320155</v>
      </c>
      <c r="I21">
        <v>126.61748271428571</v>
      </c>
      <c r="J21">
        <v>22.168407000000002</v>
      </c>
    </row>
    <row r="22" spans="1:10" ht="24" x14ac:dyDescent="0.25">
      <c r="A22" s="9" t="s">
        <v>62</v>
      </c>
      <c r="B22" s="9"/>
      <c r="C22" s="10">
        <f>[1]Sheet1_Raw!N21</f>
        <v>0.16673399999999999</v>
      </c>
      <c r="F22" t="s">
        <v>93</v>
      </c>
      <c r="G22">
        <v>18</v>
      </c>
      <c r="H22">
        <v>250.209958</v>
      </c>
      <c r="I22">
        <v>153.23707299999998</v>
      </c>
      <c r="J22">
        <v>26.619590285714267</v>
      </c>
    </row>
    <row r="23" spans="1:10" ht="24" x14ac:dyDescent="0.25">
      <c r="A23" s="9" t="s">
        <v>63</v>
      </c>
      <c r="B23" s="9"/>
      <c r="C23" s="10">
        <f>[1]Sheet1_Raw!N22</f>
        <v>0.190553</v>
      </c>
      <c r="F23" t="s">
        <v>94</v>
      </c>
      <c r="G23">
        <v>19</v>
      </c>
      <c r="H23">
        <v>292.37794400000001</v>
      </c>
      <c r="I23">
        <v>184.04058657142858</v>
      </c>
      <c r="J23">
        <v>30.803513571428596</v>
      </c>
    </row>
    <row r="24" spans="1:10" ht="24" x14ac:dyDescent="0.25">
      <c r="A24" s="9" t="s">
        <v>64</v>
      </c>
      <c r="B24" s="9"/>
      <c r="C24" s="10">
        <f>[1]Sheet1_Raw!N23</f>
        <v>0.190553</v>
      </c>
      <c r="F24" t="s">
        <v>95</v>
      </c>
      <c r="G24">
        <v>20</v>
      </c>
      <c r="H24">
        <v>350.27407499999998</v>
      </c>
      <c r="I24">
        <v>220.16565314285714</v>
      </c>
      <c r="J24">
        <v>36.125066571428562</v>
      </c>
    </row>
    <row r="25" spans="1:10" ht="24" x14ac:dyDescent="0.25">
      <c r="A25" s="9" t="s">
        <v>65</v>
      </c>
      <c r="B25" s="9"/>
      <c r="C25" s="10">
        <f>[1]Sheet1_Raw!N24</f>
        <v>0.190553</v>
      </c>
      <c r="F25" t="s">
        <v>96</v>
      </c>
      <c r="G25">
        <v>21</v>
      </c>
      <c r="H25">
        <v>409.70990799999998</v>
      </c>
      <c r="I25">
        <v>261.25277199999999</v>
      </c>
      <c r="J25">
        <v>41.087118857142855</v>
      </c>
    </row>
    <row r="26" spans="1:10" ht="24" x14ac:dyDescent="0.25">
      <c r="A26" s="9" t="s">
        <v>66</v>
      </c>
      <c r="B26" s="9"/>
      <c r="C26" s="10">
        <f>[1]Sheet1_Raw!N25</f>
        <v>0.190553</v>
      </c>
      <c r="F26" t="s">
        <v>97</v>
      </c>
      <c r="G26">
        <v>22</v>
      </c>
      <c r="H26">
        <v>463.23527000000001</v>
      </c>
      <c r="I26">
        <v>305.73622428571429</v>
      </c>
      <c r="J26">
        <v>44.483452285714293</v>
      </c>
    </row>
    <row r="27" spans="1:10" ht="24" x14ac:dyDescent="0.25">
      <c r="A27" s="9" t="s">
        <v>67</v>
      </c>
      <c r="B27" s="9"/>
      <c r="C27" s="10">
        <f>[1]Sheet1_Raw!N26</f>
        <v>0.190553</v>
      </c>
      <c r="F27" t="s">
        <v>98</v>
      </c>
      <c r="G27">
        <v>23</v>
      </c>
      <c r="H27">
        <v>521.61152300000003</v>
      </c>
      <c r="I27">
        <v>356.24840471428575</v>
      </c>
      <c r="J27">
        <v>50.512180428571469</v>
      </c>
    </row>
    <row r="28" spans="1:10" ht="24" x14ac:dyDescent="0.25">
      <c r="A28" s="9" t="s">
        <v>68</v>
      </c>
      <c r="B28" s="9"/>
      <c r="C28" s="10">
        <f>[1]Sheet1_Raw!N27</f>
        <v>0.190553</v>
      </c>
      <c r="F28" t="s">
        <v>99</v>
      </c>
      <c r="G28">
        <v>24</v>
      </c>
      <c r="H28">
        <v>591.26237300000003</v>
      </c>
      <c r="I28">
        <v>411.24015014285715</v>
      </c>
      <c r="J28">
        <v>54.991745428571392</v>
      </c>
    </row>
    <row r="29" spans="1:10" ht="24" x14ac:dyDescent="0.25">
      <c r="A29" s="9" t="s">
        <v>69</v>
      </c>
      <c r="B29" s="9"/>
      <c r="C29" s="10">
        <f>[1]Sheet1_Raw!N28</f>
        <v>0.190553</v>
      </c>
      <c r="F29" t="s">
        <v>100</v>
      </c>
      <c r="G29">
        <v>25</v>
      </c>
      <c r="H29">
        <v>679.37309900000002</v>
      </c>
      <c r="I29">
        <v>472.5491702857143</v>
      </c>
      <c r="J29">
        <v>61.30902014285715</v>
      </c>
    </row>
    <row r="30" spans="1:10" ht="24" x14ac:dyDescent="0.25">
      <c r="A30" s="9" t="s">
        <v>70</v>
      </c>
      <c r="B30" s="9"/>
      <c r="C30" s="10">
        <f>[1]Sheet1_Raw!N29</f>
        <v>0.190553</v>
      </c>
      <c r="F30" t="s">
        <v>101</v>
      </c>
      <c r="G30">
        <v>26</v>
      </c>
      <c r="H30">
        <v>778.47697000000005</v>
      </c>
      <c r="I30">
        <v>541.99188828571437</v>
      </c>
      <c r="J30">
        <v>69.44271800000007</v>
      </c>
    </row>
    <row r="31" spans="1:10" ht="24" x14ac:dyDescent="0.25">
      <c r="A31" s="9" t="s">
        <v>71</v>
      </c>
      <c r="B31" s="9"/>
      <c r="C31" s="10">
        <f>[1]Sheet1_Raw!N30</f>
        <v>0.190553</v>
      </c>
      <c r="F31" t="s">
        <v>102</v>
      </c>
      <c r="G31">
        <v>27</v>
      </c>
      <c r="H31">
        <v>887.03428499999995</v>
      </c>
      <c r="I31">
        <v>618.67191828571424</v>
      </c>
      <c r="J31">
        <v>76.680029999999874</v>
      </c>
    </row>
    <row r="32" spans="1:10" ht="24" x14ac:dyDescent="0.25">
      <c r="A32" s="9" t="s">
        <v>72</v>
      </c>
      <c r="B32" s="9"/>
      <c r="C32" s="10">
        <f>[1]Sheet1_Raw!N31</f>
        <v>0.190553</v>
      </c>
      <c r="F32" t="s">
        <v>103</v>
      </c>
      <c r="G32">
        <v>28</v>
      </c>
      <c r="H32">
        <v>979.08532500000001</v>
      </c>
      <c r="I32">
        <v>700.01126357142857</v>
      </c>
      <c r="J32">
        <v>81.33934528571433</v>
      </c>
    </row>
    <row r="33" spans="1:10" ht="24" x14ac:dyDescent="0.25">
      <c r="A33" s="9" t="s">
        <v>73</v>
      </c>
      <c r="B33" s="9"/>
      <c r="C33" s="10">
        <f>[1]Sheet1_Raw!N32</f>
        <v>0.190553</v>
      </c>
      <c r="F33" t="s">
        <v>104</v>
      </c>
      <c r="G33">
        <v>29</v>
      </c>
      <c r="H33">
        <v>1058.3717329999999</v>
      </c>
      <c r="I33">
        <v>785.03075828571423</v>
      </c>
      <c r="J33">
        <v>85.019494714285656</v>
      </c>
    </row>
    <row r="34" spans="1:10" ht="24" x14ac:dyDescent="0.25">
      <c r="A34" s="9" t="s">
        <v>74</v>
      </c>
      <c r="B34" s="9"/>
      <c r="C34" s="10">
        <f>[1]Sheet1_Raw!N33</f>
        <v>0.190553</v>
      </c>
      <c r="D34" s="12">
        <f t="shared" ref="D34:D39" si="0">AVERAGE(C28:C34)</f>
        <v>0.190553</v>
      </c>
      <c r="F34" t="s">
        <v>105</v>
      </c>
      <c r="G34">
        <v>30</v>
      </c>
      <c r="H34">
        <v>1145.2738750000001</v>
      </c>
      <c r="I34">
        <v>874.12538000000006</v>
      </c>
      <c r="J34">
        <v>89.094621714285836</v>
      </c>
    </row>
    <row r="35" spans="1:10" ht="24" x14ac:dyDescent="0.25">
      <c r="A35" s="9" t="s">
        <v>75</v>
      </c>
      <c r="B35" s="9"/>
      <c r="C35" s="10">
        <f>[1]Sheet1_Raw!N34</f>
        <v>0.190553</v>
      </c>
      <c r="D35" s="12">
        <f t="shared" si="0"/>
        <v>0.190553</v>
      </c>
      <c r="F35" t="s">
        <v>106</v>
      </c>
      <c r="G35">
        <v>31</v>
      </c>
      <c r="H35">
        <v>1231.5303349999999</v>
      </c>
      <c r="I35">
        <v>965.59223171428573</v>
      </c>
      <c r="J35">
        <v>91.466851714285667</v>
      </c>
    </row>
    <row r="36" spans="1:10" ht="24" x14ac:dyDescent="0.25">
      <c r="A36" s="9" t="s">
        <v>76</v>
      </c>
      <c r="B36" s="9">
        <v>-6</v>
      </c>
      <c r="C36" s="10">
        <f>[1]Sheet1_Raw!N35</f>
        <v>0.190553</v>
      </c>
      <c r="D36" s="12">
        <f t="shared" si="0"/>
        <v>0.190553</v>
      </c>
      <c r="F36" t="s">
        <v>107</v>
      </c>
      <c r="G36">
        <v>32</v>
      </c>
      <c r="H36">
        <v>1334.2268469999999</v>
      </c>
      <c r="I36">
        <v>1059.1427671428571</v>
      </c>
      <c r="J36">
        <v>93.550535428571379</v>
      </c>
    </row>
    <row r="37" spans="1:10" ht="24" x14ac:dyDescent="0.25">
      <c r="A37" s="9" t="s">
        <v>77</v>
      </c>
      <c r="B37" s="9">
        <v>-5</v>
      </c>
      <c r="C37" s="10">
        <f>[1]Sheet1_Raw!N36</f>
        <v>0.202463</v>
      </c>
      <c r="D37" s="12">
        <f t="shared" si="0"/>
        <v>0.19225442857142858</v>
      </c>
      <c r="F37" t="s">
        <v>108</v>
      </c>
      <c r="G37">
        <v>33</v>
      </c>
      <c r="H37">
        <v>1432.05591</v>
      </c>
      <c r="I37">
        <v>1152.5111871428571</v>
      </c>
      <c r="J37">
        <v>93.368420000000015</v>
      </c>
    </row>
    <row r="38" spans="1:10" ht="24" x14ac:dyDescent="0.25">
      <c r="A38" s="9" t="s">
        <v>78</v>
      </c>
      <c r="B38" s="9">
        <v>-4</v>
      </c>
      <c r="C38" s="10">
        <f>[1]Sheet1_Raw!N37</f>
        <v>0.32155899999999998</v>
      </c>
      <c r="D38" s="12">
        <f t="shared" si="0"/>
        <v>0.2109695714285714</v>
      </c>
      <c r="E38" s="12">
        <f>D38-D37</f>
        <v>1.8715142857142819E-2</v>
      </c>
      <c r="F38" t="s">
        <v>109</v>
      </c>
      <c r="G38">
        <v>34</v>
      </c>
      <c r="H38">
        <v>1530.9611110000001</v>
      </c>
      <c r="I38">
        <v>1244.5007337142856</v>
      </c>
      <c r="J38">
        <v>91.989546571428491</v>
      </c>
    </row>
    <row r="39" spans="1:10" ht="24" x14ac:dyDescent="0.25">
      <c r="A39" s="9" t="s">
        <v>79</v>
      </c>
      <c r="B39" s="9">
        <v>-3</v>
      </c>
      <c r="C39" s="10">
        <f>[1]Sheet1_Raw!N38</f>
        <v>0.54784100000000002</v>
      </c>
      <c r="D39" s="12">
        <f t="shared" si="0"/>
        <v>0.26201071428571426</v>
      </c>
      <c r="E39" s="12">
        <f t="shared" ref="E39:E102" si="1">D39-D38</f>
        <v>5.1041142857142868E-2</v>
      </c>
      <c r="F39" t="s">
        <v>110</v>
      </c>
      <c r="G39">
        <v>35</v>
      </c>
      <c r="H39">
        <v>1617.3334620000001</v>
      </c>
      <c r="I39">
        <v>1335.6790390000001</v>
      </c>
      <c r="J39">
        <v>91.178305285714487</v>
      </c>
    </row>
    <row r="40" spans="1:10" ht="24" x14ac:dyDescent="0.25">
      <c r="A40" s="9" t="s">
        <v>80</v>
      </c>
      <c r="B40" s="9">
        <v>-2</v>
      </c>
      <c r="C40" s="10">
        <f>[1]Sheet1_Raw!N39</f>
        <v>0.57165999999999995</v>
      </c>
      <c r="D40" s="12">
        <f>AVERAGE(C34:C40)</f>
        <v>0.31645457142857142</v>
      </c>
      <c r="E40" s="12">
        <f t="shared" si="1"/>
        <v>5.4443857142857155E-2</v>
      </c>
      <c r="F40" t="s">
        <v>111</v>
      </c>
      <c r="G40">
        <v>36</v>
      </c>
      <c r="H40">
        <v>1684.385029</v>
      </c>
      <c r="I40">
        <v>1425.1095098571427</v>
      </c>
      <c r="J40">
        <v>89.430470857142609</v>
      </c>
    </row>
    <row r="41" spans="1:10" ht="24" x14ac:dyDescent="0.25">
      <c r="A41" s="9" t="s">
        <v>81</v>
      </c>
      <c r="B41" s="9">
        <v>-1</v>
      </c>
      <c r="C41" s="10">
        <f>[1]Sheet1_Raw!N40</f>
        <v>0.94085700000000005</v>
      </c>
      <c r="D41" s="12">
        <f t="shared" ref="D41:D104" si="2">AVERAGE(C35:C41)</f>
        <v>0.42364085714285721</v>
      </c>
      <c r="E41" s="12">
        <f t="shared" si="1"/>
        <v>0.10718628571428579</v>
      </c>
      <c r="F41" t="s">
        <v>112</v>
      </c>
      <c r="G41">
        <v>37</v>
      </c>
      <c r="H41">
        <v>1751.4862639999999</v>
      </c>
      <c r="I41">
        <v>1511.7112797142856</v>
      </c>
      <c r="J41">
        <v>86.601769857142926</v>
      </c>
    </row>
    <row r="42" spans="1:10" ht="24" x14ac:dyDescent="0.25">
      <c r="A42" s="9" t="s">
        <v>82</v>
      </c>
      <c r="B42" s="9">
        <v>0</v>
      </c>
      <c r="C42" s="10">
        <f>[1]Sheet1_Raw!N41</f>
        <v>1.5482450000000001</v>
      </c>
      <c r="D42" s="12">
        <f t="shared" si="2"/>
        <v>0.61759685714285717</v>
      </c>
      <c r="E42" s="12">
        <f t="shared" si="1"/>
        <v>0.19395599999999996</v>
      </c>
      <c r="F42" t="s">
        <v>113</v>
      </c>
      <c r="G42">
        <v>38</v>
      </c>
      <c r="H42">
        <v>1830.6567809999999</v>
      </c>
      <c r="I42">
        <v>1597.3007720000001</v>
      </c>
      <c r="J42">
        <v>85.589492285714414</v>
      </c>
    </row>
    <row r="43" spans="1:10" ht="24" x14ac:dyDescent="0.25">
      <c r="A43" s="9" t="s">
        <v>83</v>
      </c>
      <c r="B43" s="9">
        <v>1</v>
      </c>
      <c r="C43" s="10">
        <f>[1]Sheet1_Raw!N42</f>
        <v>1.8936230000000001</v>
      </c>
      <c r="D43" s="12">
        <f t="shared" si="2"/>
        <v>0.86089257142857156</v>
      </c>
      <c r="E43" s="12">
        <f t="shared" si="1"/>
        <v>0.24329571428571439</v>
      </c>
      <c r="F43" t="s">
        <v>114</v>
      </c>
      <c r="G43">
        <v>39</v>
      </c>
      <c r="H43">
        <v>1907.93992</v>
      </c>
      <c r="I43">
        <v>1679.2597824285715</v>
      </c>
      <c r="J43">
        <v>81.959010428571446</v>
      </c>
    </row>
    <row r="44" spans="1:10" ht="24" x14ac:dyDescent="0.25">
      <c r="A44" s="9" t="s">
        <v>84</v>
      </c>
      <c r="B44" s="9">
        <f t="shared" ref="B44:B107" si="3">1+B43</f>
        <v>2</v>
      </c>
      <c r="C44" s="10">
        <f>[1]Sheet1_Raw!N43</f>
        <v>2.3342770000000002</v>
      </c>
      <c r="D44" s="12">
        <f t="shared" si="2"/>
        <v>1.1654374285714286</v>
      </c>
      <c r="E44" s="12">
        <f t="shared" si="1"/>
        <v>0.30454485714285706</v>
      </c>
      <c r="F44" t="s">
        <v>115</v>
      </c>
      <c r="G44">
        <v>40</v>
      </c>
      <c r="H44">
        <v>1983.848917</v>
      </c>
      <c r="I44">
        <v>1758.0873548571431</v>
      </c>
      <c r="J44">
        <v>78.827572428571557</v>
      </c>
    </row>
    <row r="45" spans="1:10" ht="24" x14ac:dyDescent="0.25">
      <c r="A45" s="9" t="s">
        <v>85</v>
      </c>
      <c r="B45" s="9">
        <f t="shared" si="3"/>
        <v>3</v>
      </c>
      <c r="C45" s="10">
        <f>[1]Sheet1_Raw!N44</f>
        <v>3.1203090000000002</v>
      </c>
      <c r="D45" s="12">
        <f t="shared" si="2"/>
        <v>1.5652588571428574</v>
      </c>
      <c r="E45" s="12">
        <f t="shared" si="1"/>
        <v>0.39982142857142877</v>
      </c>
      <c r="F45" t="s">
        <v>116</v>
      </c>
      <c r="G45">
        <v>41</v>
      </c>
      <c r="H45">
        <v>2063.40022</v>
      </c>
      <c r="I45">
        <v>1834.1500847142854</v>
      </c>
      <c r="J45">
        <v>76.062729857142358</v>
      </c>
    </row>
    <row r="46" spans="1:10" ht="24" x14ac:dyDescent="0.25">
      <c r="A46" s="9" t="s">
        <v>86</v>
      </c>
      <c r="B46" s="9">
        <f t="shared" si="3"/>
        <v>4</v>
      </c>
      <c r="C46" s="10">
        <f>[1]Sheet1_Raw!N45</f>
        <v>5.7404159999999997</v>
      </c>
      <c r="D46" s="12">
        <f t="shared" si="2"/>
        <v>2.3070552857142856</v>
      </c>
      <c r="E46" s="12">
        <f t="shared" si="1"/>
        <v>0.74179642857142825</v>
      </c>
      <c r="F46" t="s">
        <v>117</v>
      </c>
      <c r="G46">
        <v>42</v>
      </c>
      <c r="H46">
        <v>2134.8556680000002</v>
      </c>
      <c r="I46">
        <v>1908.0818284285713</v>
      </c>
      <c r="J46">
        <v>73.931743714285858</v>
      </c>
    </row>
    <row r="47" spans="1:10" ht="24" x14ac:dyDescent="0.25">
      <c r="A47" s="9" t="s">
        <v>87</v>
      </c>
      <c r="B47" s="9">
        <f t="shared" si="3"/>
        <v>5</v>
      </c>
      <c r="C47" s="10">
        <f>[1]Sheet1_Raw!N46</f>
        <v>7.9794169999999998</v>
      </c>
      <c r="D47" s="12">
        <f t="shared" si="2"/>
        <v>3.3653062857142859</v>
      </c>
      <c r="E47" s="12">
        <f t="shared" si="1"/>
        <v>1.0582510000000003</v>
      </c>
      <c r="F47" t="s">
        <v>118</v>
      </c>
      <c r="G47">
        <v>43</v>
      </c>
      <c r="H47">
        <v>2194.440505</v>
      </c>
      <c r="I47">
        <v>1980.9468964285716</v>
      </c>
      <c r="J47">
        <v>72.865068000000292</v>
      </c>
    </row>
    <row r="48" spans="1:10" ht="24" x14ac:dyDescent="0.25">
      <c r="A48" s="9" t="s">
        <v>88</v>
      </c>
      <c r="B48" s="9">
        <f t="shared" si="3"/>
        <v>6</v>
      </c>
      <c r="C48" s="10">
        <f>[1]Sheet1_Raw!N47</f>
        <v>9.5157530000000001</v>
      </c>
      <c r="D48" s="12">
        <f t="shared" si="2"/>
        <v>4.5902914285714287</v>
      </c>
      <c r="E48" s="12">
        <f t="shared" si="1"/>
        <v>1.2249851428571428</v>
      </c>
      <c r="F48" t="s">
        <v>119</v>
      </c>
      <c r="G48">
        <v>44</v>
      </c>
      <c r="H48">
        <v>2244.7540140000001</v>
      </c>
      <c r="I48">
        <v>2051.4137178571427</v>
      </c>
      <c r="J48">
        <v>70.466821428571166</v>
      </c>
    </row>
    <row r="49" spans="1:10" ht="24" x14ac:dyDescent="0.25">
      <c r="A49" s="9" t="s">
        <v>89</v>
      </c>
      <c r="B49" s="9">
        <f t="shared" si="3"/>
        <v>7</v>
      </c>
      <c r="C49" s="10">
        <f>[1]Sheet1_Raw!N48</f>
        <v>12.385961</v>
      </c>
      <c r="D49" s="12">
        <f t="shared" si="2"/>
        <v>6.1385365714285713</v>
      </c>
      <c r="E49" s="12">
        <f t="shared" si="1"/>
        <v>1.5482451428571427</v>
      </c>
      <c r="F49" t="s">
        <v>120</v>
      </c>
      <c r="G49">
        <v>45</v>
      </c>
      <c r="H49">
        <v>2308.2626089999999</v>
      </c>
      <c r="I49">
        <v>2119.6431218571429</v>
      </c>
      <c r="J49">
        <v>68.229404000000159</v>
      </c>
    </row>
    <row r="50" spans="1:10" ht="24" x14ac:dyDescent="0.25">
      <c r="A50" s="9" t="s">
        <v>90</v>
      </c>
      <c r="B50" s="9">
        <f t="shared" si="3"/>
        <v>8</v>
      </c>
      <c r="C50" s="10">
        <f>[1]Sheet1_Raw!N49</f>
        <v>14.005663</v>
      </c>
      <c r="D50" s="12">
        <f t="shared" si="2"/>
        <v>7.8688279999999997</v>
      </c>
      <c r="E50" s="12">
        <f t="shared" si="1"/>
        <v>1.7302914285714284</v>
      </c>
      <c r="F50" t="s">
        <v>121</v>
      </c>
      <c r="G50">
        <v>46</v>
      </c>
      <c r="H50">
        <v>2377.8637910000002</v>
      </c>
      <c r="I50">
        <v>2186.7751034285711</v>
      </c>
      <c r="J50">
        <v>67.131981571428241</v>
      </c>
    </row>
    <row r="51" spans="1:10" ht="24" x14ac:dyDescent="0.25">
      <c r="A51" s="9" t="s">
        <v>91</v>
      </c>
      <c r="B51" s="9">
        <f t="shared" si="3"/>
        <v>9</v>
      </c>
      <c r="C51" s="10">
        <f>[1]Sheet1_Raw!N50</f>
        <v>17.352255</v>
      </c>
      <c r="D51" s="12">
        <f t="shared" si="2"/>
        <v>10.014253428571427</v>
      </c>
      <c r="E51" s="12">
        <f t="shared" si="1"/>
        <v>2.1454254285714276</v>
      </c>
      <c r="F51" t="s">
        <v>122</v>
      </c>
      <c r="G51">
        <v>47</v>
      </c>
      <c r="H51">
        <v>2443.2763199999999</v>
      </c>
      <c r="I51">
        <v>2252.4075895714282</v>
      </c>
      <c r="J51">
        <v>65.632486142857033</v>
      </c>
    </row>
    <row r="52" spans="1:10" ht="24" x14ac:dyDescent="0.25">
      <c r="A52" s="9" t="s">
        <v>92</v>
      </c>
      <c r="B52" s="9">
        <f t="shared" si="3"/>
        <v>10</v>
      </c>
      <c r="C52" s="10">
        <f>[1]Sheet1_Raw!N51</f>
        <v>22.723474</v>
      </c>
      <c r="D52" s="12">
        <f t="shared" si="2"/>
        <v>12.814705571428572</v>
      </c>
      <c r="E52" s="12">
        <f t="shared" si="1"/>
        <v>2.8004521428571447</v>
      </c>
      <c r="F52" t="s">
        <v>123</v>
      </c>
      <c r="G52">
        <v>48</v>
      </c>
      <c r="H52">
        <v>2520.9899140000002</v>
      </c>
      <c r="I52">
        <v>2317.7775458571427</v>
      </c>
      <c r="J52">
        <v>65.369956285714579</v>
      </c>
    </row>
    <row r="53" spans="1:10" ht="24" x14ac:dyDescent="0.25">
      <c r="A53" s="9" t="s">
        <v>93</v>
      </c>
      <c r="B53" s="9">
        <f t="shared" si="3"/>
        <v>11</v>
      </c>
      <c r="C53" s="10">
        <f>[1]Sheet1_Raw!N52</f>
        <v>24.748103</v>
      </c>
      <c r="D53" s="12">
        <f t="shared" si="2"/>
        <v>15.530089428571429</v>
      </c>
      <c r="E53" s="12">
        <f t="shared" si="1"/>
        <v>2.7153838571428572</v>
      </c>
      <c r="F53" t="s">
        <v>124</v>
      </c>
      <c r="G53">
        <v>49</v>
      </c>
      <c r="H53">
        <v>2588.7368299999998</v>
      </c>
      <c r="I53">
        <v>2382.6177118571427</v>
      </c>
      <c r="J53">
        <v>64.840165999999954</v>
      </c>
    </row>
    <row r="54" spans="1:10" ht="24" x14ac:dyDescent="0.25">
      <c r="A54" s="9" t="s">
        <v>94</v>
      </c>
      <c r="B54" s="9">
        <f t="shared" si="3"/>
        <v>12</v>
      </c>
      <c r="C54" s="10">
        <f>[1]Sheet1_Raw!N53</f>
        <v>43.767698000000003</v>
      </c>
      <c r="D54" s="12">
        <f t="shared" si="2"/>
        <v>20.642700999999999</v>
      </c>
      <c r="E54" s="12">
        <f t="shared" si="1"/>
        <v>5.1126115714285696</v>
      </c>
      <c r="F54" t="s">
        <v>125</v>
      </c>
      <c r="G54">
        <v>50</v>
      </c>
      <c r="H54">
        <v>2640.9377169999998</v>
      </c>
      <c r="I54">
        <v>2446.4030278571431</v>
      </c>
      <c r="J54">
        <v>63.785316000000421</v>
      </c>
    </row>
    <row r="55" spans="1:10" ht="24" x14ac:dyDescent="0.25">
      <c r="A55" s="9" t="s">
        <v>95</v>
      </c>
      <c r="B55" s="9">
        <f t="shared" si="3"/>
        <v>13</v>
      </c>
      <c r="C55" s="10">
        <f>[1]Sheet1_Raw!N54</f>
        <v>54.605414000000003</v>
      </c>
      <c r="D55" s="12">
        <f t="shared" si="2"/>
        <v>27.084081142857144</v>
      </c>
      <c r="E55" s="12">
        <f t="shared" si="1"/>
        <v>6.4413801428571453</v>
      </c>
      <c r="F55" t="s">
        <v>126</v>
      </c>
      <c r="G55">
        <v>51</v>
      </c>
      <c r="H55">
        <v>2690.1419780000001</v>
      </c>
      <c r="I55">
        <v>2510.0298798571425</v>
      </c>
      <c r="J55">
        <v>63.626851999999417</v>
      </c>
    </row>
    <row r="56" spans="1:10" ht="24" x14ac:dyDescent="0.25">
      <c r="A56" s="9" t="s">
        <v>96</v>
      </c>
      <c r="B56" s="9">
        <f t="shared" si="3"/>
        <v>14</v>
      </c>
      <c r="C56" s="10">
        <f>[1]Sheet1_Raw!N55</f>
        <v>69.016002999999998</v>
      </c>
      <c r="D56" s="12">
        <f t="shared" si="2"/>
        <v>35.174087142857147</v>
      </c>
      <c r="E56" s="12">
        <f t="shared" si="1"/>
        <v>8.0900060000000025</v>
      </c>
      <c r="F56" t="s">
        <v>127</v>
      </c>
      <c r="G56">
        <v>52</v>
      </c>
      <c r="H56">
        <v>2734.2966759999999</v>
      </c>
      <c r="I56">
        <v>2570.8918894285712</v>
      </c>
      <c r="J56">
        <v>60.862009571428644</v>
      </c>
    </row>
    <row r="57" spans="1:10" ht="24" x14ac:dyDescent="0.25">
      <c r="A57" s="9" t="s">
        <v>97</v>
      </c>
      <c r="B57" s="9">
        <f t="shared" si="3"/>
        <v>15</v>
      </c>
      <c r="C57" s="10">
        <f>[1]Sheet1_Raw!N56</f>
        <v>86.606449999999995</v>
      </c>
      <c r="D57" s="12">
        <f t="shared" si="2"/>
        <v>45.54562814285714</v>
      </c>
      <c r="E57" s="12">
        <f t="shared" si="1"/>
        <v>10.371540999999993</v>
      </c>
      <c r="F57" t="s">
        <v>128</v>
      </c>
      <c r="G57">
        <v>53</v>
      </c>
      <c r="H57">
        <v>2796.9774739999998</v>
      </c>
      <c r="I57">
        <v>2630.7652727142859</v>
      </c>
      <c r="J57">
        <v>59.873383285714681</v>
      </c>
    </row>
    <row r="58" spans="1:10" ht="24" x14ac:dyDescent="0.25">
      <c r="A58" s="9" t="s">
        <v>98</v>
      </c>
      <c r="B58" s="9">
        <f t="shared" si="3"/>
        <v>16</v>
      </c>
      <c r="C58" s="10">
        <f>[1]Sheet1_Raw!N57</f>
        <v>110.246961</v>
      </c>
      <c r="D58" s="12">
        <f t="shared" si="2"/>
        <v>58.816300428571424</v>
      </c>
      <c r="E58" s="12">
        <f t="shared" si="1"/>
        <v>13.270672285714284</v>
      </c>
      <c r="F58" t="s">
        <v>129</v>
      </c>
      <c r="G58">
        <v>54</v>
      </c>
      <c r="H58">
        <v>2854.8073810000001</v>
      </c>
      <c r="I58">
        <v>2689.5554242857143</v>
      </c>
      <c r="J58">
        <v>58.790151571428396</v>
      </c>
    </row>
    <row r="59" spans="1:10" ht="24" x14ac:dyDescent="0.25">
      <c r="A59" s="9" t="s">
        <v>99</v>
      </c>
      <c r="B59" s="9">
        <f t="shared" si="3"/>
        <v>17</v>
      </c>
      <c r="C59" s="10">
        <f>[1]Sheet1_Raw!N58</f>
        <v>146.80936500000001</v>
      </c>
      <c r="D59" s="12">
        <f t="shared" si="2"/>
        <v>76.542856285714279</v>
      </c>
      <c r="E59" s="12">
        <f t="shared" si="1"/>
        <v>17.726555857142856</v>
      </c>
      <c r="F59" t="s">
        <v>130</v>
      </c>
      <c r="G59">
        <v>55</v>
      </c>
      <c r="H59">
        <v>2912.6041759999998</v>
      </c>
      <c r="I59">
        <v>2745.5003188571427</v>
      </c>
      <c r="J59">
        <v>55.944894571428449</v>
      </c>
    </row>
    <row r="60" spans="1:10" ht="24" x14ac:dyDescent="0.25">
      <c r="A60" s="9" t="s">
        <v>100</v>
      </c>
      <c r="B60" s="9">
        <f t="shared" si="3"/>
        <v>18</v>
      </c>
      <c r="C60" s="10">
        <f>[1]Sheet1_Raw!N59</f>
        <v>182.45473100000001</v>
      </c>
      <c r="D60" s="12">
        <f t="shared" si="2"/>
        <v>99.072374571428568</v>
      </c>
      <c r="E60" s="12">
        <f t="shared" si="1"/>
        <v>22.529518285714289</v>
      </c>
      <c r="F60" t="s">
        <v>131</v>
      </c>
      <c r="G60">
        <v>56</v>
      </c>
      <c r="H60">
        <v>2963.0501330000002</v>
      </c>
      <c r="I60">
        <v>2798.9736478571431</v>
      </c>
      <c r="J60">
        <v>53.473329000000376</v>
      </c>
    </row>
    <row r="61" spans="1:10" ht="24" x14ac:dyDescent="0.25">
      <c r="A61" s="9" t="s">
        <v>101</v>
      </c>
      <c r="B61" s="9">
        <f t="shared" si="3"/>
        <v>19</v>
      </c>
      <c r="C61" s="10">
        <f>[1]Sheet1_Raw!N60</f>
        <v>236.38130000000001</v>
      </c>
      <c r="D61" s="12">
        <f t="shared" si="2"/>
        <v>126.58860342857143</v>
      </c>
      <c r="E61" s="12">
        <f t="shared" si="1"/>
        <v>27.516228857142863</v>
      </c>
      <c r="F61" t="s">
        <v>132</v>
      </c>
      <c r="G61">
        <v>57</v>
      </c>
      <c r="H61">
        <v>3000.4003389999998</v>
      </c>
      <c r="I61">
        <v>2850.3254510000002</v>
      </c>
      <c r="J61">
        <v>51.351803142857079</v>
      </c>
    </row>
    <row r="62" spans="1:10" ht="24" x14ac:dyDescent="0.25">
      <c r="A62" s="9" t="s">
        <v>102</v>
      </c>
      <c r="B62" s="9">
        <f t="shared" si="3"/>
        <v>20</v>
      </c>
      <c r="C62" s="10">
        <f>[1]Sheet1_Raw!N61</f>
        <v>264.54745100000002</v>
      </c>
      <c r="D62" s="12">
        <f t="shared" si="2"/>
        <v>156.58032299999999</v>
      </c>
      <c r="E62" s="12">
        <f t="shared" si="1"/>
        <v>29.991719571428561</v>
      </c>
      <c r="F62" t="s">
        <v>133</v>
      </c>
      <c r="G62">
        <v>58</v>
      </c>
      <c r="H62">
        <v>3045.581506</v>
      </c>
      <c r="I62">
        <v>2901.1025264285713</v>
      </c>
      <c r="J62">
        <v>50.777075428571152</v>
      </c>
    </row>
    <row r="63" spans="1:10" ht="24" x14ac:dyDescent="0.25">
      <c r="A63" s="9" t="s">
        <v>103</v>
      </c>
      <c r="B63" s="9">
        <f t="shared" si="3"/>
        <v>21</v>
      </c>
      <c r="C63" s="10">
        <f>[1]Sheet1_Raw!N62</f>
        <v>296.22692799999999</v>
      </c>
      <c r="D63" s="12">
        <f t="shared" si="2"/>
        <v>189.03902657142859</v>
      </c>
      <c r="E63" s="12">
        <f t="shared" si="1"/>
        <v>32.4587035714286</v>
      </c>
      <c r="F63" t="s">
        <v>134</v>
      </c>
      <c r="G63">
        <v>59</v>
      </c>
      <c r="H63">
        <v>3101.3750319999999</v>
      </c>
      <c r="I63">
        <v>2953.5422915714284</v>
      </c>
      <c r="J63">
        <v>52.439765142857141</v>
      </c>
    </row>
    <row r="64" spans="1:10" ht="24" x14ac:dyDescent="0.25">
      <c r="A64" s="9" t="s">
        <v>104</v>
      </c>
      <c r="B64" s="9">
        <f t="shared" si="3"/>
        <v>22</v>
      </c>
      <c r="C64" s="10">
        <f>[1]Sheet1_Raw!N63</f>
        <v>346.044692</v>
      </c>
      <c r="D64" s="12">
        <f t="shared" si="2"/>
        <v>226.10163257142858</v>
      </c>
      <c r="E64" s="12">
        <f t="shared" si="1"/>
        <v>37.062605999999988</v>
      </c>
      <c r="F64" t="s">
        <v>135</v>
      </c>
      <c r="G64">
        <v>60</v>
      </c>
      <c r="H64">
        <v>3145.1820560000001</v>
      </c>
      <c r="I64">
        <v>3003.2858032857148</v>
      </c>
      <c r="J64">
        <v>49.743511714286342</v>
      </c>
    </row>
    <row r="65" spans="1:10" ht="24" x14ac:dyDescent="0.25">
      <c r="A65" s="9" t="s">
        <v>105</v>
      </c>
      <c r="B65" s="9">
        <f t="shared" si="3"/>
        <v>23</v>
      </c>
      <c r="C65" s="10">
        <f>[1]Sheet1_Raw!N64</f>
        <v>392.849332</v>
      </c>
      <c r="D65" s="12">
        <f t="shared" si="2"/>
        <v>266.47339985714285</v>
      </c>
      <c r="E65" s="12">
        <f t="shared" si="1"/>
        <v>40.37176728571427</v>
      </c>
      <c r="F65" t="s">
        <v>136</v>
      </c>
      <c r="G65">
        <v>61</v>
      </c>
      <c r="H65">
        <v>3195.1975579999998</v>
      </c>
      <c r="I65">
        <v>3051.9129714285714</v>
      </c>
      <c r="J65">
        <v>48.62716814285659</v>
      </c>
    </row>
    <row r="66" spans="1:10" ht="24" x14ac:dyDescent="0.25">
      <c r="A66" s="9" t="s">
        <v>106</v>
      </c>
      <c r="B66" s="9">
        <f t="shared" si="3"/>
        <v>24</v>
      </c>
      <c r="C66" s="10">
        <f>[1]Sheet1_Raw!N65</f>
        <v>444.501171</v>
      </c>
      <c r="D66" s="12">
        <f t="shared" si="2"/>
        <v>309.00080071428567</v>
      </c>
      <c r="E66" s="12">
        <f t="shared" si="1"/>
        <v>42.527400857142823</v>
      </c>
      <c r="F66" t="s">
        <v>137</v>
      </c>
      <c r="G66">
        <v>62</v>
      </c>
      <c r="H66">
        <v>3234.2199150000001</v>
      </c>
      <c r="I66">
        <v>3097.8580770000003</v>
      </c>
      <c r="J66">
        <v>45.94510557142894</v>
      </c>
    </row>
    <row r="67" spans="1:10" ht="24" x14ac:dyDescent="0.25">
      <c r="A67" s="9" t="s">
        <v>107</v>
      </c>
      <c r="B67" s="9">
        <f t="shared" si="3"/>
        <v>25</v>
      </c>
      <c r="C67" s="10">
        <f>[1]Sheet1_Raw!N66</f>
        <v>523.28302799999994</v>
      </c>
      <c r="D67" s="12">
        <f t="shared" si="2"/>
        <v>357.69055742857142</v>
      </c>
      <c r="E67" s="12">
        <f t="shared" si="1"/>
        <v>48.68975671428575</v>
      </c>
      <c r="F67" t="s">
        <v>138</v>
      </c>
      <c r="G67">
        <v>63</v>
      </c>
      <c r="H67">
        <v>3272.695925</v>
      </c>
      <c r="I67">
        <v>3142.0931901428571</v>
      </c>
      <c r="J67">
        <v>44.23511314285679</v>
      </c>
    </row>
    <row r="68" spans="1:10" ht="24" x14ac:dyDescent="0.25">
      <c r="A68" s="9" t="s">
        <v>108</v>
      </c>
      <c r="B68" s="9">
        <f t="shared" si="3"/>
        <v>26</v>
      </c>
      <c r="C68" s="10">
        <f>[1]Sheet1_Raw!N67</f>
        <v>605.85213099999999</v>
      </c>
      <c r="D68" s="12">
        <f t="shared" si="2"/>
        <v>410.47210471428571</v>
      </c>
      <c r="E68" s="12">
        <f t="shared" si="1"/>
        <v>52.781547285714282</v>
      </c>
      <c r="F68" t="s">
        <v>139</v>
      </c>
      <c r="G68">
        <v>64</v>
      </c>
      <c r="H68">
        <v>3301.4867089999998</v>
      </c>
      <c r="I68">
        <v>3185.1055287142854</v>
      </c>
      <c r="J68">
        <v>43.012338571428245</v>
      </c>
    </row>
    <row r="69" spans="1:10" ht="24" x14ac:dyDescent="0.25">
      <c r="A69" s="9" t="s">
        <v>109</v>
      </c>
      <c r="B69" s="9">
        <f t="shared" si="3"/>
        <v>27</v>
      </c>
      <c r="C69" s="10">
        <f>[1]Sheet1_Raw!N68</f>
        <v>687.12308900000005</v>
      </c>
      <c r="D69" s="12">
        <f t="shared" si="2"/>
        <v>470.84005300000001</v>
      </c>
      <c r="E69" s="12">
        <f t="shared" si="1"/>
        <v>60.367948285714306</v>
      </c>
      <c r="F69" t="s">
        <v>140</v>
      </c>
      <c r="G69">
        <v>65</v>
      </c>
      <c r="H69">
        <v>3336.105184</v>
      </c>
      <c r="I69">
        <v>3226.6089112857144</v>
      </c>
      <c r="J69">
        <v>41.503382571429029</v>
      </c>
    </row>
    <row r="70" spans="1:10" ht="24" x14ac:dyDescent="0.25">
      <c r="A70" s="9" t="s">
        <v>110</v>
      </c>
      <c r="B70" s="9">
        <f t="shared" si="3"/>
        <v>28</v>
      </c>
      <c r="C70" s="10">
        <f>[1]Sheet1_Raw!N69</f>
        <v>739.52523199999996</v>
      </c>
      <c r="D70" s="12">
        <f t="shared" si="2"/>
        <v>534.16838214285713</v>
      </c>
      <c r="E70" s="12">
        <f t="shared" si="1"/>
        <v>63.328329142857115</v>
      </c>
      <c r="F70" t="s">
        <v>141</v>
      </c>
      <c r="G70">
        <v>66</v>
      </c>
      <c r="H70">
        <v>3370.6408799999999</v>
      </c>
      <c r="I70">
        <v>3265.0754609999999</v>
      </c>
      <c r="J70">
        <v>38.46654971428552</v>
      </c>
    </row>
    <row r="71" spans="1:10" ht="24" x14ac:dyDescent="0.25">
      <c r="A71" s="9" t="s">
        <v>111</v>
      </c>
      <c r="B71" s="9">
        <f t="shared" si="3"/>
        <v>29</v>
      </c>
      <c r="C71" s="10">
        <f>[1]Sheet1_Raw!N70</f>
        <v>796.57210899999995</v>
      </c>
      <c r="D71" s="12">
        <f t="shared" si="2"/>
        <v>598.52944171428578</v>
      </c>
      <c r="E71" s="12">
        <f t="shared" si="1"/>
        <v>64.361059571428655</v>
      </c>
      <c r="F71" t="s">
        <v>142</v>
      </c>
      <c r="G71">
        <v>67</v>
      </c>
      <c r="H71">
        <v>3401.633605</v>
      </c>
      <c r="I71">
        <v>3301.7113965714279</v>
      </c>
      <c r="J71">
        <v>36.635935571428035</v>
      </c>
    </row>
    <row r="72" spans="1:10" ht="24" x14ac:dyDescent="0.25">
      <c r="A72" s="9" t="s">
        <v>112</v>
      </c>
      <c r="B72" s="9">
        <f t="shared" si="3"/>
        <v>30</v>
      </c>
      <c r="C72" s="10">
        <f>[1]Sheet1_Raw!N71</f>
        <v>855.20295999999996</v>
      </c>
      <c r="D72" s="12">
        <f t="shared" si="2"/>
        <v>664.57995999999991</v>
      </c>
      <c r="E72" s="12">
        <f t="shared" si="1"/>
        <v>66.050518285714134</v>
      </c>
      <c r="F72" t="s">
        <v>143</v>
      </c>
      <c r="G72">
        <v>68</v>
      </c>
      <c r="H72">
        <v>3434.1660320000001</v>
      </c>
      <c r="I72">
        <v>3335.8497499999999</v>
      </c>
      <c r="J72">
        <v>34.138353428571918</v>
      </c>
    </row>
    <row r="73" spans="1:10" ht="24" x14ac:dyDescent="0.25">
      <c r="A73" s="9" t="s">
        <v>113</v>
      </c>
      <c r="B73" s="9">
        <f t="shared" si="3"/>
        <v>31</v>
      </c>
      <c r="C73" s="10">
        <f>[1]Sheet1_Raw!N72</f>
        <v>927.42264</v>
      </c>
      <c r="D73" s="12">
        <f t="shared" si="2"/>
        <v>733.56874128571417</v>
      </c>
      <c r="E73" s="12">
        <f t="shared" si="1"/>
        <v>68.988781285714253</v>
      </c>
      <c r="F73" t="s">
        <v>144</v>
      </c>
      <c r="G73">
        <v>69</v>
      </c>
      <c r="H73">
        <v>3465.6223220000002</v>
      </c>
      <c r="I73">
        <v>3368.9072367142858</v>
      </c>
      <c r="J73">
        <v>33.057486714285915</v>
      </c>
    </row>
    <row r="74" spans="1:10" ht="24" x14ac:dyDescent="0.25">
      <c r="A74" s="9" t="s">
        <v>114</v>
      </c>
      <c r="B74" s="9">
        <f t="shared" si="3"/>
        <v>32</v>
      </c>
      <c r="C74" s="10">
        <f>[1]Sheet1_Raw!N73</f>
        <v>1009.860737</v>
      </c>
      <c r="D74" s="12">
        <f t="shared" si="2"/>
        <v>803.07984257142857</v>
      </c>
      <c r="E74" s="12">
        <f t="shared" si="1"/>
        <v>69.511101285714403</v>
      </c>
      <c r="F74" t="s">
        <v>145</v>
      </c>
      <c r="G74">
        <v>70</v>
      </c>
      <c r="H74">
        <v>3488.6185260000002</v>
      </c>
      <c r="I74">
        <v>3399.7533225714287</v>
      </c>
      <c r="J74">
        <v>30.846085857142953</v>
      </c>
    </row>
    <row r="75" spans="1:10" ht="24" x14ac:dyDescent="0.25">
      <c r="A75" s="9" t="s">
        <v>115</v>
      </c>
      <c r="B75" s="9">
        <f t="shared" si="3"/>
        <v>33</v>
      </c>
      <c r="C75" s="10">
        <f>[1]Sheet1_Raw!N74</f>
        <v>1085.6651999999999</v>
      </c>
      <c r="D75" s="12">
        <f t="shared" si="2"/>
        <v>871.62456671428583</v>
      </c>
      <c r="E75" s="12">
        <f t="shared" si="1"/>
        <v>68.544724142857262</v>
      </c>
      <c r="F75" t="s">
        <v>146</v>
      </c>
      <c r="G75">
        <v>71</v>
      </c>
      <c r="H75">
        <v>3508.8333320000002</v>
      </c>
      <c r="I75">
        <v>3429.3742687142853</v>
      </c>
      <c r="J75">
        <v>29.62094614285661</v>
      </c>
    </row>
    <row r="76" spans="1:10" ht="24" x14ac:dyDescent="0.25">
      <c r="A76" s="9" t="s">
        <v>116</v>
      </c>
      <c r="B76" s="9">
        <f t="shared" si="3"/>
        <v>34</v>
      </c>
      <c r="C76" s="10">
        <f>[1]Sheet1_Raw!N75</f>
        <v>1144.4151469999999</v>
      </c>
      <c r="D76" s="12">
        <f t="shared" si="2"/>
        <v>936.95200357142858</v>
      </c>
      <c r="E76" s="12">
        <f t="shared" si="1"/>
        <v>65.327436857142743</v>
      </c>
      <c r="F76" t="s">
        <v>147</v>
      </c>
      <c r="G76">
        <v>72</v>
      </c>
      <c r="H76">
        <v>3526.6309700000002</v>
      </c>
      <c r="I76">
        <v>3456.5922381428568</v>
      </c>
      <c r="J76">
        <v>27.21796942857145</v>
      </c>
    </row>
    <row r="77" spans="1:10" ht="24" x14ac:dyDescent="0.25">
      <c r="A77" s="9" t="s">
        <v>117</v>
      </c>
      <c r="B77" s="9">
        <f t="shared" si="3"/>
        <v>35</v>
      </c>
      <c r="C77" s="10">
        <f>[1]Sheet1_Raw!N76</f>
        <v>1192.4226550000001</v>
      </c>
      <c r="D77" s="12">
        <f t="shared" si="2"/>
        <v>1001.6516354285715</v>
      </c>
      <c r="E77" s="12">
        <f t="shared" si="1"/>
        <v>64.69963185714289</v>
      </c>
      <c r="F77" t="s">
        <v>148</v>
      </c>
      <c r="G77">
        <v>73</v>
      </c>
      <c r="H77">
        <v>3550.5377509999998</v>
      </c>
      <c r="I77">
        <v>3482.2917911428567</v>
      </c>
      <c r="J77">
        <v>25.699552999999923</v>
      </c>
    </row>
    <row r="78" spans="1:10" ht="24" x14ac:dyDescent="0.25">
      <c r="A78" s="9" t="s">
        <v>118</v>
      </c>
      <c r="B78" s="9">
        <f t="shared" si="3"/>
        <v>36</v>
      </c>
      <c r="C78" s="10">
        <f>[1]Sheet1_Raw!N77</f>
        <v>1231.1406919999999</v>
      </c>
      <c r="D78" s="12">
        <f t="shared" si="2"/>
        <v>1063.7328615714284</v>
      </c>
      <c r="E78" s="12">
        <f t="shared" si="1"/>
        <v>62.081226142856963</v>
      </c>
      <c r="F78" t="s">
        <v>149</v>
      </c>
      <c r="G78">
        <v>74</v>
      </c>
      <c r="H78">
        <v>3573.732626</v>
      </c>
      <c r="I78">
        <v>3506.877365571429</v>
      </c>
      <c r="J78">
        <v>24.585574428572272</v>
      </c>
    </row>
    <row r="79" spans="1:10" ht="24" x14ac:dyDescent="0.25">
      <c r="A79" s="9" t="s">
        <v>119</v>
      </c>
      <c r="B79" s="9">
        <f t="shared" si="3"/>
        <v>37</v>
      </c>
      <c r="C79" s="10">
        <f>[1]Sheet1_Raw!N78</f>
        <v>1282.220871</v>
      </c>
      <c r="D79" s="12">
        <f t="shared" si="2"/>
        <v>1124.7354202857143</v>
      </c>
      <c r="E79" s="12">
        <f t="shared" si="1"/>
        <v>61.002558714285897</v>
      </c>
      <c r="F79" t="s">
        <v>150</v>
      </c>
      <c r="G79">
        <v>75</v>
      </c>
      <c r="H79">
        <v>3595.702362</v>
      </c>
      <c r="I79">
        <v>3529.9539841428568</v>
      </c>
      <c r="J79">
        <v>23.076618571427844</v>
      </c>
    </row>
    <row r="80" spans="1:10" ht="24" x14ac:dyDescent="0.25">
      <c r="A80" s="9" t="s">
        <v>120</v>
      </c>
      <c r="B80" s="9">
        <f t="shared" si="3"/>
        <v>38</v>
      </c>
      <c r="C80" s="10">
        <f>[1]Sheet1_Raw!N79</f>
        <v>1349.3075229999999</v>
      </c>
      <c r="D80" s="12">
        <f t="shared" si="2"/>
        <v>1185.0046892857142</v>
      </c>
      <c r="E80" s="12">
        <f t="shared" si="1"/>
        <v>60.269268999999895</v>
      </c>
      <c r="F80" t="s">
        <v>151</v>
      </c>
      <c r="G80">
        <v>76</v>
      </c>
      <c r="H80">
        <v>3613.6324479999998</v>
      </c>
      <c r="I80">
        <v>3551.0982878571426</v>
      </c>
      <c r="J80">
        <v>21.144303714285797</v>
      </c>
    </row>
    <row r="81" spans="1:10" ht="24" x14ac:dyDescent="0.25">
      <c r="A81" s="9" t="s">
        <v>121</v>
      </c>
      <c r="B81" s="9">
        <f t="shared" si="3"/>
        <v>39</v>
      </c>
      <c r="C81" s="10">
        <f>[1]Sheet1_Raw!N80</f>
        <v>1407.4858099999999</v>
      </c>
      <c r="D81" s="12">
        <f t="shared" si="2"/>
        <v>1241.8082711428572</v>
      </c>
      <c r="E81" s="12">
        <f t="shared" si="1"/>
        <v>56.803581857142945</v>
      </c>
      <c r="F81" t="s">
        <v>152</v>
      </c>
      <c r="G81">
        <v>77</v>
      </c>
      <c r="H81">
        <v>3626.9103140000002</v>
      </c>
      <c r="I81">
        <v>3570.8542575714287</v>
      </c>
      <c r="J81">
        <v>19.755969714286039</v>
      </c>
    </row>
    <row r="82" spans="1:10" ht="24" x14ac:dyDescent="0.25">
      <c r="A82" s="9" t="s">
        <v>122</v>
      </c>
      <c r="B82" s="9">
        <f t="shared" si="3"/>
        <v>40</v>
      </c>
      <c r="C82" s="10">
        <f>[1]Sheet1_Raw!N81</f>
        <v>1455.005026</v>
      </c>
      <c r="D82" s="12">
        <f t="shared" si="2"/>
        <v>1294.5711034285716</v>
      </c>
      <c r="E82" s="12">
        <f t="shared" si="1"/>
        <v>52.762832285714467</v>
      </c>
      <c r="F82" t="s">
        <v>153</v>
      </c>
      <c r="G82">
        <v>78</v>
      </c>
      <c r="H82">
        <v>3639.2279349999999</v>
      </c>
      <c r="I82">
        <v>3589.4820580000001</v>
      </c>
      <c r="J82">
        <v>18.627800428571391</v>
      </c>
    </row>
    <row r="83" spans="1:10" ht="24" x14ac:dyDescent="0.25">
      <c r="A83" s="9" t="s">
        <v>123</v>
      </c>
      <c r="B83" s="9">
        <f t="shared" si="3"/>
        <v>41</v>
      </c>
      <c r="C83" s="10">
        <f>[1]Sheet1_Raw!N82</f>
        <v>1487.6015400000001</v>
      </c>
      <c r="D83" s="12">
        <f t="shared" si="2"/>
        <v>1343.5977310000001</v>
      </c>
      <c r="E83" s="12">
        <f t="shared" si="1"/>
        <v>49.026627571428435</v>
      </c>
      <c r="F83" t="s">
        <v>154</v>
      </c>
      <c r="G83">
        <v>79</v>
      </c>
      <c r="H83">
        <v>3662.4393660000001</v>
      </c>
      <c r="I83">
        <v>3608.8832574285711</v>
      </c>
      <c r="J83">
        <v>19.40119942857109</v>
      </c>
    </row>
    <row r="84" spans="1:10" ht="24" x14ac:dyDescent="0.25">
      <c r="A84" s="9" t="s">
        <v>124</v>
      </c>
      <c r="B84" s="9">
        <f t="shared" si="3"/>
        <v>42</v>
      </c>
      <c r="C84" s="10">
        <f>[1]Sheet1_Raw!N83</f>
        <v>1522.687156</v>
      </c>
      <c r="D84" s="12">
        <f t="shared" si="2"/>
        <v>1390.778374</v>
      </c>
      <c r="E84" s="12">
        <f t="shared" si="1"/>
        <v>47.180642999999918</v>
      </c>
      <c r="F84" t="s">
        <v>155</v>
      </c>
      <c r="G84">
        <v>80</v>
      </c>
      <c r="H84">
        <v>3677.1410430000001</v>
      </c>
      <c r="I84">
        <v>3626.9694420000001</v>
      </c>
      <c r="J84">
        <v>18.08618457142893</v>
      </c>
    </row>
    <row r="85" spans="1:10" ht="24" x14ac:dyDescent="0.25">
      <c r="A85" s="9" t="s">
        <v>125</v>
      </c>
      <c r="B85" s="9">
        <f t="shared" si="3"/>
        <v>43</v>
      </c>
      <c r="C85" s="10">
        <f>[1]Sheet1_Raw!N84</f>
        <v>1549.1025999999999</v>
      </c>
      <c r="D85" s="12">
        <f t="shared" si="2"/>
        <v>1436.2015037142858</v>
      </c>
      <c r="E85" s="12">
        <f t="shared" si="1"/>
        <v>45.423129714285778</v>
      </c>
      <c r="F85" t="s">
        <v>156</v>
      </c>
      <c r="G85">
        <v>81</v>
      </c>
      <c r="H85">
        <v>3693.5645380000001</v>
      </c>
      <c r="I85">
        <v>3644.0882865714279</v>
      </c>
      <c r="J85">
        <v>17.118844571427871</v>
      </c>
    </row>
    <row r="86" spans="1:10" ht="24" x14ac:dyDescent="0.25">
      <c r="A86" s="9" t="s">
        <v>126</v>
      </c>
      <c r="B86" s="9">
        <f t="shared" si="3"/>
        <v>44</v>
      </c>
      <c r="C86" s="10">
        <f>[1]Sheet1_Raw!N85</f>
        <v>1564.4302259999999</v>
      </c>
      <c r="D86" s="12">
        <f t="shared" si="2"/>
        <v>1476.5171258571429</v>
      </c>
      <c r="E86" s="12">
        <f t="shared" si="1"/>
        <v>40.315622142857137</v>
      </c>
      <c r="F86" t="s">
        <v>157</v>
      </c>
      <c r="G86">
        <v>82</v>
      </c>
      <c r="H86">
        <v>3706.6271769999998</v>
      </c>
      <c r="I86">
        <v>3659.9346887142856</v>
      </c>
      <c r="J86">
        <v>15.846402142857642</v>
      </c>
    </row>
    <row r="87" spans="1:10" ht="24" x14ac:dyDescent="0.25">
      <c r="A87" s="9" t="s">
        <v>127</v>
      </c>
      <c r="B87" s="9">
        <f t="shared" si="3"/>
        <v>45</v>
      </c>
      <c r="C87" s="10">
        <f>[1]Sheet1_Raw!N86</f>
        <v>1604.8513330000001</v>
      </c>
      <c r="D87" s="12">
        <f t="shared" si="2"/>
        <v>1513.0233844285717</v>
      </c>
      <c r="E87" s="12">
        <f t="shared" si="1"/>
        <v>36.506258571428816</v>
      </c>
      <c r="F87" t="s">
        <v>158</v>
      </c>
      <c r="G87">
        <v>83</v>
      </c>
      <c r="H87">
        <v>3721.1136259999998</v>
      </c>
      <c r="I87">
        <v>3675.2891427142854</v>
      </c>
      <c r="J87">
        <v>15.354453999999805</v>
      </c>
    </row>
    <row r="88" spans="1:10" ht="24" x14ac:dyDescent="0.25">
      <c r="A88" s="9" t="s">
        <v>128</v>
      </c>
      <c r="B88" s="9">
        <f t="shared" si="3"/>
        <v>46</v>
      </c>
      <c r="C88" s="10">
        <f>[1]Sheet1_Raw!N87</f>
        <v>1639.9250400000001</v>
      </c>
      <c r="D88" s="12">
        <f t="shared" si="2"/>
        <v>1546.2289887142858</v>
      </c>
      <c r="E88" s="12">
        <f t="shared" si="1"/>
        <v>33.205604285714116</v>
      </c>
      <c r="F88" t="s">
        <v>159</v>
      </c>
      <c r="G88">
        <v>84</v>
      </c>
      <c r="H88">
        <v>3732.2888870000002</v>
      </c>
      <c r="I88">
        <v>3690.343224571428</v>
      </c>
      <c r="J88">
        <v>15.054081857142592</v>
      </c>
    </row>
    <row r="89" spans="1:10" ht="24" x14ac:dyDescent="0.25">
      <c r="A89" s="9" t="s">
        <v>129</v>
      </c>
      <c r="B89" s="9">
        <f t="shared" si="3"/>
        <v>47</v>
      </c>
      <c r="C89" s="10">
        <f>[1]Sheet1_Raw!N88</f>
        <v>1683.978568</v>
      </c>
      <c r="D89" s="12">
        <f t="shared" si="2"/>
        <v>1578.939494714286</v>
      </c>
      <c r="E89" s="12">
        <f t="shared" si="1"/>
        <v>32.710506000000123</v>
      </c>
      <c r="F89" t="s">
        <v>160</v>
      </c>
      <c r="G89">
        <v>85</v>
      </c>
      <c r="H89">
        <v>3739.7556169999998</v>
      </c>
      <c r="I89">
        <v>3704.704322</v>
      </c>
      <c r="J89">
        <v>14.361097428572066</v>
      </c>
    </row>
    <row r="90" spans="1:10" ht="24" x14ac:dyDescent="0.25">
      <c r="A90" s="9" t="s">
        <v>130</v>
      </c>
      <c r="B90" s="9">
        <f t="shared" si="3"/>
        <v>48</v>
      </c>
      <c r="C90" s="10">
        <f>[1]Sheet1_Raw!N89</f>
        <v>1707.142697</v>
      </c>
      <c r="D90" s="12">
        <f t="shared" si="2"/>
        <v>1610.3025171428574</v>
      </c>
      <c r="E90" s="12">
        <f t="shared" si="1"/>
        <v>31.363022428571412</v>
      </c>
      <c r="F90" t="s">
        <v>161</v>
      </c>
      <c r="G90">
        <v>86</v>
      </c>
      <c r="H90">
        <v>3753.2155990000001</v>
      </c>
      <c r="I90">
        <v>3717.6723552857143</v>
      </c>
      <c r="J90">
        <v>12.968033285714228</v>
      </c>
    </row>
    <row r="91" spans="1:10" ht="24" x14ac:dyDescent="0.25">
      <c r="A91" s="9" t="s">
        <v>131</v>
      </c>
      <c r="B91" s="9">
        <f t="shared" si="3"/>
        <v>49</v>
      </c>
      <c r="C91" s="10">
        <f>[1]Sheet1_Raw!N90</f>
        <v>1729.0801389999999</v>
      </c>
      <c r="D91" s="12">
        <f t="shared" si="2"/>
        <v>1639.7872289999998</v>
      </c>
      <c r="E91" s="12">
        <f t="shared" si="1"/>
        <v>29.484711857142429</v>
      </c>
      <c r="F91" t="s">
        <v>162</v>
      </c>
      <c r="G91">
        <v>87</v>
      </c>
      <c r="H91">
        <v>3764.2253000000001</v>
      </c>
      <c r="I91">
        <v>3730.1129634285712</v>
      </c>
      <c r="J91">
        <v>12.440608142856945</v>
      </c>
    </row>
    <row r="92" spans="1:10" ht="24" x14ac:dyDescent="0.25">
      <c r="A92" s="9" t="s">
        <v>132</v>
      </c>
      <c r="B92" s="9">
        <f t="shared" si="3"/>
        <v>50</v>
      </c>
      <c r="C92" s="10">
        <f>[1]Sheet1_Raw!N91</f>
        <v>1751.4820549999999</v>
      </c>
      <c r="D92" s="12">
        <f t="shared" si="2"/>
        <v>1668.6985797142856</v>
      </c>
      <c r="E92" s="12">
        <f t="shared" si="1"/>
        <v>28.911350714285845</v>
      </c>
      <c r="F92" t="s">
        <v>163</v>
      </c>
      <c r="G92">
        <v>88</v>
      </c>
      <c r="H92">
        <v>3774.8542149999998</v>
      </c>
      <c r="I92">
        <v>3741.7257744285712</v>
      </c>
      <c r="J92">
        <v>11.612810999999965</v>
      </c>
    </row>
    <row r="93" spans="1:10" ht="24" x14ac:dyDescent="0.25">
      <c r="A93" s="9" t="s">
        <v>133</v>
      </c>
      <c r="B93" s="9">
        <f t="shared" si="3"/>
        <v>51</v>
      </c>
      <c r="C93" s="10">
        <f>[1]Sheet1_Raw!N92</f>
        <v>1766.0831969999999</v>
      </c>
      <c r="D93" s="12">
        <f t="shared" si="2"/>
        <v>1697.5061470000001</v>
      </c>
      <c r="E93" s="12">
        <f t="shared" si="1"/>
        <v>28.807567285714413</v>
      </c>
      <c r="F93" t="s">
        <v>164</v>
      </c>
      <c r="G93">
        <v>89</v>
      </c>
      <c r="H93">
        <v>3785.64869</v>
      </c>
      <c r="I93">
        <v>3753.0145619999998</v>
      </c>
      <c r="J93">
        <v>11.288787571428657</v>
      </c>
    </row>
    <row r="94" spans="1:10" ht="24" x14ac:dyDescent="0.25">
      <c r="A94" s="9" t="s">
        <v>134</v>
      </c>
      <c r="B94" s="9">
        <f t="shared" si="3"/>
        <v>52</v>
      </c>
      <c r="C94" s="10">
        <f>[1]Sheet1_Raw!N93</f>
        <v>1794.154072</v>
      </c>
      <c r="D94" s="12">
        <f t="shared" si="2"/>
        <v>1724.5493954285714</v>
      </c>
      <c r="E94" s="12">
        <f t="shared" si="1"/>
        <v>27.04324842857136</v>
      </c>
      <c r="F94" t="s">
        <v>165</v>
      </c>
      <c r="G94">
        <v>90</v>
      </c>
      <c r="H94">
        <v>3796.7246150000001</v>
      </c>
      <c r="I94">
        <v>3763.8161318571429</v>
      </c>
      <c r="J94">
        <v>10.801569857143022</v>
      </c>
    </row>
    <row r="95" spans="1:10" ht="24" x14ac:dyDescent="0.25">
      <c r="A95" s="9" t="s">
        <v>135</v>
      </c>
      <c r="B95" s="9">
        <f t="shared" si="3"/>
        <v>53</v>
      </c>
      <c r="C95" s="10">
        <f>[1]Sheet1_Raw!N94</f>
        <v>1823.701734</v>
      </c>
      <c r="D95" s="12">
        <f t="shared" si="2"/>
        <v>1750.8032088571429</v>
      </c>
      <c r="E95" s="12">
        <f t="shared" si="1"/>
        <v>26.253813428571448</v>
      </c>
      <c r="F95" t="s">
        <v>166</v>
      </c>
      <c r="G95">
        <v>91</v>
      </c>
      <c r="H95">
        <v>3805.515821</v>
      </c>
      <c r="I95">
        <v>3774.2771224285711</v>
      </c>
      <c r="J95">
        <v>10.460990571428283</v>
      </c>
    </row>
    <row r="96" spans="1:10" ht="24" x14ac:dyDescent="0.25">
      <c r="A96" s="9" t="s">
        <v>136</v>
      </c>
      <c r="B96" s="9">
        <f t="shared" si="3"/>
        <v>54</v>
      </c>
      <c r="C96" s="10">
        <f>[1]Sheet1_Raw!N95</f>
        <v>1845.9726450000001</v>
      </c>
      <c r="D96" s="12">
        <f t="shared" si="2"/>
        <v>1773.9452198571428</v>
      </c>
      <c r="E96" s="12">
        <f t="shared" si="1"/>
        <v>23.142010999999911</v>
      </c>
      <c r="F96" t="s">
        <v>167</v>
      </c>
      <c r="G96">
        <v>92</v>
      </c>
      <c r="H96">
        <v>3810.4826039999998</v>
      </c>
      <c r="I96">
        <v>3784.380977714286</v>
      </c>
      <c r="J96">
        <v>10.103855285714872</v>
      </c>
    </row>
    <row r="97" spans="1:10" ht="24" x14ac:dyDescent="0.25">
      <c r="A97" s="9" t="s">
        <v>137</v>
      </c>
      <c r="B97" s="9">
        <f t="shared" si="3"/>
        <v>55</v>
      </c>
      <c r="C97" s="10">
        <f>[1]Sheet1_Raw!N96</f>
        <v>1864.003745</v>
      </c>
      <c r="D97" s="12">
        <f t="shared" si="2"/>
        <v>1796.3539409999998</v>
      </c>
      <c r="E97" s="12">
        <f t="shared" si="1"/>
        <v>22.408721142857075</v>
      </c>
      <c r="F97" t="s">
        <v>168</v>
      </c>
      <c r="G97">
        <v>93</v>
      </c>
      <c r="H97">
        <v>3817.0553129999998</v>
      </c>
      <c r="I97">
        <v>3793.5009368571432</v>
      </c>
      <c r="J97">
        <v>9.1199591428571694</v>
      </c>
    </row>
    <row r="98" spans="1:10" ht="24" x14ac:dyDescent="0.25">
      <c r="A98" s="9" t="s">
        <v>138</v>
      </c>
      <c r="B98" s="9">
        <f t="shared" si="3"/>
        <v>56</v>
      </c>
      <c r="C98" s="10">
        <f>[1]Sheet1_Raw!N97</f>
        <v>1878.9740850000001</v>
      </c>
      <c r="D98" s="12">
        <f t="shared" si="2"/>
        <v>1817.7673618571428</v>
      </c>
      <c r="E98" s="12">
        <f t="shared" si="1"/>
        <v>21.41342085714291</v>
      </c>
      <c r="F98" t="s">
        <v>169</v>
      </c>
      <c r="G98">
        <v>94</v>
      </c>
      <c r="H98">
        <v>3826.7239829999999</v>
      </c>
      <c r="I98">
        <v>3802.4293201428577</v>
      </c>
      <c r="J98">
        <v>8.9283832857145171</v>
      </c>
    </row>
    <row r="99" spans="1:10" ht="24" x14ac:dyDescent="0.25">
      <c r="A99" s="9" t="s">
        <v>139</v>
      </c>
      <c r="B99" s="9">
        <f t="shared" si="3"/>
        <v>57</v>
      </c>
      <c r="C99" s="10">
        <f>[1]Sheet1_Raw!N98</f>
        <v>1890.7407479999999</v>
      </c>
      <c r="D99" s="12">
        <f t="shared" si="2"/>
        <v>1837.6614608571429</v>
      </c>
      <c r="E99" s="12">
        <f t="shared" si="1"/>
        <v>19.894099000000097</v>
      </c>
      <c r="F99" t="s">
        <v>170</v>
      </c>
      <c r="G99">
        <v>95</v>
      </c>
      <c r="H99">
        <v>3836.5416570000002</v>
      </c>
      <c r="I99">
        <v>3811.2418118571431</v>
      </c>
      <c r="J99">
        <v>8.8124917142854429</v>
      </c>
    </row>
    <row r="100" spans="1:10" ht="24" x14ac:dyDescent="0.25">
      <c r="A100" s="9" t="s">
        <v>140</v>
      </c>
      <c r="B100" s="9">
        <f t="shared" si="3"/>
        <v>58</v>
      </c>
      <c r="C100" s="10">
        <f>[1]Sheet1_Raw!N99</f>
        <v>1904.4844000000001</v>
      </c>
      <c r="D100" s="12">
        <f t="shared" si="2"/>
        <v>1857.4330612857143</v>
      </c>
      <c r="E100" s="12">
        <f t="shared" si="1"/>
        <v>19.771600428571446</v>
      </c>
      <c r="F100" t="s">
        <v>171</v>
      </c>
      <c r="G100">
        <v>96</v>
      </c>
      <c r="H100">
        <v>3845.084523</v>
      </c>
      <c r="I100">
        <v>3819.7326451428576</v>
      </c>
      <c r="J100">
        <v>8.490833285714416</v>
      </c>
    </row>
    <row r="101" spans="1:10" ht="24" x14ac:dyDescent="0.25">
      <c r="A101" s="9" t="s">
        <v>141</v>
      </c>
      <c r="B101" s="9">
        <f t="shared" si="3"/>
        <v>59</v>
      </c>
      <c r="C101" s="10">
        <f>[1]Sheet1_Raw!N100</f>
        <v>1923.861283</v>
      </c>
      <c r="D101" s="12">
        <f t="shared" si="2"/>
        <v>1875.9626628571427</v>
      </c>
      <c r="E101" s="12">
        <f t="shared" si="1"/>
        <v>18.529601571428429</v>
      </c>
      <c r="F101" t="s">
        <v>172</v>
      </c>
      <c r="G101">
        <v>97</v>
      </c>
      <c r="H101">
        <v>3851.9717949999999</v>
      </c>
      <c r="I101">
        <v>3827.625099428572</v>
      </c>
      <c r="J101">
        <v>7.8924542857143933</v>
      </c>
    </row>
    <row r="102" spans="1:10" ht="24" x14ac:dyDescent="0.25">
      <c r="A102" s="9" t="s">
        <v>142</v>
      </c>
      <c r="B102" s="9">
        <f t="shared" si="3"/>
        <v>60</v>
      </c>
      <c r="C102" s="10">
        <f>[1]Sheet1_Raw!N101</f>
        <v>1941.368363</v>
      </c>
      <c r="D102" s="12">
        <f t="shared" si="2"/>
        <v>1892.7721812857142</v>
      </c>
      <c r="E102" s="12">
        <f t="shared" si="1"/>
        <v>16.809518428571437</v>
      </c>
      <c r="F102" t="s">
        <v>173</v>
      </c>
      <c r="G102">
        <v>98</v>
      </c>
      <c r="H102">
        <v>3857.4849239999999</v>
      </c>
      <c r="I102">
        <v>3835.0492570000001</v>
      </c>
      <c r="J102">
        <v>7.424157571428168</v>
      </c>
    </row>
    <row r="103" spans="1:10" ht="24" x14ac:dyDescent="0.25">
      <c r="A103" s="9" t="s">
        <v>143</v>
      </c>
      <c r="B103" s="9">
        <f t="shared" si="3"/>
        <v>61</v>
      </c>
      <c r="C103" s="10">
        <f>[1]Sheet1_Raw!N102</f>
        <v>1954.087792</v>
      </c>
      <c r="D103" s="12">
        <f t="shared" si="2"/>
        <v>1908.2172022857142</v>
      </c>
      <c r="E103" s="12">
        <f t="shared" ref="E103:E166" si="4">D103-D102</f>
        <v>15.445020999999997</v>
      </c>
      <c r="F103" t="s">
        <v>174</v>
      </c>
      <c r="G103">
        <v>99</v>
      </c>
      <c r="H103">
        <v>3860.7961129999999</v>
      </c>
      <c r="I103">
        <v>3842.2369011428573</v>
      </c>
      <c r="J103">
        <v>7.1876441428571525</v>
      </c>
    </row>
    <row r="104" spans="1:10" ht="24" x14ac:dyDescent="0.25">
      <c r="A104" s="9" t="s">
        <v>144</v>
      </c>
      <c r="B104" s="9">
        <f t="shared" si="3"/>
        <v>62</v>
      </c>
      <c r="C104" s="10">
        <f>[1]Sheet1_Raw!N103</f>
        <v>1964.687316</v>
      </c>
      <c r="D104" s="12">
        <f t="shared" si="2"/>
        <v>1922.6005695714287</v>
      </c>
      <c r="E104" s="12">
        <f t="shared" si="4"/>
        <v>14.383367285714485</v>
      </c>
      <c r="F104" t="s">
        <v>175</v>
      </c>
      <c r="G104">
        <v>100</v>
      </c>
      <c r="H104">
        <v>3866.0609020000002</v>
      </c>
      <c r="I104">
        <v>3849.2376995714285</v>
      </c>
      <c r="J104">
        <v>7.0007984285712155</v>
      </c>
    </row>
    <row r="105" spans="1:10" ht="24" x14ac:dyDescent="0.25">
      <c r="A105" s="9" t="s">
        <v>145</v>
      </c>
      <c r="B105" s="9">
        <f t="shared" si="3"/>
        <v>63</v>
      </c>
      <c r="C105" s="10">
        <f>[1]Sheet1_Raw!N104</f>
        <v>1972.988292</v>
      </c>
      <c r="D105" s="12">
        <f t="shared" ref="D105:D168" si="5">AVERAGE(C99:C105)</f>
        <v>1936.0311705714284</v>
      </c>
      <c r="E105" s="12">
        <f t="shared" si="4"/>
        <v>13.430600999999797</v>
      </c>
      <c r="F105" t="s">
        <v>176</v>
      </c>
      <c r="G105">
        <v>101</v>
      </c>
      <c r="H105">
        <v>3871.37536</v>
      </c>
      <c r="I105">
        <v>3855.6164677142856</v>
      </c>
      <c r="J105">
        <v>6.3787681428570977</v>
      </c>
    </row>
    <row r="106" spans="1:10" ht="24" x14ac:dyDescent="0.25">
      <c r="A106" s="9" t="s">
        <v>146</v>
      </c>
      <c r="B106" s="9">
        <f t="shared" si="3"/>
        <v>64</v>
      </c>
      <c r="C106" s="10">
        <f>[1]Sheet1_Raw!N105</f>
        <v>1978.800166</v>
      </c>
      <c r="D106" s="12">
        <f t="shared" si="5"/>
        <v>1948.6110874285716</v>
      </c>
      <c r="E106" s="12">
        <f t="shared" si="4"/>
        <v>12.579916857143189</v>
      </c>
      <c r="F106" t="s">
        <v>177</v>
      </c>
      <c r="G106">
        <v>102</v>
      </c>
      <c r="H106">
        <v>3874.305762</v>
      </c>
      <c r="I106">
        <v>3861.0113398571425</v>
      </c>
      <c r="J106">
        <v>5.3948721428569115</v>
      </c>
    </row>
    <row r="107" spans="1:10" ht="24" x14ac:dyDescent="0.25">
      <c r="A107" s="9" t="s">
        <v>147</v>
      </c>
      <c r="B107" s="9">
        <f t="shared" si="3"/>
        <v>65</v>
      </c>
      <c r="C107" s="10">
        <f>[1]Sheet1_Raw!N106</f>
        <v>1988.982855</v>
      </c>
      <c r="D107" s="12">
        <f t="shared" si="5"/>
        <v>1960.6822952857144</v>
      </c>
      <c r="E107" s="12">
        <f t="shared" si="4"/>
        <v>12.071207857142781</v>
      </c>
      <c r="F107" t="s">
        <v>178</v>
      </c>
      <c r="G107">
        <v>103</v>
      </c>
      <c r="H107">
        <v>3882.8817399999998</v>
      </c>
      <c r="I107">
        <v>3866.4109422857146</v>
      </c>
      <c r="J107">
        <v>5.3996024285720523</v>
      </c>
    </row>
    <row r="108" spans="1:10" ht="24" x14ac:dyDescent="0.25">
      <c r="A108" s="9" t="s">
        <v>148</v>
      </c>
      <c r="B108" s="9">
        <f t="shared" ref="B108:B171" si="6">1+B107</f>
        <v>66</v>
      </c>
      <c r="C108" s="10">
        <f>[1]Sheet1_Raw!N107</f>
        <v>2002.738417</v>
      </c>
      <c r="D108" s="12">
        <f t="shared" si="5"/>
        <v>1971.9504572857143</v>
      </c>
      <c r="E108" s="12">
        <f t="shared" si="4"/>
        <v>11.268161999999847</v>
      </c>
      <c r="F108" t="s">
        <v>179</v>
      </c>
      <c r="G108">
        <v>104</v>
      </c>
      <c r="H108">
        <v>3887.3518439999998</v>
      </c>
      <c r="I108">
        <v>3871.4652350000001</v>
      </c>
      <c r="J108">
        <v>5.054292714285566</v>
      </c>
    </row>
    <row r="109" spans="1:10" ht="24" x14ac:dyDescent="0.25">
      <c r="A109" s="9" t="s">
        <v>149</v>
      </c>
      <c r="B109" s="9">
        <f t="shared" si="6"/>
        <v>67</v>
      </c>
      <c r="C109" s="10">
        <f>[1]Sheet1_Raw!N108</f>
        <v>2017.839761</v>
      </c>
      <c r="D109" s="12">
        <f t="shared" si="5"/>
        <v>1982.8749427142855</v>
      </c>
      <c r="E109" s="12">
        <f t="shared" si="4"/>
        <v>10.924485428571188</v>
      </c>
      <c r="F109" t="s">
        <v>180</v>
      </c>
      <c r="G109">
        <v>105</v>
      </c>
      <c r="H109">
        <v>3890.6133650000002</v>
      </c>
      <c r="I109">
        <v>3876.1978694285717</v>
      </c>
      <c r="J109">
        <v>4.7326344285716004</v>
      </c>
    </row>
    <row r="110" spans="1:10" ht="24" x14ac:dyDescent="0.25">
      <c r="A110" s="9" t="s">
        <v>150</v>
      </c>
      <c r="B110" s="9">
        <f t="shared" si="6"/>
        <v>68</v>
      </c>
      <c r="C110" s="10">
        <f>[1]Sheet1_Raw!N109</f>
        <v>2031.6310530000001</v>
      </c>
      <c r="D110" s="12">
        <f t="shared" si="5"/>
        <v>1993.9525514285717</v>
      </c>
      <c r="E110" s="12">
        <f t="shared" si="4"/>
        <v>11.077608714286271</v>
      </c>
      <c r="F110" t="s">
        <v>181</v>
      </c>
      <c r="G110">
        <v>106</v>
      </c>
      <c r="H110">
        <v>3895.2490290000001</v>
      </c>
      <c r="I110">
        <v>3881.1197145714286</v>
      </c>
      <c r="J110">
        <v>4.9218451428569097</v>
      </c>
    </row>
    <row r="111" spans="1:10" ht="24" x14ac:dyDescent="0.25">
      <c r="A111" s="9" t="s">
        <v>151</v>
      </c>
      <c r="B111" s="9">
        <f t="shared" si="6"/>
        <v>69</v>
      </c>
      <c r="C111" s="10">
        <f>[1]Sheet1_Raw!N110</f>
        <v>2040.3965020000001</v>
      </c>
      <c r="D111" s="12">
        <f t="shared" si="5"/>
        <v>2004.7681494285712</v>
      </c>
      <c r="E111" s="12">
        <f t="shared" si="4"/>
        <v>10.815597999999454</v>
      </c>
      <c r="F111" t="s">
        <v>182</v>
      </c>
      <c r="G111">
        <v>107</v>
      </c>
      <c r="H111">
        <v>3899.9343610000001</v>
      </c>
      <c r="I111">
        <v>3885.958780142857</v>
      </c>
      <c r="J111">
        <v>4.8390655714283639</v>
      </c>
    </row>
    <row r="112" spans="1:10" ht="24" x14ac:dyDescent="0.25">
      <c r="A112" s="9" t="s">
        <v>152</v>
      </c>
      <c r="B112" s="9">
        <f t="shared" si="6"/>
        <v>70</v>
      </c>
      <c r="C112" s="10">
        <f>[1]Sheet1_Raw!N111</f>
        <v>2047.0063170000001</v>
      </c>
      <c r="D112" s="12">
        <f t="shared" si="5"/>
        <v>2015.3421529999998</v>
      </c>
      <c r="E112" s="12">
        <f t="shared" si="4"/>
        <v>10.574003571428648</v>
      </c>
      <c r="F112" t="s">
        <v>183</v>
      </c>
      <c r="G112">
        <v>108</v>
      </c>
      <c r="H112">
        <v>3903.2786609999998</v>
      </c>
      <c r="I112">
        <v>3890.516394571428</v>
      </c>
      <c r="J112">
        <v>4.5576144285710143</v>
      </c>
    </row>
    <row r="113" spans="1:10" ht="24" x14ac:dyDescent="0.25">
      <c r="A113" s="9" t="s">
        <v>153</v>
      </c>
      <c r="B113" s="9">
        <f t="shared" si="6"/>
        <v>71</v>
      </c>
      <c r="C113" s="10">
        <f>[1]Sheet1_Raw!N112</f>
        <v>2055.3072929999998</v>
      </c>
      <c r="D113" s="12">
        <f t="shared" si="5"/>
        <v>2026.2717425714286</v>
      </c>
      <c r="E113" s="12">
        <f t="shared" si="4"/>
        <v>10.929589571428778</v>
      </c>
      <c r="F113" t="s">
        <v>184</v>
      </c>
      <c r="G113">
        <v>109</v>
      </c>
      <c r="H113">
        <v>3909.553363</v>
      </c>
      <c r="I113">
        <v>3895.5517661428571</v>
      </c>
      <c r="J113">
        <v>5.0353715714290956</v>
      </c>
    </row>
    <row r="114" spans="1:10" ht="24" x14ac:dyDescent="0.25">
      <c r="A114" s="9" t="s">
        <v>154</v>
      </c>
      <c r="B114" s="9">
        <f t="shared" si="6"/>
        <v>72</v>
      </c>
      <c r="C114" s="10">
        <f>[1]Sheet1_Raw!N113</f>
        <v>2062.3934920000002</v>
      </c>
      <c r="D114" s="12">
        <f t="shared" si="5"/>
        <v>2036.7589764285715</v>
      </c>
      <c r="E114" s="12">
        <f t="shared" si="4"/>
        <v>10.487233857142883</v>
      </c>
      <c r="F114" t="s">
        <v>185</v>
      </c>
      <c r="G114">
        <v>110</v>
      </c>
      <c r="H114">
        <v>3912.2519820000002</v>
      </c>
      <c r="I114">
        <v>3899.747515</v>
      </c>
      <c r="J114">
        <v>4.1957488571429167</v>
      </c>
    </row>
    <row r="115" spans="1:10" ht="24" x14ac:dyDescent="0.25">
      <c r="A115" s="9" t="s">
        <v>155</v>
      </c>
      <c r="B115" s="9">
        <f t="shared" si="6"/>
        <v>73</v>
      </c>
      <c r="C115" s="10">
        <f>[1]Sheet1_Raw!N114</f>
        <v>2073.4336699999999</v>
      </c>
      <c r="D115" s="12">
        <f t="shared" si="5"/>
        <v>2046.8582982857145</v>
      </c>
      <c r="E115" s="12">
        <f t="shared" si="4"/>
        <v>10.099321857142968</v>
      </c>
      <c r="F115" t="s">
        <v>186</v>
      </c>
      <c r="G115">
        <v>111</v>
      </c>
      <c r="H115">
        <v>3917.9803379999998</v>
      </c>
      <c r="I115">
        <v>3904.1230141428573</v>
      </c>
      <c r="J115">
        <v>4.3754991428572794</v>
      </c>
    </row>
    <row r="116" spans="1:10" ht="24" x14ac:dyDescent="0.25">
      <c r="A116" s="9" t="s">
        <v>156</v>
      </c>
      <c r="B116" s="9">
        <f t="shared" si="6"/>
        <v>74</v>
      </c>
      <c r="C116" s="10">
        <f>[1]Sheet1_Raw!N115</f>
        <v>2077.9593100000002</v>
      </c>
      <c r="D116" s="12">
        <f t="shared" si="5"/>
        <v>2055.4468052857146</v>
      </c>
      <c r="E116" s="12">
        <f t="shared" si="4"/>
        <v>8.5885070000001633</v>
      </c>
      <c r="F116" t="s">
        <v>187</v>
      </c>
      <c r="G116">
        <v>112</v>
      </c>
      <c r="H116">
        <v>3923.5762460000001</v>
      </c>
      <c r="I116">
        <v>3908.8319971428577</v>
      </c>
      <c r="J116">
        <v>4.708983000000444</v>
      </c>
    </row>
    <row r="117" spans="1:10" ht="24" x14ac:dyDescent="0.25">
      <c r="A117" s="9" t="s">
        <v>157</v>
      </c>
      <c r="B117" s="9">
        <f t="shared" si="6"/>
        <v>75</v>
      </c>
      <c r="C117" s="10">
        <f>[1]Sheet1_Raw!N116</f>
        <v>2086.9510409999998</v>
      </c>
      <c r="D117" s="12">
        <f t="shared" si="5"/>
        <v>2063.3496607142856</v>
      </c>
      <c r="E117" s="12">
        <f t="shared" si="4"/>
        <v>7.9028554285710015</v>
      </c>
      <c r="F117" t="s">
        <v>188</v>
      </c>
      <c r="G117">
        <v>113</v>
      </c>
      <c r="H117">
        <v>3928.559585</v>
      </c>
      <c r="I117">
        <v>3913.5906479999999</v>
      </c>
      <c r="J117">
        <v>4.7586508571421291</v>
      </c>
    </row>
    <row r="118" spans="1:10" ht="24" x14ac:dyDescent="0.25">
      <c r="A118" s="9" t="s">
        <v>158</v>
      </c>
      <c r="B118" s="9">
        <f t="shared" si="6"/>
        <v>76</v>
      </c>
      <c r="C118" s="10">
        <f>[1]Sheet1_Raw!N117</f>
        <v>2093.1321119999998</v>
      </c>
      <c r="D118" s="12">
        <f t="shared" si="5"/>
        <v>2070.8833192857142</v>
      </c>
      <c r="E118" s="12">
        <f t="shared" si="4"/>
        <v>7.533658571428532</v>
      </c>
      <c r="F118" t="s">
        <v>189</v>
      </c>
      <c r="G118">
        <v>114</v>
      </c>
      <c r="H118">
        <v>3932.036333</v>
      </c>
      <c r="I118">
        <v>3918.1766439999997</v>
      </c>
      <c r="J118">
        <v>4.5859959999997955</v>
      </c>
    </row>
    <row r="119" spans="1:10" ht="24" x14ac:dyDescent="0.25">
      <c r="A119" s="9" t="s">
        <v>159</v>
      </c>
      <c r="B119" s="9">
        <f t="shared" si="6"/>
        <v>77</v>
      </c>
      <c r="C119" s="10">
        <f>[1]Sheet1_Raw!N118</f>
        <v>2100.4803219999999</v>
      </c>
      <c r="D119" s="12">
        <f t="shared" si="5"/>
        <v>2078.5224628571427</v>
      </c>
      <c r="E119" s="12">
        <f t="shared" si="4"/>
        <v>7.6391435714285763</v>
      </c>
      <c r="F119" t="s">
        <v>190</v>
      </c>
      <c r="G119">
        <v>115</v>
      </c>
      <c r="H119">
        <v>3937.4666820000002</v>
      </c>
      <c r="I119">
        <v>3923.0606470000007</v>
      </c>
      <c r="J119">
        <v>4.8840030000010302</v>
      </c>
    </row>
    <row r="120" spans="1:10" ht="24" x14ac:dyDescent="0.25">
      <c r="A120" s="9" t="s">
        <v>160</v>
      </c>
      <c r="B120" s="9">
        <f t="shared" si="6"/>
        <v>78</v>
      </c>
      <c r="C120" s="10">
        <f>[1]Sheet1_Raw!N119</f>
        <v>2102.6478649999999</v>
      </c>
      <c r="D120" s="12">
        <f t="shared" si="5"/>
        <v>2085.2854017142854</v>
      </c>
      <c r="E120" s="12">
        <f t="shared" si="4"/>
        <v>6.7629388571426716</v>
      </c>
      <c r="F120" t="s">
        <v>191</v>
      </c>
      <c r="G120">
        <v>116</v>
      </c>
      <c r="H120">
        <v>3942.9466990000001</v>
      </c>
      <c r="I120">
        <v>3927.8311235714282</v>
      </c>
      <c r="J120">
        <v>4.7704765714274799</v>
      </c>
    </row>
    <row r="121" spans="1:10" ht="24" x14ac:dyDescent="0.25">
      <c r="A121" s="9" t="s">
        <v>161</v>
      </c>
      <c r="B121" s="9">
        <f t="shared" si="6"/>
        <v>79</v>
      </c>
      <c r="C121" s="10">
        <f>[1]Sheet1_Raw!N120</f>
        <v>2117.2609170000001</v>
      </c>
      <c r="D121" s="12">
        <f t="shared" si="5"/>
        <v>2093.1236052857139</v>
      </c>
      <c r="E121" s="12">
        <f t="shared" si="4"/>
        <v>7.8382035714284939</v>
      </c>
      <c r="F121" t="s">
        <v>192</v>
      </c>
      <c r="G121">
        <v>117</v>
      </c>
      <c r="H121">
        <v>3940.4964199999999</v>
      </c>
      <c r="I121">
        <v>3931.8660432857146</v>
      </c>
      <c r="J121">
        <v>4.0349197142863886</v>
      </c>
    </row>
    <row r="122" spans="1:10" ht="24" x14ac:dyDescent="0.25">
      <c r="A122" s="9" t="s">
        <v>162</v>
      </c>
      <c r="B122" s="9">
        <f t="shared" si="6"/>
        <v>80</v>
      </c>
      <c r="C122" s="10">
        <f>[1]Sheet1_Raw!N121</f>
        <v>2125.5380730000002</v>
      </c>
      <c r="D122" s="12">
        <f t="shared" si="5"/>
        <v>2100.5670914285715</v>
      </c>
      <c r="E122" s="12">
        <f t="shared" si="4"/>
        <v>7.4434861428576369</v>
      </c>
      <c r="F122" t="s">
        <v>193</v>
      </c>
      <c r="G122">
        <v>118</v>
      </c>
      <c r="H122">
        <v>3944.8671880000002</v>
      </c>
      <c r="I122">
        <v>3935.707021857143</v>
      </c>
      <c r="J122">
        <v>3.8409785714284226</v>
      </c>
    </row>
    <row r="123" spans="1:10" ht="24" x14ac:dyDescent="0.25">
      <c r="A123" s="9" t="s">
        <v>163</v>
      </c>
      <c r="B123" s="9">
        <f t="shared" si="6"/>
        <v>81</v>
      </c>
      <c r="C123" s="10">
        <f>[1]Sheet1_Raw!N122</f>
        <v>2132.0645220000001</v>
      </c>
      <c r="D123" s="12">
        <f t="shared" si="5"/>
        <v>2108.296407428571</v>
      </c>
      <c r="E123" s="12">
        <f t="shared" si="4"/>
        <v>7.7293159999994714</v>
      </c>
      <c r="F123" t="s">
        <v>194</v>
      </c>
      <c r="G123">
        <v>119</v>
      </c>
      <c r="H123">
        <v>3948.5757199999998</v>
      </c>
      <c r="I123">
        <v>3939.2783752857144</v>
      </c>
      <c r="J123">
        <v>3.5713534285714559</v>
      </c>
    </row>
    <row r="124" spans="1:10" ht="24" x14ac:dyDescent="0.25">
      <c r="A124" s="9" t="s">
        <v>164</v>
      </c>
      <c r="B124" s="9">
        <f t="shared" si="6"/>
        <v>82</v>
      </c>
      <c r="C124" s="10">
        <f>[1]Sheet1_Raw!N123</f>
        <v>2140.2702210000002</v>
      </c>
      <c r="D124" s="12">
        <f t="shared" si="5"/>
        <v>2115.9134331428572</v>
      </c>
      <c r="E124" s="12">
        <f t="shared" si="4"/>
        <v>7.6170257142862283</v>
      </c>
      <c r="F124" t="s">
        <v>195</v>
      </c>
      <c r="G124">
        <v>120</v>
      </c>
      <c r="H124">
        <v>3952.2345829999999</v>
      </c>
      <c r="I124">
        <v>3942.6605178571435</v>
      </c>
      <c r="J124">
        <v>3.3821425714290854</v>
      </c>
    </row>
    <row r="125" spans="1:10" ht="24" x14ac:dyDescent="0.25">
      <c r="A125" s="9" t="s">
        <v>165</v>
      </c>
      <c r="B125" s="9">
        <f t="shared" si="6"/>
        <v>83</v>
      </c>
      <c r="C125" s="10">
        <f>[1]Sheet1_Raw!N124</f>
        <v>2143.557264</v>
      </c>
      <c r="D125" s="12">
        <f t="shared" si="5"/>
        <v>2123.1170262857145</v>
      </c>
      <c r="E125" s="12">
        <f t="shared" si="4"/>
        <v>7.2035931428572439</v>
      </c>
      <c r="F125" t="s">
        <v>196</v>
      </c>
      <c r="G125">
        <v>121</v>
      </c>
      <c r="H125">
        <v>3954.1054039999999</v>
      </c>
      <c r="I125">
        <v>3945.8132422857138</v>
      </c>
      <c r="J125">
        <v>3.1527244285703091</v>
      </c>
    </row>
    <row r="126" spans="1:10" ht="24" x14ac:dyDescent="0.25">
      <c r="A126" s="9" t="s">
        <v>166</v>
      </c>
      <c r="B126" s="9">
        <f t="shared" si="6"/>
        <v>84</v>
      </c>
      <c r="C126" s="10">
        <f>[1]Sheet1_Raw!N125</f>
        <v>2147.6303400000002</v>
      </c>
      <c r="D126" s="12">
        <f t="shared" si="5"/>
        <v>2129.852743142857</v>
      </c>
      <c r="E126" s="12">
        <f t="shared" si="4"/>
        <v>6.7357168571425063</v>
      </c>
      <c r="F126" t="s">
        <v>197</v>
      </c>
      <c r="G126">
        <v>122</v>
      </c>
      <c r="H126">
        <v>3963.658183</v>
      </c>
      <c r="I126">
        <v>3949.5548852857141</v>
      </c>
      <c r="J126">
        <v>3.7416430000002947</v>
      </c>
    </row>
    <row r="127" spans="1:10" ht="24" x14ac:dyDescent="0.25">
      <c r="A127" s="9" t="s">
        <v>167</v>
      </c>
      <c r="B127" s="9">
        <f t="shared" si="6"/>
        <v>85</v>
      </c>
      <c r="C127" s="10">
        <f>[1]Sheet1_Raw!N126</f>
        <v>2150.869745</v>
      </c>
      <c r="D127" s="12">
        <f t="shared" si="5"/>
        <v>2136.7415831428575</v>
      </c>
      <c r="E127" s="12">
        <f t="shared" si="4"/>
        <v>6.8888400000005277</v>
      </c>
      <c r="F127" t="s">
        <v>198</v>
      </c>
      <c r="G127">
        <v>123</v>
      </c>
      <c r="H127">
        <v>3968.5587420000002</v>
      </c>
      <c r="I127">
        <v>3953.2137485714288</v>
      </c>
      <c r="J127">
        <v>3.6588632857146877</v>
      </c>
    </row>
    <row r="128" spans="1:10" ht="24" x14ac:dyDescent="0.25">
      <c r="A128" s="9" t="s">
        <v>168</v>
      </c>
      <c r="B128" s="9">
        <f t="shared" si="6"/>
        <v>86</v>
      </c>
      <c r="C128" s="10">
        <f>[1]Sheet1_Raw!N127</f>
        <v>2158.015492</v>
      </c>
      <c r="D128" s="12">
        <f t="shared" si="5"/>
        <v>2142.5636652857147</v>
      </c>
      <c r="E128" s="12">
        <f t="shared" si="4"/>
        <v>5.8220821428571981</v>
      </c>
      <c r="F128" t="s">
        <v>199</v>
      </c>
      <c r="G128">
        <v>124</v>
      </c>
      <c r="H128">
        <v>3972.7805069999999</v>
      </c>
      <c r="I128">
        <v>3957.8257610000001</v>
      </c>
      <c r="J128">
        <v>4.6120124285712336</v>
      </c>
    </row>
    <row r="129" spans="1:10" ht="24" x14ac:dyDescent="0.25">
      <c r="A129" s="9" t="s">
        <v>169</v>
      </c>
      <c r="B129" s="9">
        <f t="shared" si="6"/>
        <v>87</v>
      </c>
      <c r="C129" s="10">
        <f>[1]Sheet1_Raw!N128</f>
        <v>2161.8741949999999</v>
      </c>
      <c r="D129" s="12">
        <f t="shared" si="5"/>
        <v>2147.7545398571428</v>
      </c>
      <c r="E129" s="12">
        <f t="shared" si="4"/>
        <v>5.1908745714281395</v>
      </c>
      <c r="F129" t="s">
        <v>200</v>
      </c>
      <c r="G129">
        <v>125</v>
      </c>
      <c r="H129">
        <v>3975.6777969999998</v>
      </c>
      <c r="I129">
        <v>3962.2272765714288</v>
      </c>
      <c r="J129">
        <v>4.4015155714287175</v>
      </c>
    </row>
    <row r="130" spans="1:10" ht="24" x14ac:dyDescent="0.25">
      <c r="A130" s="9" t="s">
        <v>170</v>
      </c>
      <c r="B130" s="9">
        <f t="shared" si="6"/>
        <v>88</v>
      </c>
      <c r="C130" s="10">
        <f>[1]Sheet1_Raw!N129</f>
        <v>2169.8774309999999</v>
      </c>
      <c r="D130" s="12">
        <f t="shared" si="5"/>
        <v>2153.1563840000003</v>
      </c>
      <c r="E130" s="12">
        <f t="shared" si="4"/>
        <v>5.4018441428574988</v>
      </c>
      <c r="F130" t="s">
        <v>201</v>
      </c>
      <c r="G130">
        <v>126</v>
      </c>
      <c r="H130">
        <v>3978.5585310000001</v>
      </c>
      <c r="I130">
        <v>3966.510535285714</v>
      </c>
      <c r="J130">
        <v>4.283258714285239</v>
      </c>
    </row>
    <row r="131" spans="1:10" ht="24" x14ac:dyDescent="0.25">
      <c r="A131" s="9" t="s">
        <v>171</v>
      </c>
      <c r="B131" s="9">
        <f t="shared" si="6"/>
        <v>89</v>
      </c>
      <c r="C131" s="10">
        <f>[1]Sheet1_Raw!N130</f>
        <v>2178.5237849999999</v>
      </c>
      <c r="D131" s="12">
        <f t="shared" si="5"/>
        <v>2158.6211788571431</v>
      </c>
      <c r="E131" s="12">
        <f t="shared" si="4"/>
        <v>5.464794857142806</v>
      </c>
      <c r="F131" t="s">
        <v>202</v>
      </c>
      <c r="G131">
        <v>127</v>
      </c>
      <c r="H131">
        <v>3980.6445800000001</v>
      </c>
      <c r="I131">
        <v>3970.569106285714</v>
      </c>
      <c r="J131">
        <v>4.058571000000029</v>
      </c>
    </row>
    <row r="132" spans="1:10" ht="24" x14ac:dyDescent="0.25">
      <c r="A132" s="9" t="s">
        <v>172</v>
      </c>
      <c r="B132" s="9">
        <f t="shared" si="6"/>
        <v>90</v>
      </c>
      <c r="C132" s="10">
        <f>[1]Sheet1_Raw!N131</f>
        <v>2181.7036419999999</v>
      </c>
      <c r="D132" s="12">
        <f t="shared" si="5"/>
        <v>2164.0706614285714</v>
      </c>
      <c r="E132" s="12">
        <f t="shared" si="4"/>
        <v>5.4494825714282342</v>
      </c>
      <c r="F132" t="s">
        <v>203</v>
      </c>
      <c r="G132">
        <v>128</v>
      </c>
      <c r="H132">
        <v>3982.9955239999999</v>
      </c>
      <c r="I132">
        <v>3974.6962662857145</v>
      </c>
      <c r="J132">
        <v>4.1271600000004582</v>
      </c>
    </row>
    <row r="133" spans="1:10" ht="24" x14ac:dyDescent="0.25">
      <c r="A133" s="9" t="s">
        <v>173</v>
      </c>
      <c r="B133" s="9">
        <f t="shared" si="6"/>
        <v>91</v>
      </c>
      <c r="C133" s="10">
        <f>[1]Sheet1_Raw!N132</f>
        <v>2184.3356589999999</v>
      </c>
      <c r="D133" s="12">
        <f t="shared" si="5"/>
        <v>2169.3142784285715</v>
      </c>
      <c r="E133" s="12">
        <f t="shared" si="4"/>
        <v>5.2436170000000857</v>
      </c>
      <c r="F133" t="s">
        <v>204</v>
      </c>
      <c r="G133">
        <v>129</v>
      </c>
      <c r="H133">
        <v>3986.0087050000002</v>
      </c>
      <c r="I133">
        <v>3977.8891980000003</v>
      </c>
      <c r="J133">
        <v>3.1929317142858054</v>
      </c>
    </row>
    <row r="134" spans="1:10" ht="24" x14ac:dyDescent="0.25">
      <c r="A134" s="9" t="s">
        <v>174</v>
      </c>
      <c r="B134" s="9">
        <f t="shared" si="6"/>
        <v>92</v>
      </c>
      <c r="C134" s="10">
        <f>[1]Sheet1_Raw!N133</f>
        <v>2186.5270209999999</v>
      </c>
      <c r="D134" s="12">
        <f t="shared" si="5"/>
        <v>2174.408175</v>
      </c>
      <c r="E134" s="12">
        <f t="shared" si="4"/>
        <v>5.0938965714285587</v>
      </c>
      <c r="F134" t="s">
        <v>205</v>
      </c>
      <c r="G134">
        <v>130</v>
      </c>
      <c r="H134">
        <v>3989.3364499999998</v>
      </c>
      <c r="I134">
        <v>3980.857442</v>
      </c>
      <c r="J134">
        <v>2.9682439999996859</v>
      </c>
    </row>
    <row r="135" spans="1:10" ht="24" x14ac:dyDescent="0.25">
      <c r="A135" s="9" t="s">
        <v>175</v>
      </c>
      <c r="B135" s="9">
        <f t="shared" si="6"/>
        <v>93</v>
      </c>
      <c r="C135" s="10">
        <f>[1]Sheet1_Raw!N134</f>
        <v>2189.9212510000002</v>
      </c>
      <c r="D135" s="12">
        <f t="shared" si="5"/>
        <v>2178.9661405714282</v>
      </c>
      <c r="E135" s="12">
        <f t="shared" si="4"/>
        <v>4.5579655714282126</v>
      </c>
      <c r="F135" t="s">
        <v>206</v>
      </c>
      <c r="G135">
        <v>131</v>
      </c>
      <c r="H135">
        <v>3993.028425</v>
      </c>
      <c r="I135">
        <v>3983.7500017142852</v>
      </c>
      <c r="J135">
        <v>2.8925597142851984</v>
      </c>
    </row>
    <row r="136" spans="1:10" ht="24" x14ac:dyDescent="0.25">
      <c r="A136" s="9" t="s">
        <v>176</v>
      </c>
      <c r="B136" s="9">
        <f t="shared" si="6"/>
        <v>94</v>
      </c>
      <c r="C136" s="10">
        <f>[1]Sheet1_Raw!N135</f>
        <v>2192.8033679999999</v>
      </c>
      <c r="D136" s="12">
        <f t="shared" si="5"/>
        <v>2183.384593857143</v>
      </c>
      <c r="E136" s="12">
        <f t="shared" si="4"/>
        <v>4.4184532857148042</v>
      </c>
      <c r="F136" t="s">
        <v>207</v>
      </c>
      <c r="G136">
        <v>132</v>
      </c>
      <c r="H136">
        <v>3996.9190720000001</v>
      </c>
      <c r="I136">
        <v>3986.7844695714289</v>
      </c>
      <c r="J136">
        <v>3.0344678571436816</v>
      </c>
    </row>
    <row r="137" spans="1:10" ht="24" x14ac:dyDescent="0.25">
      <c r="A137" s="9" t="s">
        <v>177</v>
      </c>
      <c r="B137" s="9">
        <f t="shared" si="6"/>
        <v>95</v>
      </c>
      <c r="C137" s="10">
        <f>[1]Sheet1_Raw!N136</f>
        <v>2196.9836300000002</v>
      </c>
      <c r="D137" s="12">
        <f t="shared" si="5"/>
        <v>2187.2569080000003</v>
      </c>
      <c r="E137" s="12">
        <f t="shared" si="4"/>
        <v>3.872314142857249</v>
      </c>
      <c r="F137" t="s">
        <v>208</v>
      </c>
      <c r="G137">
        <v>133</v>
      </c>
      <c r="H137">
        <v>4000.0978129999999</v>
      </c>
      <c r="I137">
        <v>3989.8615098571431</v>
      </c>
      <c r="J137">
        <v>3.0770402857142471</v>
      </c>
    </row>
    <row r="138" spans="1:10" ht="24" x14ac:dyDescent="0.25">
      <c r="A138" s="9" t="s">
        <v>178</v>
      </c>
      <c r="B138" s="9">
        <f t="shared" si="6"/>
        <v>96</v>
      </c>
      <c r="C138" s="10">
        <f>[1]Sheet1_Raw!N137</f>
        <v>2202.366759</v>
      </c>
      <c r="D138" s="12">
        <f t="shared" si="5"/>
        <v>2190.6630471428571</v>
      </c>
      <c r="E138" s="12">
        <f t="shared" si="4"/>
        <v>3.4061391428567731</v>
      </c>
      <c r="F138" t="s">
        <v>209</v>
      </c>
      <c r="G138">
        <v>134</v>
      </c>
      <c r="H138">
        <v>4003.5414489999998</v>
      </c>
      <c r="I138">
        <v>3993.1324911428574</v>
      </c>
      <c r="J138">
        <v>3.2709812857142424</v>
      </c>
    </row>
    <row r="139" spans="1:10" ht="24" x14ac:dyDescent="0.25">
      <c r="A139" s="9" t="s">
        <v>179</v>
      </c>
      <c r="B139" s="9">
        <f t="shared" si="6"/>
        <v>97</v>
      </c>
      <c r="C139" s="10">
        <f>[1]Sheet1_Raw!N138</f>
        <v>2208.6311970000002</v>
      </c>
      <c r="D139" s="12">
        <f t="shared" si="5"/>
        <v>2194.5098407142859</v>
      </c>
      <c r="E139" s="12">
        <f t="shared" si="4"/>
        <v>3.8467935714288615</v>
      </c>
      <c r="F139" t="s">
        <v>210</v>
      </c>
      <c r="G139">
        <v>135</v>
      </c>
      <c r="H139">
        <v>4005.8096129999999</v>
      </c>
      <c r="I139">
        <v>3996.3916467142858</v>
      </c>
      <c r="J139">
        <v>3.2591555714284368</v>
      </c>
    </row>
    <row r="140" spans="1:10" ht="24" x14ac:dyDescent="0.25">
      <c r="A140" s="9" t="s">
        <v>180</v>
      </c>
      <c r="B140" s="9">
        <f t="shared" si="6"/>
        <v>98</v>
      </c>
      <c r="C140" s="10">
        <f>[1]Sheet1_Raw!N139</f>
        <v>2212.2040710000001</v>
      </c>
      <c r="D140" s="12">
        <f t="shared" si="5"/>
        <v>2198.4910424285713</v>
      </c>
      <c r="E140" s="12">
        <f t="shared" si="4"/>
        <v>3.981201714285362</v>
      </c>
      <c r="F140" t="s">
        <v>211</v>
      </c>
      <c r="G140">
        <v>136</v>
      </c>
      <c r="H140">
        <v>4009.0049100000001</v>
      </c>
      <c r="I140">
        <v>3999.6768188571432</v>
      </c>
      <c r="J140">
        <v>3.285172142857391</v>
      </c>
    </row>
    <row r="141" spans="1:10" ht="24" x14ac:dyDescent="0.25">
      <c r="A141" s="9" t="s">
        <v>181</v>
      </c>
      <c r="B141" s="9">
        <f t="shared" si="6"/>
        <v>99</v>
      </c>
      <c r="C141" s="10">
        <f>[1]Sheet1_Raw!N140</f>
        <v>2216.479609</v>
      </c>
      <c r="D141" s="12">
        <f t="shared" si="5"/>
        <v>2202.7699835714288</v>
      </c>
      <c r="E141" s="12">
        <f t="shared" si="4"/>
        <v>4.2789411428575477</v>
      </c>
      <c r="F141" t="s">
        <v>212</v>
      </c>
      <c r="G141">
        <v>137</v>
      </c>
      <c r="H141">
        <v>4012.547881</v>
      </c>
      <c r="I141">
        <v>4002.9927375714283</v>
      </c>
      <c r="J141">
        <v>3.3159187142850897</v>
      </c>
    </row>
    <row r="142" spans="1:10" ht="24" x14ac:dyDescent="0.25">
      <c r="A142" s="9" t="s">
        <v>182</v>
      </c>
      <c r="B142" s="9">
        <f t="shared" si="6"/>
        <v>100</v>
      </c>
      <c r="C142" s="10">
        <f>[1]Sheet1_Raw!N141</f>
        <v>2221.207711</v>
      </c>
      <c r="D142" s="12">
        <f t="shared" si="5"/>
        <v>2207.2394778571429</v>
      </c>
      <c r="E142" s="12">
        <f t="shared" si="4"/>
        <v>4.4694942857140632</v>
      </c>
      <c r="F142" t="s">
        <v>213</v>
      </c>
      <c r="G142">
        <v>138</v>
      </c>
      <c r="H142">
        <v>4017.1173210000002</v>
      </c>
      <c r="I142">
        <v>4006.4340084285714</v>
      </c>
      <c r="J142">
        <v>3.4412708571430812</v>
      </c>
    </row>
    <row r="143" spans="1:10" ht="24" x14ac:dyDescent="0.25">
      <c r="A143" s="9" t="s">
        <v>183</v>
      </c>
      <c r="B143" s="9">
        <f t="shared" si="6"/>
        <v>101</v>
      </c>
      <c r="C143" s="10">
        <f>[1]Sheet1_Raw!N142</f>
        <v>2221.3982649999998</v>
      </c>
      <c r="D143" s="12">
        <f t="shared" si="5"/>
        <v>2211.324463142857</v>
      </c>
      <c r="E143" s="12">
        <f t="shared" si="4"/>
        <v>4.0849852857140831</v>
      </c>
      <c r="F143" t="s">
        <v>214</v>
      </c>
      <c r="G143">
        <v>139</v>
      </c>
      <c r="H143">
        <v>4020.2298390000001</v>
      </c>
      <c r="I143">
        <v>4009.7641180000001</v>
      </c>
      <c r="J143">
        <v>3.330109571428693</v>
      </c>
    </row>
    <row r="144" spans="1:10" ht="24" x14ac:dyDescent="0.25">
      <c r="A144" s="9" t="s">
        <v>184</v>
      </c>
      <c r="B144" s="9">
        <f t="shared" si="6"/>
        <v>102</v>
      </c>
      <c r="C144" s="10">
        <f>[1]Sheet1_Raw!N143</f>
        <v>2223.4109830000002</v>
      </c>
      <c r="D144" s="12">
        <f t="shared" si="5"/>
        <v>2215.0997992857142</v>
      </c>
      <c r="E144" s="12">
        <f t="shared" si="4"/>
        <v>3.7753361428572134</v>
      </c>
      <c r="F144" t="s">
        <v>215</v>
      </c>
      <c r="G144">
        <v>140</v>
      </c>
      <c r="H144">
        <v>4024.1039289999999</v>
      </c>
      <c r="I144">
        <v>4013.1935631428573</v>
      </c>
      <c r="J144">
        <v>3.4294451428572756</v>
      </c>
    </row>
    <row r="145" spans="1:10" ht="24" x14ac:dyDescent="0.25">
      <c r="A145" s="9" t="s">
        <v>185</v>
      </c>
      <c r="B145" s="9">
        <f t="shared" si="6"/>
        <v>103</v>
      </c>
      <c r="C145" s="10">
        <f>[1]Sheet1_Raw!N144</f>
        <v>2229.7826070000001</v>
      </c>
      <c r="D145" s="12">
        <f t="shared" si="5"/>
        <v>2219.016349</v>
      </c>
      <c r="E145" s="12">
        <f t="shared" si="4"/>
        <v>3.916549714285793</v>
      </c>
      <c r="F145" t="s">
        <v>216</v>
      </c>
      <c r="G145">
        <v>141</v>
      </c>
      <c r="H145">
        <v>4026.901883</v>
      </c>
      <c r="I145">
        <v>4016.5307680000001</v>
      </c>
      <c r="J145">
        <v>3.3372048571427513</v>
      </c>
    </row>
    <row r="146" spans="1:10" ht="24" x14ac:dyDescent="0.25">
      <c r="A146" s="9" t="s">
        <v>186</v>
      </c>
      <c r="B146" s="9">
        <f t="shared" si="6"/>
        <v>104</v>
      </c>
      <c r="C146" s="10">
        <f>[1]Sheet1_Raw!N145</f>
        <v>2230.2709</v>
      </c>
      <c r="D146" s="12">
        <f t="shared" si="5"/>
        <v>2222.1077351428571</v>
      </c>
      <c r="E146" s="12">
        <f t="shared" si="4"/>
        <v>3.0913861428571181</v>
      </c>
      <c r="F146" t="s">
        <v>217</v>
      </c>
      <c r="G146">
        <v>142</v>
      </c>
      <c r="H146">
        <v>4028.7892609999999</v>
      </c>
      <c r="I146">
        <v>4019.8135748571431</v>
      </c>
      <c r="J146">
        <v>3.2828068571429867</v>
      </c>
    </row>
    <row r="147" spans="1:10" ht="24" x14ac:dyDescent="0.25">
      <c r="A147" s="9" t="s">
        <v>187</v>
      </c>
      <c r="B147" s="9">
        <f t="shared" si="6"/>
        <v>105</v>
      </c>
      <c r="C147" s="10">
        <f>[1]Sheet1_Raw!N146</f>
        <v>2233.2602040000002</v>
      </c>
      <c r="D147" s="12">
        <f t="shared" si="5"/>
        <v>2225.115754142857</v>
      </c>
      <c r="E147" s="12">
        <f t="shared" si="4"/>
        <v>3.0080189999998765</v>
      </c>
      <c r="F147" t="s">
        <v>218</v>
      </c>
      <c r="G147">
        <v>143</v>
      </c>
      <c r="H147">
        <v>4031.4713230000002</v>
      </c>
      <c r="I147">
        <v>4023.0230624285714</v>
      </c>
      <c r="J147">
        <v>3.2094875714283262</v>
      </c>
    </row>
    <row r="148" spans="1:10" ht="24" x14ac:dyDescent="0.25">
      <c r="A148" s="9" t="s">
        <v>188</v>
      </c>
      <c r="B148" s="9">
        <f t="shared" si="6"/>
        <v>106</v>
      </c>
      <c r="C148" s="10">
        <f>[1]Sheet1_Raw!N147</f>
        <v>2235.2133749999998</v>
      </c>
      <c r="D148" s="12">
        <f t="shared" si="5"/>
        <v>2227.7920064285713</v>
      </c>
      <c r="E148" s="12">
        <f t="shared" si="4"/>
        <v>2.6762522857143267</v>
      </c>
      <c r="F148" t="s">
        <v>219</v>
      </c>
      <c r="G148">
        <v>144</v>
      </c>
      <c r="H148">
        <v>4035.2791900000002</v>
      </c>
      <c r="I148">
        <v>4026.2703922857145</v>
      </c>
      <c r="J148">
        <v>3.247329857143086</v>
      </c>
    </row>
    <row r="149" spans="1:10" ht="24" x14ac:dyDescent="0.25">
      <c r="A149" s="9" t="s">
        <v>189</v>
      </c>
      <c r="B149" s="9">
        <f t="shared" si="6"/>
        <v>107</v>
      </c>
      <c r="C149" s="10">
        <f>[1]Sheet1_Raw!N148</f>
        <v>2242.0018340000001</v>
      </c>
      <c r="D149" s="12">
        <f t="shared" si="5"/>
        <v>2230.7625954285713</v>
      </c>
      <c r="E149" s="12">
        <f t="shared" si="4"/>
        <v>2.9705890000000181</v>
      </c>
      <c r="F149" t="s">
        <v>220</v>
      </c>
      <c r="G149">
        <v>145</v>
      </c>
      <c r="H149">
        <v>4039.1036130000002</v>
      </c>
      <c r="I149">
        <v>4029.4112911428574</v>
      </c>
      <c r="J149">
        <v>3.140898857142929</v>
      </c>
    </row>
    <row r="150" spans="1:10" ht="24" x14ac:dyDescent="0.25">
      <c r="A150" s="9" t="s">
        <v>190</v>
      </c>
      <c r="B150" s="9">
        <f t="shared" si="6"/>
        <v>108</v>
      </c>
      <c r="C150" s="10">
        <f>[1]Sheet1_Raw!N149</f>
        <v>2246.1940060000002</v>
      </c>
      <c r="D150" s="12">
        <f t="shared" si="5"/>
        <v>2234.3048441428573</v>
      </c>
      <c r="E150" s="12">
        <f t="shared" si="4"/>
        <v>3.5422487142859609</v>
      </c>
      <c r="F150" t="s">
        <v>222</v>
      </c>
      <c r="G150">
        <v>147</v>
      </c>
      <c r="H150">
        <v>4046.8352380000001</v>
      </c>
      <c r="I150">
        <v>4035.9437929999995</v>
      </c>
      <c r="J150">
        <v>3.2473298571426312</v>
      </c>
    </row>
    <row r="151" spans="1:10" ht="24" x14ac:dyDescent="0.25">
      <c r="A151" s="9" t="s">
        <v>191</v>
      </c>
      <c r="B151" s="9">
        <f t="shared" si="6"/>
        <v>109</v>
      </c>
      <c r="C151" s="10">
        <f>[1]Sheet1_Raw!N150</f>
        <v>2260.6403230000001</v>
      </c>
      <c r="D151" s="12">
        <f t="shared" si="5"/>
        <v>2239.6233212857142</v>
      </c>
      <c r="E151" s="12">
        <f t="shared" si="4"/>
        <v>5.3184771428568638</v>
      </c>
      <c r="F151" t="s">
        <v>223</v>
      </c>
      <c r="G151">
        <v>148</v>
      </c>
      <c r="H151">
        <v>4049.9808670000002</v>
      </c>
      <c r="I151">
        <v>4039.2407907142851</v>
      </c>
      <c r="J151">
        <v>3.2969977142856806</v>
      </c>
    </row>
    <row r="152" spans="1:10" ht="24" x14ac:dyDescent="0.25">
      <c r="A152" s="9" t="s">
        <v>192</v>
      </c>
      <c r="B152" s="9">
        <f t="shared" si="6"/>
        <v>110</v>
      </c>
      <c r="C152" s="10">
        <f>[1]Sheet1_Raw!N151</f>
        <v>2266.3807400000001</v>
      </c>
      <c r="D152" s="12">
        <f t="shared" si="5"/>
        <v>2244.8516260000001</v>
      </c>
      <c r="E152" s="12">
        <f t="shared" si="4"/>
        <v>5.2283047142859687</v>
      </c>
      <c r="F152" t="s">
        <v>224</v>
      </c>
      <c r="G152">
        <v>149</v>
      </c>
      <c r="H152">
        <v>4052.1000279999998</v>
      </c>
      <c r="I152">
        <v>4042.5709002857152</v>
      </c>
      <c r="J152">
        <v>3.3301095714300573</v>
      </c>
    </row>
    <row r="153" spans="1:10" ht="24" x14ac:dyDescent="0.25">
      <c r="A153" s="9" t="s">
        <v>193</v>
      </c>
      <c r="B153" s="9">
        <f t="shared" si="6"/>
        <v>111</v>
      </c>
      <c r="C153" s="10">
        <f>[1]Sheet1_Raw!N152</f>
        <v>2270.7991929999998</v>
      </c>
      <c r="D153" s="12">
        <f t="shared" si="5"/>
        <v>2250.6413821428573</v>
      </c>
      <c r="E153" s="12">
        <f t="shared" si="4"/>
        <v>5.7897561428571862</v>
      </c>
      <c r="F153" t="s">
        <v>225</v>
      </c>
      <c r="G153">
        <v>150</v>
      </c>
      <c r="H153">
        <v>4056.7356920000002</v>
      </c>
      <c r="I153">
        <v>4046.1800958571434</v>
      </c>
      <c r="J153">
        <v>3.6091955714282449</v>
      </c>
    </row>
    <row r="154" spans="1:10" ht="24" x14ac:dyDescent="0.25">
      <c r="A154" s="9" t="s">
        <v>194</v>
      </c>
      <c r="B154" s="9">
        <f t="shared" si="6"/>
        <v>112</v>
      </c>
      <c r="C154" s="10">
        <f>[1]Sheet1_Raw!N153</f>
        <v>2277.9687589999999</v>
      </c>
      <c r="D154" s="12">
        <f t="shared" si="5"/>
        <v>2257.0283185714284</v>
      </c>
      <c r="E154" s="12">
        <f t="shared" si="4"/>
        <v>6.3869364285710617</v>
      </c>
      <c r="F154" t="s">
        <v>226</v>
      </c>
      <c r="G154">
        <v>151</v>
      </c>
      <c r="H154">
        <v>4061.8018099999999</v>
      </c>
      <c r="I154">
        <v>4049.969041571429</v>
      </c>
      <c r="J154">
        <v>3.7889457142855463</v>
      </c>
    </row>
    <row r="155" spans="1:10" ht="24" x14ac:dyDescent="0.25">
      <c r="A155" s="9" t="s">
        <v>195</v>
      </c>
      <c r="B155" s="9">
        <f t="shared" si="6"/>
        <v>113</v>
      </c>
      <c r="C155" s="10">
        <f>[1]Sheet1_Raw!N154</f>
        <v>2283.8759100000002</v>
      </c>
      <c r="D155" s="12">
        <f t="shared" si="5"/>
        <v>2263.9801092857142</v>
      </c>
      <c r="E155" s="12">
        <f t="shared" si="4"/>
        <v>6.9517907142858348</v>
      </c>
      <c r="F155" t="s">
        <v>227</v>
      </c>
      <c r="G155">
        <v>152</v>
      </c>
      <c r="H155">
        <v>4065.9739079999999</v>
      </c>
      <c r="I155">
        <v>4053.8076551428576</v>
      </c>
      <c r="J155">
        <v>3.8386135714285956</v>
      </c>
    </row>
    <row r="156" spans="1:10" ht="24" x14ac:dyDescent="0.25">
      <c r="A156" s="9" t="s">
        <v>196</v>
      </c>
      <c r="B156" s="9">
        <f t="shared" si="6"/>
        <v>114</v>
      </c>
      <c r="C156" s="10">
        <f>[1]Sheet1_Raw!N155</f>
        <v>2292.3555289999999</v>
      </c>
      <c r="D156" s="12">
        <f t="shared" si="5"/>
        <v>2271.1734942857142</v>
      </c>
      <c r="E156" s="12">
        <f t="shared" si="4"/>
        <v>7.1933850000000348</v>
      </c>
      <c r="F156" t="s">
        <v>228</v>
      </c>
      <c r="G156">
        <v>153</v>
      </c>
      <c r="H156">
        <v>4070.5102360000001</v>
      </c>
      <c r="I156">
        <v>4057.7053970000002</v>
      </c>
      <c r="J156">
        <v>3.8977418571425915</v>
      </c>
    </row>
    <row r="157" spans="1:10" ht="24" x14ac:dyDescent="0.25">
      <c r="A157" s="9" t="s">
        <v>197</v>
      </c>
      <c r="B157" s="9">
        <f t="shared" si="6"/>
        <v>115</v>
      </c>
      <c r="C157" s="10">
        <f>[1]Sheet1_Raw!N156</f>
        <v>2297.012174</v>
      </c>
      <c r="D157" s="12">
        <f t="shared" si="5"/>
        <v>2278.4332325714286</v>
      </c>
      <c r="E157" s="12">
        <f t="shared" si="4"/>
        <v>7.2597382857143202</v>
      </c>
      <c r="F157" t="s">
        <v>229</v>
      </c>
      <c r="G157">
        <v>154</v>
      </c>
      <c r="H157">
        <v>4074.7154449999998</v>
      </c>
      <c r="I157">
        <v>4061.6882837142862</v>
      </c>
      <c r="J157">
        <v>3.9828867142859963</v>
      </c>
    </row>
    <row r="158" spans="1:10" ht="24" x14ac:dyDescent="0.25">
      <c r="A158" s="9" t="s">
        <v>198</v>
      </c>
      <c r="B158" s="9">
        <f t="shared" si="6"/>
        <v>116</v>
      </c>
      <c r="C158" s="10">
        <f>[1]Sheet1_Raw!N157</f>
        <v>2302.9669629999999</v>
      </c>
      <c r="D158" s="12">
        <f t="shared" si="5"/>
        <v>2284.4798954285716</v>
      </c>
      <c r="E158" s="12">
        <f t="shared" si="4"/>
        <v>6.0466628571430192</v>
      </c>
      <c r="F158" t="s">
        <v>230</v>
      </c>
      <c r="G158">
        <v>155</v>
      </c>
      <c r="H158">
        <v>4077.4968429999999</v>
      </c>
      <c r="I158">
        <v>4065.6191374285722</v>
      </c>
      <c r="J158">
        <v>3.9308537142860587</v>
      </c>
    </row>
    <row r="159" spans="1:10" ht="24" x14ac:dyDescent="0.25">
      <c r="A159" s="9" t="s">
        <v>199</v>
      </c>
      <c r="B159" s="9">
        <f t="shared" si="6"/>
        <v>117</v>
      </c>
      <c r="C159" s="10">
        <f>[1]Sheet1_Raw!N158</f>
        <v>2310.8868320000001</v>
      </c>
      <c r="D159" s="12">
        <f t="shared" si="5"/>
        <v>2290.8379085714287</v>
      </c>
      <c r="E159" s="12">
        <f t="shared" si="4"/>
        <v>6.3580131428570894</v>
      </c>
    </row>
    <row r="160" spans="1:10" ht="24" x14ac:dyDescent="0.25">
      <c r="A160" s="9" t="s">
        <v>200</v>
      </c>
      <c r="B160" s="9">
        <f t="shared" si="6"/>
        <v>118</v>
      </c>
      <c r="C160" s="10">
        <f>[1]Sheet1_Raw!N159</f>
        <v>2315.9126740000002</v>
      </c>
      <c r="D160" s="12">
        <f t="shared" si="5"/>
        <v>2297.2826915714286</v>
      </c>
      <c r="E160" s="12">
        <f t="shared" si="4"/>
        <v>6.4447829999999158</v>
      </c>
    </row>
    <row r="161" spans="1:5" ht="24" x14ac:dyDescent="0.25">
      <c r="A161" s="9" t="s">
        <v>201</v>
      </c>
      <c r="B161" s="9">
        <f t="shared" si="6"/>
        <v>119</v>
      </c>
      <c r="C161" s="10">
        <f>[1]Sheet1_Raw!N160</f>
        <v>2318.711425</v>
      </c>
      <c r="D161" s="12">
        <f t="shared" si="5"/>
        <v>2303.1030724285715</v>
      </c>
      <c r="E161" s="12">
        <f t="shared" si="4"/>
        <v>5.8203808571429363</v>
      </c>
    </row>
    <row r="162" spans="1:5" ht="24" x14ac:dyDescent="0.25">
      <c r="A162" s="9" t="s">
        <v>202</v>
      </c>
      <c r="B162" s="9">
        <f t="shared" si="6"/>
        <v>120</v>
      </c>
      <c r="C162" s="10">
        <f>[1]Sheet1_Raw!N161</f>
        <v>2322.8678669999999</v>
      </c>
      <c r="D162" s="12">
        <f t="shared" si="5"/>
        <v>2308.6733519999993</v>
      </c>
      <c r="E162" s="12">
        <f t="shared" si="4"/>
        <v>5.5702795714278182</v>
      </c>
    </row>
    <row r="163" spans="1:5" ht="24" x14ac:dyDescent="0.25">
      <c r="A163" s="9" t="s">
        <v>203</v>
      </c>
      <c r="B163" s="9">
        <f t="shared" si="6"/>
        <v>121</v>
      </c>
      <c r="C163" s="10">
        <f>[1]Sheet1_Raw!N162</f>
        <v>2327.3458690000002</v>
      </c>
      <c r="D163" s="12">
        <f t="shared" si="5"/>
        <v>2313.6719720000001</v>
      </c>
      <c r="E163" s="12">
        <f t="shared" si="4"/>
        <v>4.9986200000007557</v>
      </c>
    </row>
    <row r="164" spans="1:5" ht="24" x14ac:dyDescent="0.25">
      <c r="A164" s="9" t="s">
        <v>204</v>
      </c>
      <c r="B164" s="9">
        <f t="shared" si="6"/>
        <v>122</v>
      </c>
      <c r="C164" s="10">
        <f>[1]Sheet1_Raw!N163</f>
        <v>2333.0029180000001</v>
      </c>
      <c r="D164" s="12">
        <f t="shared" si="5"/>
        <v>2318.8135068571432</v>
      </c>
      <c r="E164" s="12">
        <f t="shared" si="4"/>
        <v>5.1415348571431423</v>
      </c>
    </row>
    <row r="165" spans="1:5" ht="24" x14ac:dyDescent="0.25">
      <c r="A165" s="9" t="s">
        <v>205</v>
      </c>
      <c r="B165" s="9">
        <f t="shared" si="6"/>
        <v>123</v>
      </c>
      <c r="C165" s="10">
        <f>[1]Sheet1_Raw!N164</f>
        <v>2338.6837869999999</v>
      </c>
      <c r="D165" s="12">
        <f t="shared" si="5"/>
        <v>2323.9159102857147</v>
      </c>
      <c r="E165" s="12">
        <f t="shared" si="4"/>
        <v>5.1024034285715061</v>
      </c>
    </row>
    <row r="166" spans="1:5" ht="24" x14ac:dyDescent="0.25">
      <c r="A166" s="9" t="s">
        <v>206</v>
      </c>
      <c r="B166" s="9">
        <f t="shared" si="6"/>
        <v>124</v>
      </c>
      <c r="C166" s="10">
        <f>[1]Sheet1_Raw!N165</f>
        <v>2343.5667130000002</v>
      </c>
      <c r="D166" s="12">
        <f t="shared" si="5"/>
        <v>2328.5844647142858</v>
      </c>
      <c r="E166" s="12">
        <f t="shared" si="4"/>
        <v>4.6685544285710421</v>
      </c>
    </row>
    <row r="167" spans="1:5" ht="24" x14ac:dyDescent="0.25">
      <c r="A167" s="9" t="s">
        <v>207</v>
      </c>
      <c r="B167" s="9">
        <f t="shared" si="6"/>
        <v>125</v>
      </c>
      <c r="C167" s="10">
        <f>[1]Sheet1_Raw!N166</f>
        <v>2348.5449170000002</v>
      </c>
      <c r="D167" s="12">
        <f t="shared" si="5"/>
        <v>2333.2462137142861</v>
      </c>
      <c r="E167" s="12">
        <f t="shared" ref="E167:E230" si="7">D167-D166</f>
        <v>4.6617490000003272</v>
      </c>
    </row>
    <row r="168" spans="1:5" ht="24" x14ac:dyDescent="0.25">
      <c r="A168" s="9" t="s">
        <v>208</v>
      </c>
      <c r="B168" s="9">
        <f t="shared" si="6"/>
        <v>126</v>
      </c>
      <c r="C168" s="10">
        <f>[1]Sheet1_Raw!N167</f>
        <v>2352.4155300000002</v>
      </c>
      <c r="D168" s="12">
        <f t="shared" si="5"/>
        <v>2338.0610858571431</v>
      </c>
      <c r="E168" s="12">
        <f t="shared" si="7"/>
        <v>4.8148721428569843</v>
      </c>
    </row>
    <row r="169" spans="1:5" ht="24" x14ac:dyDescent="0.25">
      <c r="A169" s="9" t="s">
        <v>209</v>
      </c>
      <c r="B169" s="9">
        <f t="shared" si="6"/>
        <v>127</v>
      </c>
      <c r="C169" s="10">
        <f>[1]Sheet1_Raw!N168</f>
        <v>2358.8586110000001</v>
      </c>
      <c r="D169" s="12">
        <f t="shared" ref="D169:D232" si="8">AVERAGE(C163:C169)</f>
        <v>2343.2026207142858</v>
      </c>
      <c r="E169" s="12">
        <f t="shared" si="7"/>
        <v>5.1415348571426875</v>
      </c>
    </row>
    <row r="170" spans="1:5" ht="24" x14ac:dyDescent="0.25">
      <c r="A170" s="9" t="s">
        <v>210</v>
      </c>
      <c r="B170" s="9">
        <f t="shared" si="6"/>
        <v>128</v>
      </c>
      <c r="C170" s="10">
        <f>[1]Sheet1_Raw!N169</f>
        <v>2362.181384</v>
      </c>
      <c r="D170" s="12">
        <f t="shared" si="8"/>
        <v>2348.1791228571428</v>
      </c>
      <c r="E170" s="12">
        <f t="shared" si="7"/>
        <v>4.9765021428570435</v>
      </c>
    </row>
    <row r="171" spans="1:5" ht="24" x14ac:dyDescent="0.25">
      <c r="A171" s="9" t="s">
        <v>211</v>
      </c>
      <c r="B171" s="9">
        <f t="shared" si="6"/>
        <v>129</v>
      </c>
      <c r="C171" s="10">
        <f>[1]Sheet1_Raw!N170</f>
        <v>2366.4211930000001</v>
      </c>
      <c r="D171" s="12">
        <f t="shared" si="8"/>
        <v>2352.9531621428573</v>
      </c>
      <c r="E171" s="12">
        <f t="shared" si="7"/>
        <v>4.7740392857144798</v>
      </c>
    </row>
    <row r="172" spans="1:5" ht="24" x14ac:dyDescent="0.25">
      <c r="A172" s="9" t="s">
        <v>212</v>
      </c>
      <c r="B172" s="9">
        <f t="shared" ref="B172:B235" si="9">1+B171</f>
        <v>130</v>
      </c>
      <c r="C172" s="10">
        <f>[1]Sheet1_Raw!N171</f>
        <v>2370.0178860000001</v>
      </c>
      <c r="D172" s="12">
        <f t="shared" si="8"/>
        <v>2357.4294620000001</v>
      </c>
      <c r="E172" s="12">
        <f t="shared" si="7"/>
        <v>4.4762998571427488</v>
      </c>
    </row>
    <row r="173" spans="1:5" ht="24" x14ac:dyDescent="0.25">
      <c r="A173" s="9" t="s">
        <v>213</v>
      </c>
      <c r="B173" s="9">
        <f t="shared" si="9"/>
        <v>131</v>
      </c>
      <c r="C173" s="10">
        <f>[1]Sheet1_Raw!N172</f>
        <v>2373.9599560000001</v>
      </c>
      <c r="D173" s="12">
        <f t="shared" si="8"/>
        <v>2361.7713538571429</v>
      </c>
      <c r="E173" s="12">
        <f t="shared" si="7"/>
        <v>4.3418918571428549</v>
      </c>
    </row>
    <row r="174" spans="1:5" ht="24" x14ac:dyDescent="0.25">
      <c r="A174" s="9" t="s">
        <v>214</v>
      </c>
      <c r="B174" s="9">
        <f t="shared" si="9"/>
        <v>132</v>
      </c>
      <c r="C174" s="10">
        <f>[1]Sheet1_Raw!N173</f>
        <v>2378.4498669999998</v>
      </c>
      <c r="D174" s="12">
        <f t="shared" si="8"/>
        <v>2366.0434895714284</v>
      </c>
      <c r="E174" s="12">
        <f t="shared" si="7"/>
        <v>4.2721357142854686</v>
      </c>
    </row>
    <row r="175" spans="1:5" ht="24" x14ac:dyDescent="0.25">
      <c r="A175" s="9" t="s">
        <v>215</v>
      </c>
      <c r="B175" s="9">
        <f t="shared" si="9"/>
        <v>133</v>
      </c>
      <c r="C175" s="10">
        <f>[1]Sheet1_Raw!N174</f>
        <v>2380.9508780000001</v>
      </c>
      <c r="D175" s="12">
        <f t="shared" si="8"/>
        <v>2370.1199678571429</v>
      </c>
      <c r="E175" s="12">
        <f t="shared" si="7"/>
        <v>4.0764782857145292</v>
      </c>
    </row>
    <row r="176" spans="1:5" ht="24" x14ac:dyDescent="0.25">
      <c r="A176" s="9" t="s">
        <v>216</v>
      </c>
      <c r="B176" s="9">
        <f t="shared" si="9"/>
        <v>134</v>
      </c>
      <c r="C176" s="10">
        <f>[1]Sheet1_Raw!N175</f>
        <v>2384.0592780000002</v>
      </c>
      <c r="D176" s="12">
        <f t="shared" si="8"/>
        <v>2373.7200631428568</v>
      </c>
      <c r="E176" s="12">
        <f t="shared" si="7"/>
        <v>3.6000952857139055</v>
      </c>
    </row>
    <row r="177" spans="1:5" ht="24" x14ac:dyDescent="0.25">
      <c r="A177" s="9" t="s">
        <v>217</v>
      </c>
      <c r="B177" s="9">
        <f t="shared" si="9"/>
        <v>135</v>
      </c>
      <c r="C177" s="10">
        <f>[1]Sheet1_Raw!N176</f>
        <v>2387.346321</v>
      </c>
      <c r="D177" s="12">
        <f t="shared" si="8"/>
        <v>2377.3150541428572</v>
      </c>
      <c r="E177" s="12">
        <f t="shared" si="7"/>
        <v>3.5949910000003911</v>
      </c>
    </row>
    <row r="178" spans="1:5" ht="24" x14ac:dyDescent="0.25">
      <c r="A178" s="9" t="s">
        <v>218</v>
      </c>
      <c r="B178" s="9">
        <f t="shared" si="9"/>
        <v>136</v>
      </c>
      <c r="C178" s="10">
        <f>[1]Sheet1_Raw!N177</f>
        <v>2392.5150779999999</v>
      </c>
      <c r="D178" s="12">
        <f t="shared" si="8"/>
        <v>2381.0427520000003</v>
      </c>
      <c r="E178" s="12">
        <f t="shared" si="7"/>
        <v>3.7276978571430845</v>
      </c>
    </row>
    <row r="179" spans="1:5" ht="24" x14ac:dyDescent="0.25">
      <c r="A179" s="9" t="s">
        <v>219</v>
      </c>
      <c r="B179" s="9">
        <f t="shared" si="9"/>
        <v>137</v>
      </c>
      <c r="C179" s="10">
        <f>[1]Sheet1_Raw!N178</f>
        <v>2399.1844420000002</v>
      </c>
      <c r="D179" s="12">
        <f t="shared" si="8"/>
        <v>2385.2094028571432</v>
      </c>
      <c r="E179" s="12">
        <f t="shared" si="7"/>
        <v>4.1666508571429404</v>
      </c>
    </row>
    <row r="180" spans="1:5" ht="24" x14ac:dyDescent="0.25">
      <c r="A180" s="9" t="s">
        <v>220</v>
      </c>
      <c r="B180" s="9">
        <f t="shared" si="9"/>
        <v>138</v>
      </c>
      <c r="C180" s="10">
        <f>[1]Sheet1_Raw!N179</f>
        <v>2406.2706400000002</v>
      </c>
      <c r="D180" s="12">
        <f t="shared" si="8"/>
        <v>2389.8252148571432</v>
      </c>
      <c r="E180" s="12">
        <f t="shared" si="7"/>
        <v>4.6158120000000054</v>
      </c>
    </row>
    <row r="181" spans="1:5" ht="24" x14ac:dyDescent="0.25">
      <c r="A181" s="9" t="s">
        <v>221</v>
      </c>
      <c r="B181" s="9">
        <f t="shared" si="9"/>
        <v>139</v>
      </c>
      <c r="C181" s="10">
        <f>[1]Sheet1_Raw!N180</f>
        <v>2410.8081900000002</v>
      </c>
      <c r="D181" s="12">
        <f t="shared" si="8"/>
        <v>2394.4478324285715</v>
      </c>
      <c r="E181" s="12">
        <f t="shared" si="7"/>
        <v>4.6226175714282363</v>
      </c>
    </row>
    <row r="182" spans="1:5" ht="24" x14ac:dyDescent="0.25">
      <c r="A182" s="9" t="s">
        <v>222</v>
      </c>
      <c r="B182" s="9">
        <f t="shared" si="9"/>
        <v>140</v>
      </c>
      <c r="C182" s="10">
        <f>[1]Sheet1_Raw!N181</f>
        <v>2414.488249</v>
      </c>
      <c r="D182" s="12">
        <f t="shared" si="8"/>
        <v>2399.2388854285714</v>
      </c>
      <c r="E182" s="12">
        <f t="shared" si="7"/>
        <v>4.7910529999999198</v>
      </c>
    </row>
    <row r="183" spans="1:5" ht="24" x14ac:dyDescent="0.25">
      <c r="A183" s="9" t="s">
        <v>223</v>
      </c>
      <c r="B183" s="9">
        <f t="shared" si="9"/>
        <v>141</v>
      </c>
      <c r="C183" s="10">
        <f>[1]Sheet1_Raw!N182</f>
        <v>2421.5149000000001</v>
      </c>
      <c r="D183" s="12">
        <f t="shared" si="8"/>
        <v>2404.5896885714287</v>
      </c>
      <c r="E183" s="12">
        <f t="shared" si="7"/>
        <v>5.3508031428573304</v>
      </c>
    </row>
    <row r="184" spans="1:5" ht="24" x14ac:dyDescent="0.25">
      <c r="A184" s="9" t="s">
        <v>224</v>
      </c>
      <c r="B184" s="9">
        <f t="shared" si="9"/>
        <v>142</v>
      </c>
      <c r="C184" s="10">
        <f>[1]Sheet1_Raw!N183</f>
        <v>2426.183454</v>
      </c>
      <c r="D184" s="12">
        <f t="shared" si="8"/>
        <v>2410.1378504285717</v>
      </c>
      <c r="E184" s="12">
        <f t="shared" si="7"/>
        <v>5.5481618571429863</v>
      </c>
    </row>
    <row r="185" spans="1:5" ht="24" x14ac:dyDescent="0.25">
      <c r="A185" s="9" t="s">
        <v>225</v>
      </c>
      <c r="B185" s="9">
        <f t="shared" si="9"/>
        <v>143</v>
      </c>
      <c r="C185" s="10">
        <f>[1]Sheet1_Raw!N184</f>
        <v>2432.8409080000001</v>
      </c>
      <c r="D185" s="12">
        <f t="shared" si="8"/>
        <v>2415.8986832857145</v>
      </c>
      <c r="E185" s="12">
        <f t="shared" si="7"/>
        <v>5.7608328571427592</v>
      </c>
    </row>
    <row r="186" spans="1:5" ht="24" x14ac:dyDescent="0.25">
      <c r="A186" s="9" t="s">
        <v>226</v>
      </c>
      <c r="B186" s="9">
        <f t="shared" si="9"/>
        <v>144</v>
      </c>
      <c r="C186" s="10">
        <f>[1]Sheet1_Raw!N185</f>
        <v>2440.0462029999999</v>
      </c>
      <c r="D186" s="12">
        <f t="shared" si="8"/>
        <v>2421.7360777142858</v>
      </c>
      <c r="E186" s="12">
        <f t="shared" si="7"/>
        <v>5.8373944285713151</v>
      </c>
    </row>
    <row r="187" spans="1:5" ht="24" x14ac:dyDescent="0.25">
      <c r="A187" s="9" t="s">
        <v>227</v>
      </c>
      <c r="B187" s="9">
        <f t="shared" si="9"/>
        <v>145</v>
      </c>
      <c r="C187" s="10">
        <f>[1]Sheet1_Raw!N186</f>
        <v>2448.8831100000002</v>
      </c>
      <c r="D187" s="12">
        <f t="shared" si="8"/>
        <v>2427.8235734285713</v>
      </c>
      <c r="E187" s="12">
        <f t="shared" si="7"/>
        <v>6.0874957142855237</v>
      </c>
    </row>
    <row r="188" spans="1:5" ht="24" x14ac:dyDescent="0.25">
      <c r="A188" s="9" t="s">
        <v>228</v>
      </c>
      <c r="B188" s="9">
        <f t="shared" si="9"/>
        <v>146</v>
      </c>
      <c r="C188" s="10">
        <f>[1]Sheet1_Raw!N187</f>
        <v>2456.6838830000002</v>
      </c>
      <c r="D188" s="12">
        <f t="shared" si="8"/>
        <v>2434.3772438571432</v>
      </c>
      <c r="E188" s="12">
        <f t="shared" si="7"/>
        <v>6.553670428571877</v>
      </c>
    </row>
    <row r="189" spans="1:5" ht="24" x14ac:dyDescent="0.25">
      <c r="A189" s="9" t="s">
        <v>229</v>
      </c>
      <c r="B189" s="9">
        <f t="shared" si="9"/>
        <v>147</v>
      </c>
      <c r="C189" s="10">
        <f>[1]Sheet1_Raw!N188</f>
        <v>2461.3167090000002</v>
      </c>
      <c r="D189" s="12">
        <f t="shared" si="8"/>
        <v>2441.0670238571429</v>
      </c>
      <c r="E189" s="12">
        <f t="shared" si="7"/>
        <v>6.6897799999997005</v>
      </c>
    </row>
    <row r="190" spans="1:5" ht="24" x14ac:dyDescent="0.25">
      <c r="A190" s="9" t="s">
        <v>230</v>
      </c>
      <c r="B190" s="9">
        <f t="shared" si="9"/>
        <v>148</v>
      </c>
      <c r="C190" s="10">
        <f>[1]Sheet1_Raw!N189</f>
        <v>2466.6164709999998</v>
      </c>
      <c r="D190" s="12">
        <f t="shared" si="8"/>
        <v>2447.5101054285719</v>
      </c>
      <c r="E190" s="12">
        <f t="shared" si="7"/>
        <v>6.4430815714290475</v>
      </c>
    </row>
    <row r="191" spans="1:5" ht="24" x14ac:dyDescent="0.25">
      <c r="A191" s="9" t="s">
        <v>231</v>
      </c>
      <c r="B191" s="9">
        <f t="shared" si="9"/>
        <v>149</v>
      </c>
      <c r="C191" s="10">
        <f>[1]Sheet1_Raw!N190</f>
        <v>2473.7026700000001</v>
      </c>
      <c r="D191" s="12">
        <f t="shared" si="8"/>
        <v>2454.2985648571425</v>
      </c>
      <c r="E191" s="12">
        <f t="shared" si="7"/>
        <v>6.7884594285706044</v>
      </c>
    </row>
    <row r="192" spans="1:5" ht="24" x14ac:dyDescent="0.25">
      <c r="A192" s="9" t="s">
        <v>232</v>
      </c>
      <c r="B192" s="9">
        <f t="shared" si="9"/>
        <v>150</v>
      </c>
      <c r="C192" s="10">
        <f>[1]Sheet1_Raw!N191</f>
        <v>2483.6948050000001</v>
      </c>
      <c r="D192" s="12">
        <f t="shared" si="8"/>
        <v>2461.5634072857142</v>
      </c>
      <c r="E192" s="12">
        <f t="shared" si="7"/>
        <v>7.2648424285716828</v>
      </c>
    </row>
    <row r="193" spans="1:5" ht="24" x14ac:dyDescent="0.25">
      <c r="A193" s="13" t="s">
        <v>233</v>
      </c>
      <c r="B193" s="9">
        <f t="shared" si="9"/>
        <v>151</v>
      </c>
      <c r="C193" s="10">
        <f>[1]Sheet1_Raw!N192</f>
        <v>2495.4733780000001</v>
      </c>
      <c r="D193" s="12">
        <f t="shared" si="8"/>
        <v>2469.4815751428573</v>
      </c>
      <c r="E193" s="12">
        <f t="shared" si="7"/>
        <v>7.9181678571430893</v>
      </c>
    </row>
    <row r="194" spans="1:5" ht="24" x14ac:dyDescent="0.25">
      <c r="A194" s="9" t="s">
        <v>234</v>
      </c>
      <c r="B194" s="9">
        <f t="shared" si="9"/>
        <v>152</v>
      </c>
      <c r="C194" s="10">
        <f>[1]Sheet1_Raw!N193</f>
        <v>2505.7632530000001</v>
      </c>
      <c r="D194" s="12">
        <f t="shared" si="8"/>
        <v>2477.6073098571428</v>
      </c>
      <c r="E194" s="12">
        <f t="shared" si="7"/>
        <v>8.1257347142854996</v>
      </c>
    </row>
    <row r="195" spans="1:5" ht="24" x14ac:dyDescent="0.25">
      <c r="A195" s="9" t="s">
        <v>235</v>
      </c>
      <c r="B195" s="9">
        <f t="shared" si="9"/>
        <v>153</v>
      </c>
      <c r="C195" s="10">
        <f>[1]Sheet1_Raw!N194</f>
        <v>2512.9804570000001</v>
      </c>
      <c r="D195" s="12">
        <f t="shared" si="8"/>
        <v>2485.649677571429</v>
      </c>
      <c r="E195" s="12">
        <f t="shared" si="7"/>
        <v>8.0423677142862289</v>
      </c>
    </row>
    <row r="196" spans="1:5" ht="24" x14ac:dyDescent="0.25">
      <c r="A196" s="9" t="s">
        <v>236</v>
      </c>
      <c r="B196" s="9">
        <f t="shared" si="9"/>
        <v>154</v>
      </c>
      <c r="C196" s="10">
        <f>[1]Sheet1_Raw!N195</f>
        <v>2515.5410160000001</v>
      </c>
      <c r="D196" s="12">
        <f t="shared" si="8"/>
        <v>2493.3960071428569</v>
      </c>
      <c r="E196" s="12">
        <f t="shared" si="7"/>
        <v>7.7463295714278502</v>
      </c>
    </row>
    <row r="197" spans="1:5" ht="24" x14ac:dyDescent="0.25">
      <c r="A197" s="9" t="s">
        <v>237</v>
      </c>
      <c r="B197" s="9">
        <f t="shared" si="9"/>
        <v>155</v>
      </c>
      <c r="C197" s="10">
        <f>[1]Sheet1_Raw!N196</f>
        <v>2526.15245</v>
      </c>
      <c r="D197" s="12">
        <f t="shared" si="8"/>
        <v>2501.9011470000005</v>
      </c>
      <c r="E197" s="12">
        <f t="shared" si="7"/>
        <v>8.5051398571436039</v>
      </c>
    </row>
    <row r="198" spans="1:5" ht="24" x14ac:dyDescent="0.25">
      <c r="A198" s="9" t="s">
        <v>238</v>
      </c>
      <c r="B198" s="9">
        <f t="shared" si="9"/>
        <v>156</v>
      </c>
      <c r="C198" s="10">
        <f>[1]Sheet1_Raw!N197</f>
        <v>2534.6916179999998</v>
      </c>
      <c r="D198" s="12">
        <f t="shared" si="8"/>
        <v>2510.6138538571427</v>
      </c>
      <c r="E198" s="12">
        <f t="shared" si="7"/>
        <v>8.712706857142166</v>
      </c>
    </row>
    <row r="199" spans="1:5" ht="24" x14ac:dyDescent="0.25">
      <c r="A199" s="9" t="s">
        <v>239</v>
      </c>
      <c r="B199" s="9">
        <f t="shared" si="9"/>
        <v>157</v>
      </c>
      <c r="C199" s="10">
        <f>[1]Sheet1_Raw!N198</f>
        <v>2549.9954250000001</v>
      </c>
      <c r="D199" s="12">
        <f t="shared" si="8"/>
        <v>2520.0853710000001</v>
      </c>
      <c r="E199" s="12">
        <f t="shared" si="7"/>
        <v>9.4715171428574649</v>
      </c>
    </row>
    <row r="200" spans="1:5" ht="24" x14ac:dyDescent="0.25">
      <c r="A200" s="9" t="s">
        <v>240</v>
      </c>
      <c r="B200" s="9">
        <f t="shared" si="9"/>
        <v>158</v>
      </c>
      <c r="C200" s="10">
        <f>[1]Sheet1_Raw!N199</f>
        <v>2561.023694</v>
      </c>
      <c r="D200" s="12">
        <f t="shared" si="8"/>
        <v>2529.4497018571428</v>
      </c>
      <c r="E200" s="12">
        <f t="shared" si="7"/>
        <v>9.3643308571427042</v>
      </c>
    </row>
    <row r="201" spans="1:5" ht="24" x14ac:dyDescent="0.25">
      <c r="A201" s="9" t="s">
        <v>241</v>
      </c>
      <c r="B201" s="9">
        <f t="shared" si="9"/>
        <v>159</v>
      </c>
      <c r="C201" s="10">
        <f>[1]Sheet1_Raw!N200</f>
        <v>2574.8030749999998</v>
      </c>
      <c r="D201" s="12">
        <f t="shared" si="8"/>
        <v>2539.3125335714285</v>
      </c>
      <c r="E201" s="12">
        <f t="shared" si="7"/>
        <v>9.8628317142856758</v>
      </c>
    </row>
    <row r="202" spans="1:5" ht="24" x14ac:dyDescent="0.25">
      <c r="A202" s="9" t="s">
        <v>242</v>
      </c>
      <c r="B202" s="9">
        <f t="shared" si="9"/>
        <v>160</v>
      </c>
      <c r="C202" s="10">
        <f>[1]Sheet1_Raw!N201</f>
        <v>2583.2231470000002</v>
      </c>
      <c r="D202" s="12">
        <f t="shared" si="8"/>
        <v>2549.3472035714285</v>
      </c>
      <c r="E202" s="12">
        <f t="shared" si="7"/>
        <v>10.034670000000006</v>
      </c>
    </row>
    <row r="203" spans="1:5" ht="24" x14ac:dyDescent="0.25">
      <c r="A203" s="9" t="s">
        <v>243</v>
      </c>
      <c r="B203" s="9">
        <f t="shared" si="9"/>
        <v>161</v>
      </c>
      <c r="C203" s="10">
        <f>[1]Sheet1_Raw!N202</f>
        <v>2587.8083339999998</v>
      </c>
      <c r="D203" s="12">
        <f t="shared" si="8"/>
        <v>2559.6711061428573</v>
      </c>
      <c r="E203" s="12">
        <f t="shared" si="7"/>
        <v>10.323902571428789</v>
      </c>
    </row>
    <row r="204" spans="1:5" ht="24" x14ac:dyDescent="0.25">
      <c r="A204" s="9" t="s">
        <v>244</v>
      </c>
      <c r="B204" s="9">
        <f t="shared" si="9"/>
        <v>162</v>
      </c>
      <c r="C204" s="10">
        <f>[1]Sheet1_Raw!N203</f>
        <v>2602.3380189999998</v>
      </c>
      <c r="D204" s="12">
        <f t="shared" si="8"/>
        <v>2570.5547588571426</v>
      </c>
      <c r="E204" s="12">
        <f t="shared" si="7"/>
        <v>10.88365271428529</v>
      </c>
    </row>
    <row r="205" spans="1:5" ht="24" x14ac:dyDescent="0.25">
      <c r="A205" s="9" t="s">
        <v>245</v>
      </c>
      <c r="B205" s="9">
        <f t="shared" si="9"/>
        <v>163</v>
      </c>
      <c r="C205" s="10">
        <f>[1]Sheet1_Raw!N204</f>
        <v>2614.6287029999999</v>
      </c>
      <c r="D205" s="12">
        <f t="shared" si="8"/>
        <v>2581.9743424285712</v>
      </c>
      <c r="E205" s="12">
        <f t="shared" si="7"/>
        <v>11.419583571428575</v>
      </c>
    </row>
    <row r="206" spans="1:5" ht="24" x14ac:dyDescent="0.25">
      <c r="A206" s="9" t="s">
        <v>246</v>
      </c>
      <c r="B206" s="9">
        <f t="shared" si="9"/>
        <v>164</v>
      </c>
      <c r="C206" s="10">
        <f>[1]Sheet1_Raw!N205</f>
        <v>2630.3374370000001</v>
      </c>
      <c r="D206" s="12">
        <f t="shared" si="8"/>
        <v>2593.4517727142857</v>
      </c>
      <c r="E206" s="12">
        <f t="shared" si="7"/>
        <v>11.47743028571449</v>
      </c>
    </row>
    <row r="207" spans="1:5" ht="24" x14ac:dyDescent="0.25">
      <c r="A207" s="9" t="s">
        <v>247</v>
      </c>
      <c r="B207" s="9">
        <f t="shared" si="9"/>
        <v>165</v>
      </c>
      <c r="C207" s="10">
        <f>[1]Sheet1_Raw!N206</f>
        <v>2647.272856</v>
      </c>
      <c r="D207" s="12">
        <f t="shared" si="8"/>
        <v>2605.7730815714285</v>
      </c>
      <c r="E207" s="12">
        <f t="shared" si="7"/>
        <v>12.321308857142867</v>
      </c>
    </row>
    <row r="208" spans="1:5" ht="24" x14ac:dyDescent="0.25">
      <c r="A208" s="9" t="s">
        <v>248</v>
      </c>
      <c r="B208" s="9">
        <f t="shared" si="9"/>
        <v>166</v>
      </c>
      <c r="C208" s="10">
        <f>[1]Sheet1_Raw!N207</f>
        <v>2665.2563190000001</v>
      </c>
      <c r="D208" s="12">
        <f t="shared" si="8"/>
        <v>2618.6949735714288</v>
      </c>
      <c r="E208" s="12">
        <f t="shared" si="7"/>
        <v>12.921892000000298</v>
      </c>
    </row>
    <row r="209" spans="1:5" ht="24" x14ac:dyDescent="0.25">
      <c r="A209" s="9" t="s">
        <v>249</v>
      </c>
      <c r="B209" s="9">
        <f t="shared" si="9"/>
        <v>167</v>
      </c>
      <c r="C209" s="10">
        <f>[1]Sheet1_Raw!N208</f>
        <v>2673.5572940000002</v>
      </c>
      <c r="D209" s="12">
        <f t="shared" si="8"/>
        <v>2631.5998517142862</v>
      </c>
      <c r="E209" s="12">
        <f t="shared" si="7"/>
        <v>12.904878142857342</v>
      </c>
    </row>
    <row r="210" spans="1:5" ht="24" x14ac:dyDescent="0.25">
      <c r="A210" s="9" t="s">
        <v>250</v>
      </c>
      <c r="B210" s="9">
        <f t="shared" si="9"/>
        <v>168</v>
      </c>
      <c r="C210" s="10">
        <f>[1]Sheet1_Raw!N209</f>
        <v>2679.7383650000002</v>
      </c>
      <c r="D210" s="12">
        <f t="shared" si="8"/>
        <v>2644.732713285714</v>
      </c>
      <c r="E210" s="12">
        <f t="shared" si="7"/>
        <v>13.132861571427838</v>
      </c>
    </row>
    <row r="211" spans="1:5" ht="24" x14ac:dyDescent="0.25">
      <c r="A211" s="9" t="s">
        <v>251</v>
      </c>
      <c r="B211" s="9">
        <f t="shared" si="9"/>
        <v>169</v>
      </c>
      <c r="C211" s="10">
        <f>[1]Sheet1_Raw!N210</f>
        <v>2699.90128</v>
      </c>
      <c r="D211" s="12">
        <f t="shared" si="8"/>
        <v>2658.6703220000004</v>
      </c>
      <c r="E211" s="12">
        <f t="shared" si="7"/>
        <v>13.937608714286398</v>
      </c>
    </row>
    <row r="212" spans="1:5" ht="24" x14ac:dyDescent="0.25">
      <c r="A212" s="9" t="s">
        <v>252</v>
      </c>
      <c r="B212" s="9">
        <f t="shared" si="9"/>
        <v>170</v>
      </c>
      <c r="C212" s="10">
        <f>[1]Sheet1_Raw!N211</f>
        <v>2716.8128809999998</v>
      </c>
      <c r="D212" s="12">
        <f t="shared" si="8"/>
        <v>2673.268061714286</v>
      </c>
      <c r="E212" s="12">
        <f t="shared" si="7"/>
        <v>14.597739714285581</v>
      </c>
    </row>
    <row r="213" spans="1:5" ht="24" x14ac:dyDescent="0.25">
      <c r="A213" s="9" t="s">
        <v>253</v>
      </c>
      <c r="B213" s="9">
        <f t="shared" si="9"/>
        <v>171</v>
      </c>
      <c r="C213" s="10">
        <f>[1]Sheet1_Raw!N212</f>
        <v>2735.7014709999999</v>
      </c>
      <c r="D213" s="12">
        <f t="shared" si="8"/>
        <v>2688.3200665714285</v>
      </c>
      <c r="E213" s="12">
        <f t="shared" si="7"/>
        <v>15.052004857142492</v>
      </c>
    </row>
    <row r="214" spans="1:5" ht="24" x14ac:dyDescent="0.25">
      <c r="A214" s="9" t="s">
        <v>254</v>
      </c>
      <c r="B214" s="9">
        <f t="shared" si="9"/>
        <v>172</v>
      </c>
      <c r="C214" s="10">
        <f>[1]Sheet1_Raw!N213</f>
        <v>2754.5900609999999</v>
      </c>
      <c r="D214" s="12">
        <f t="shared" si="8"/>
        <v>2703.651095857143</v>
      </c>
      <c r="E214" s="12">
        <f t="shared" si="7"/>
        <v>15.331029285714521</v>
      </c>
    </row>
    <row r="215" spans="1:5" ht="24" x14ac:dyDescent="0.25">
      <c r="A215" s="9" t="s">
        <v>255</v>
      </c>
      <c r="B215" s="9">
        <f t="shared" si="9"/>
        <v>173</v>
      </c>
      <c r="C215" s="10">
        <f>[1]Sheet1_Raw!N214</f>
        <v>2775.2769979999998</v>
      </c>
      <c r="D215" s="12">
        <f t="shared" si="8"/>
        <v>2719.3683357142859</v>
      </c>
      <c r="E215" s="12">
        <f t="shared" si="7"/>
        <v>15.717239857142886</v>
      </c>
    </row>
    <row r="216" spans="1:5" ht="24" x14ac:dyDescent="0.25">
      <c r="A216" s="9" t="s">
        <v>256</v>
      </c>
      <c r="B216" s="9">
        <f t="shared" si="9"/>
        <v>174</v>
      </c>
      <c r="C216" s="10">
        <f>[1]Sheet1_Raw!N215</f>
        <v>2785.1857669999999</v>
      </c>
      <c r="D216" s="12">
        <f t="shared" si="8"/>
        <v>2735.3152604285715</v>
      </c>
      <c r="E216" s="12">
        <f t="shared" si="7"/>
        <v>15.946924714285615</v>
      </c>
    </row>
    <row r="217" spans="1:5" ht="24" x14ac:dyDescent="0.25">
      <c r="A217" s="9" t="s">
        <v>257</v>
      </c>
      <c r="B217" s="9">
        <f t="shared" si="9"/>
        <v>175</v>
      </c>
      <c r="C217" s="10">
        <f>[1]Sheet1_Raw!N216</f>
        <v>2792.7245290000001</v>
      </c>
      <c r="D217" s="12">
        <f t="shared" si="8"/>
        <v>2751.4561409999997</v>
      </c>
      <c r="E217" s="12">
        <f t="shared" si="7"/>
        <v>16.14088057142817</v>
      </c>
    </row>
    <row r="218" spans="1:5" ht="24" x14ac:dyDescent="0.25">
      <c r="A218" s="9" t="s">
        <v>258</v>
      </c>
      <c r="B218" s="9">
        <f t="shared" si="9"/>
        <v>176</v>
      </c>
      <c r="C218" s="10">
        <f>[1]Sheet1_Raw!N217</f>
        <v>2812.1133220000002</v>
      </c>
      <c r="D218" s="12">
        <f t="shared" si="8"/>
        <v>2767.4864327142859</v>
      </c>
      <c r="E218" s="12">
        <f t="shared" si="7"/>
        <v>16.03029171428625</v>
      </c>
    </row>
    <row r="219" spans="1:5" ht="24" x14ac:dyDescent="0.25">
      <c r="A219" s="9" t="s">
        <v>259</v>
      </c>
      <c r="B219" s="9">
        <f t="shared" si="9"/>
        <v>177</v>
      </c>
      <c r="C219" s="10">
        <f>[1]Sheet1_Raw!N218</f>
        <v>2829.5132149999999</v>
      </c>
      <c r="D219" s="12">
        <f t="shared" si="8"/>
        <v>2783.5864804285711</v>
      </c>
      <c r="E219" s="12">
        <f t="shared" si="7"/>
        <v>16.100047714285211</v>
      </c>
    </row>
    <row r="220" spans="1:5" ht="24" x14ac:dyDescent="0.25">
      <c r="A220" s="9" t="s">
        <v>260</v>
      </c>
      <c r="B220" s="9">
        <f t="shared" si="9"/>
        <v>178</v>
      </c>
      <c r="C220" s="10">
        <f>[1]Sheet1_Raw!N219</f>
        <v>2846.5081829999999</v>
      </c>
      <c r="D220" s="12">
        <f t="shared" si="8"/>
        <v>2799.4160107142857</v>
      </c>
      <c r="E220" s="12">
        <f t="shared" si="7"/>
        <v>15.829530285714554</v>
      </c>
    </row>
    <row r="221" spans="1:5" ht="24" x14ac:dyDescent="0.25">
      <c r="A221" s="9" t="s">
        <v>261</v>
      </c>
      <c r="B221" s="9">
        <f t="shared" si="9"/>
        <v>179</v>
      </c>
      <c r="C221" s="10">
        <f>[1]Sheet1_Raw!N220</f>
        <v>2865.0990339999998</v>
      </c>
      <c r="D221" s="12">
        <f t="shared" si="8"/>
        <v>2815.2030068571426</v>
      </c>
      <c r="E221" s="12">
        <f t="shared" si="7"/>
        <v>15.786996142856879</v>
      </c>
    </row>
    <row r="222" spans="1:5" ht="24" x14ac:dyDescent="0.25">
      <c r="A222" s="9" t="s">
        <v>262</v>
      </c>
      <c r="B222" s="9">
        <f t="shared" si="9"/>
        <v>180</v>
      </c>
      <c r="C222" s="10">
        <f>[1]Sheet1_Raw!N221</f>
        <v>2883.6184269999999</v>
      </c>
      <c r="D222" s="12">
        <f t="shared" si="8"/>
        <v>2830.680353857143</v>
      </c>
      <c r="E222" s="12">
        <f t="shared" si="7"/>
        <v>15.477347000000464</v>
      </c>
    </row>
    <row r="223" spans="1:5" ht="24" x14ac:dyDescent="0.25">
      <c r="A223" s="9" t="s">
        <v>263</v>
      </c>
      <c r="B223" s="9">
        <f t="shared" si="9"/>
        <v>181</v>
      </c>
      <c r="C223" s="10">
        <f>[1]Sheet1_Raw!N222</f>
        <v>2892.0623179999998</v>
      </c>
      <c r="D223" s="12">
        <f t="shared" si="8"/>
        <v>2845.9484325714288</v>
      </c>
      <c r="E223" s="12">
        <f t="shared" si="7"/>
        <v>15.268078714285821</v>
      </c>
    </row>
    <row r="224" spans="1:5" ht="24" x14ac:dyDescent="0.25">
      <c r="A224" s="9" t="s">
        <v>264</v>
      </c>
      <c r="B224" s="9">
        <f t="shared" si="9"/>
        <v>182</v>
      </c>
      <c r="C224" s="10">
        <f>[1]Sheet1_Raw!N223</f>
        <v>2897.659819</v>
      </c>
      <c r="D224" s="12">
        <f t="shared" si="8"/>
        <v>2860.939188285714</v>
      </c>
      <c r="E224" s="12">
        <f t="shared" si="7"/>
        <v>14.990755714285115</v>
      </c>
    </row>
    <row r="225" spans="1:5" ht="24" x14ac:dyDescent="0.25">
      <c r="A225" s="9" t="s">
        <v>265</v>
      </c>
      <c r="B225" s="9">
        <f t="shared" si="9"/>
        <v>183</v>
      </c>
      <c r="C225" s="10">
        <f>[1]Sheet1_Raw!N224</f>
        <v>2915.4884569999999</v>
      </c>
      <c r="D225" s="12">
        <f t="shared" si="8"/>
        <v>2875.7070647142855</v>
      </c>
      <c r="E225" s="12">
        <f t="shared" si="7"/>
        <v>14.767876428571526</v>
      </c>
    </row>
    <row r="226" spans="1:5" ht="24" x14ac:dyDescent="0.25">
      <c r="A226" s="9" t="s">
        <v>266</v>
      </c>
      <c r="B226" s="9">
        <f t="shared" si="9"/>
        <v>184</v>
      </c>
      <c r="C226" s="10">
        <f>[1]Sheet1_Raw!N225</f>
        <v>2929.9347750000002</v>
      </c>
      <c r="D226" s="12">
        <f t="shared" si="8"/>
        <v>2890.0530018571435</v>
      </c>
      <c r="E226" s="12">
        <f t="shared" si="7"/>
        <v>14.34593714285802</v>
      </c>
    </row>
    <row r="227" spans="1:5" ht="24" x14ac:dyDescent="0.25">
      <c r="A227" s="9" t="s">
        <v>267</v>
      </c>
      <c r="B227" s="9">
        <f t="shared" si="9"/>
        <v>185</v>
      </c>
      <c r="C227" s="10">
        <f>[1]Sheet1_Raw!N226</f>
        <v>2946.5605460000002</v>
      </c>
      <c r="D227" s="12">
        <f t="shared" si="8"/>
        <v>2904.3461965714291</v>
      </c>
      <c r="E227" s="12">
        <f t="shared" si="7"/>
        <v>14.293194714285619</v>
      </c>
    </row>
    <row r="228" spans="1:5" ht="24" x14ac:dyDescent="0.25">
      <c r="A228" s="9" t="s">
        <v>268</v>
      </c>
      <c r="B228" s="9">
        <f t="shared" si="9"/>
        <v>186</v>
      </c>
      <c r="C228" s="10">
        <f>[1]Sheet1_Raw!N227</f>
        <v>2963.5793319999998</v>
      </c>
      <c r="D228" s="12">
        <f t="shared" si="8"/>
        <v>2918.4148105714289</v>
      </c>
      <c r="E228" s="12">
        <f t="shared" si="7"/>
        <v>14.068613999999798</v>
      </c>
    </row>
    <row r="229" spans="1:5" ht="24" x14ac:dyDescent="0.25">
      <c r="A229" s="9" t="s">
        <v>269</v>
      </c>
      <c r="B229" s="9">
        <f t="shared" si="9"/>
        <v>187</v>
      </c>
      <c r="C229" s="10">
        <f>[1]Sheet1_Raw!N228</f>
        <v>2980.7648530000001</v>
      </c>
      <c r="D229" s="12">
        <f t="shared" si="8"/>
        <v>2932.2928714285713</v>
      </c>
      <c r="E229" s="12">
        <f t="shared" si="7"/>
        <v>13.878060857142373</v>
      </c>
    </row>
    <row r="230" spans="1:5" ht="24" x14ac:dyDescent="0.25">
      <c r="A230" s="9" t="s">
        <v>270</v>
      </c>
      <c r="B230" s="9">
        <f t="shared" si="9"/>
        <v>188</v>
      </c>
      <c r="C230" s="10">
        <f>[1]Sheet1_Raw!N229</f>
        <v>2989.994776</v>
      </c>
      <c r="D230" s="12">
        <f t="shared" si="8"/>
        <v>2946.2832225714287</v>
      </c>
      <c r="E230" s="12">
        <f t="shared" si="7"/>
        <v>13.990351142857435</v>
      </c>
    </row>
    <row r="231" spans="1:5" ht="24" x14ac:dyDescent="0.25">
      <c r="A231" s="9" t="s">
        <v>271</v>
      </c>
      <c r="B231" s="9">
        <f t="shared" si="9"/>
        <v>189</v>
      </c>
      <c r="C231" s="10">
        <f>[1]Sheet1_Raw!N230</f>
        <v>2997.974193</v>
      </c>
      <c r="D231" s="12">
        <f t="shared" si="8"/>
        <v>2960.6138474285713</v>
      </c>
      <c r="E231" s="12">
        <f t="shared" ref="E231:E294" si="10">D231-D230</f>
        <v>14.330624857142539</v>
      </c>
    </row>
    <row r="232" spans="1:5" ht="24" x14ac:dyDescent="0.25">
      <c r="A232" s="9" t="s">
        <v>272</v>
      </c>
      <c r="B232" s="9">
        <f t="shared" si="9"/>
        <v>190</v>
      </c>
      <c r="C232" s="10">
        <f>[1]Sheet1_Raw!N231</f>
        <v>3020.578571</v>
      </c>
      <c r="D232" s="12">
        <f t="shared" si="8"/>
        <v>2975.6267208571421</v>
      </c>
      <c r="E232" s="12">
        <f t="shared" si="10"/>
        <v>15.012873428570856</v>
      </c>
    </row>
    <row r="233" spans="1:5" ht="24" x14ac:dyDescent="0.25">
      <c r="A233" s="9" t="s">
        <v>273</v>
      </c>
      <c r="B233" s="9">
        <f t="shared" si="9"/>
        <v>191</v>
      </c>
      <c r="C233" s="10">
        <f>[1]Sheet1_Raw!N232</f>
        <v>3036.4302189999999</v>
      </c>
      <c r="D233" s="12">
        <f t="shared" ref="D233:D296" si="11">AVERAGE(C227:C233)</f>
        <v>2990.840355714286</v>
      </c>
      <c r="E233" s="12">
        <f t="shared" si="10"/>
        <v>15.213634857143916</v>
      </c>
    </row>
    <row r="234" spans="1:5" ht="24" x14ac:dyDescent="0.25">
      <c r="A234" s="9" t="s">
        <v>274</v>
      </c>
      <c r="B234" s="9">
        <f t="shared" si="9"/>
        <v>192</v>
      </c>
      <c r="C234" s="10">
        <f>[1]Sheet1_Raw!N233</f>
        <v>3054.0087560000002</v>
      </c>
      <c r="D234" s="12">
        <f t="shared" si="11"/>
        <v>3006.1900999999998</v>
      </c>
      <c r="E234" s="12">
        <f t="shared" si="10"/>
        <v>15.349744285713768</v>
      </c>
    </row>
    <row r="235" spans="1:5" ht="24" x14ac:dyDescent="0.25">
      <c r="A235" s="9" t="s">
        <v>275</v>
      </c>
      <c r="B235" s="9">
        <f t="shared" si="9"/>
        <v>193</v>
      </c>
      <c r="C235" s="10">
        <f>[1]Sheet1_Raw!N234</f>
        <v>3074.445592</v>
      </c>
      <c r="D235" s="12">
        <f t="shared" si="11"/>
        <v>3022.0281371428573</v>
      </c>
      <c r="E235" s="12">
        <f t="shared" si="10"/>
        <v>15.838037142857502</v>
      </c>
    </row>
    <row r="236" spans="1:5" ht="24" x14ac:dyDescent="0.25">
      <c r="A236" s="9" t="s">
        <v>276</v>
      </c>
      <c r="B236" s="9">
        <f t="shared" ref="B236:B299" si="12">1+B235</f>
        <v>194</v>
      </c>
      <c r="C236" s="10">
        <f>[1]Sheet1_Raw!N235</f>
        <v>3093.3341820000001</v>
      </c>
      <c r="D236" s="12">
        <f t="shared" si="11"/>
        <v>3038.1094698571428</v>
      </c>
      <c r="E236" s="12">
        <f t="shared" si="10"/>
        <v>16.081332714285509</v>
      </c>
    </row>
    <row r="237" spans="1:5" ht="24" x14ac:dyDescent="0.25">
      <c r="A237" s="9" t="s">
        <v>277</v>
      </c>
      <c r="B237" s="9">
        <f t="shared" si="12"/>
        <v>195</v>
      </c>
      <c r="C237" s="10">
        <f>[1]Sheet1_Raw!N236</f>
        <v>3106.2203450000002</v>
      </c>
      <c r="D237" s="12">
        <f t="shared" si="11"/>
        <v>3054.7131225714288</v>
      </c>
      <c r="E237" s="12">
        <f t="shared" si="10"/>
        <v>16.603652714286</v>
      </c>
    </row>
    <row r="238" spans="1:5" ht="24" x14ac:dyDescent="0.25">
      <c r="A238" s="9" t="s">
        <v>278</v>
      </c>
      <c r="B238" s="9">
        <f t="shared" si="12"/>
        <v>196</v>
      </c>
      <c r="C238" s="10">
        <f>[1]Sheet1_Raw!N237</f>
        <v>3117.1771570000001</v>
      </c>
      <c r="D238" s="12">
        <f t="shared" si="11"/>
        <v>3071.742117428571</v>
      </c>
      <c r="E238" s="12">
        <f t="shared" si="10"/>
        <v>17.028994857142152</v>
      </c>
    </row>
    <row r="239" spans="1:5" ht="24" x14ac:dyDescent="0.25">
      <c r="A239" s="9" t="s">
        <v>279</v>
      </c>
      <c r="B239" s="9">
        <f t="shared" si="12"/>
        <v>197</v>
      </c>
      <c r="C239" s="10">
        <f>[1]Sheet1_Raw!N238</f>
        <v>3134.8628800000001</v>
      </c>
      <c r="D239" s="12">
        <f t="shared" si="11"/>
        <v>3088.0684472857142</v>
      </c>
      <c r="E239" s="12">
        <f t="shared" si="10"/>
        <v>16.326329857143264</v>
      </c>
    </row>
    <row r="240" spans="1:5" ht="24" x14ac:dyDescent="0.25">
      <c r="A240" s="9" t="s">
        <v>280</v>
      </c>
      <c r="B240" s="9">
        <f t="shared" si="12"/>
        <v>198</v>
      </c>
      <c r="C240" s="10">
        <f>[1]Sheet1_Raw!N239</f>
        <v>3156.204843</v>
      </c>
      <c r="D240" s="12">
        <f t="shared" si="11"/>
        <v>3105.1791078571428</v>
      </c>
      <c r="E240" s="12">
        <f t="shared" si="10"/>
        <v>17.110660571428525</v>
      </c>
    </row>
    <row r="241" spans="1:5" ht="24" x14ac:dyDescent="0.25">
      <c r="A241" s="9" t="s">
        <v>281</v>
      </c>
      <c r="B241" s="9">
        <f t="shared" si="12"/>
        <v>199</v>
      </c>
      <c r="C241" s="10">
        <f>[1]Sheet1_Raw!N240</f>
        <v>3178.29711</v>
      </c>
      <c r="D241" s="12">
        <f t="shared" si="11"/>
        <v>3122.9345870000002</v>
      </c>
      <c r="E241" s="12">
        <f t="shared" si="10"/>
        <v>17.755479142857439</v>
      </c>
    </row>
    <row r="242" spans="1:5" ht="24" x14ac:dyDescent="0.25">
      <c r="A242" s="9" t="s">
        <v>282</v>
      </c>
      <c r="B242" s="9">
        <f t="shared" si="12"/>
        <v>200</v>
      </c>
      <c r="C242" s="10">
        <f>[1]Sheet1_Raw!N241</f>
        <v>3204.2480799999998</v>
      </c>
      <c r="D242" s="12">
        <f t="shared" si="11"/>
        <v>3141.4777995714289</v>
      </c>
      <c r="E242" s="12">
        <f t="shared" si="10"/>
        <v>18.543212571428739</v>
      </c>
    </row>
    <row r="243" spans="1:5" ht="24" x14ac:dyDescent="0.25">
      <c r="A243" s="9" t="s">
        <v>283</v>
      </c>
      <c r="B243" s="9">
        <f t="shared" si="12"/>
        <v>201</v>
      </c>
      <c r="C243" s="10">
        <f>[1]Sheet1_Raw!N242</f>
        <v>3230.4372410000001</v>
      </c>
      <c r="D243" s="12">
        <f t="shared" si="11"/>
        <v>3161.063950857143</v>
      </c>
      <c r="E243" s="12">
        <f t="shared" si="10"/>
        <v>19.586151285714095</v>
      </c>
    </row>
    <row r="244" spans="1:5" ht="24" x14ac:dyDescent="0.25">
      <c r="A244" s="9" t="s">
        <v>284</v>
      </c>
      <c r="B244" s="9">
        <f t="shared" si="12"/>
        <v>202</v>
      </c>
      <c r="C244" s="10">
        <f>[1]Sheet1_Raw!N243</f>
        <v>3250.50488</v>
      </c>
      <c r="D244" s="12">
        <f t="shared" si="11"/>
        <v>3181.6760272857141</v>
      </c>
      <c r="E244" s="12">
        <f t="shared" si="10"/>
        <v>20.612076428571072</v>
      </c>
    </row>
    <row r="245" spans="1:5" ht="24" x14ac:dyDescent="0.25">
      <c r="A245" s="9" t="s">
        <v>285</v>
      </c>
      <c r="B245" s="9">
        <f t="shared" si="12"/>
        <v>203</v>
      </c>
      <c r="C245" s="10">
        <f>[1]Sheet1_Raw!N244</f>
        <v>3262.8074740000002</v>
      </c>
      <c r="D245" s="12">
        <f t="shared" si="11"/>
        <v>3202.4803582857139</v>
      </c>
      <c r="E245" s="12">
        <f t="shared" si="10"/>
        <v>20.80433099999982</v>
      </c>
    </row>
    <row r="246" spans="1:5" ht="24" x14ac:dyDescent="0.25">
      <c r="A246" s="9" t="s">
        <v>286</v>
      </c>
      <c r="B246" s="9">
        <f t="shared" si="12"/>
        <v>204</v>
      </c>
      <c r="C246" s="10">
        <f>[1]Sheet1_Raw!N245</f>
        <v>3281.8032499999999</v>
      </c>
      <c r="D246" s="12">
        <f t="shared" si="11"/>
        <v>3223.471839714286</v>
      </c>
      <c r="E246" s="12">
        <f t="shared" si="10"/>
        <v>20.991481428572115</v>
      </c>
    </row>
    <row r="247" spans="1:5" ht="24" x14ac:dyDescent="0.25">
      <c r="A247" s="9" t="s">
        <v>287</v>
      </c>
      <c r="B247" s="9">
        <f t="shared" si="12"/>
        <v>205</v>
      </c>
      <c r="C247" s="10">
        <f>[1]Sheet1_Raw!N246</f>
        <v>3303.8597880000002</v>
      </c>
      <c r="D247" s="12">
        <f t="shared" si="11"/>
        <v>3244.5654032857151</v>
      </c>
      <c r="E247" s="12">
        <f t="shared" si="10"/>
        <v>21.093563571429058</v>
      </c>
    </row>
    <row r="248" spans="1:5" ht="24" x14ac:dyDescent="0.25">
      <c r="A248" s="9" t="s">
        <v>288</v>
      </c>
      <c r="B248" s="9">
        <f t="shared" si="12"/>
        <v>206</v>
      </c>
      <c r="C248" s="10">
        <f>[1]Sheet1_Raw!N247</f>
        <v>3323.0699370000002</v>
      </c>
      <c r="D248" s="12">
        <f t="shared" si="11"/>
        <v>3265.247235714286</v>
      </c>
      <c r="E248" s="12">
        <f t="shared" si="10"/>
        <v>20.681832428570942</v>
      </c>
    </row>
    <row r="249" spans="1:5" ht="24" x14ac:dyDescent="0.25">
      <c r="A249" s="9" t="s">
        <v>289</v>
      </c>
      <c r="B249" s="9">
        <f t="shared" si="12"/>
        <v>207</v>
      </c>
      <c r="C249" s="10">
        <f>[1]Sheet1_Raw!N248</f>
        <v>3350.7120669999999</v>
      </c>
      <c r="D249" s="12">
        <f t="shared" si="11"/>
        <v>3286.1706624285716</v>
      </c>
      <c r="E249" s="12">
        <f t="shared" si="10"/>
        <v>20.923426714285597</v>
      </c>
    </row>
    <row r="250" spans="1:5" ht="24" x14ac:dyDescent="0.25">
      <c r="A250" s="9" t="s">
        <v>290</v>
      </c>
      <c r="B250" s="9">
        <f t="shared" si="12"/>
        <v>208</v>
      </c>
      <c r="C250" s="10">
        <f>[1]Sheet1_Raw!N249</f>
        <v>3378.890128</v>
      </c>
      <c r="D250" s="12">
        <f t="shared" si="11"/>
        <v>3307.3782177142857</v>
      </c>
      <c r="E250" s="12">
        <f t="shared" si="10"/>
        <v>21.207555285714079</v>
      </c>
    </row>
    <row r="251" spans="1:5" ht="24" x14ac:dyDescent="0.25">
      <c r="A251" s="9" t="s">
        <v>291</v>
      </c>
      <c r="B251" s="9">
        <f t="shared" si="12"/>
        <v>209</v>
      </c>
      <c r="C251" s="10">
        <f>[1]Sheet1_Raw!N250</f>
        <v>3394.5393130000002</v>
      </c>
      <c r="D251" s="12">
        <f t="shared" si="11"/>
        <v>3327.9545652857146</v>
      </c>
      <c r="E251" s="12">
        <f t="shared" si="10"/>
        <v>20.576347571428869</v>
      </c>
    </row>
    <row r="252" spans="1:5" ht="24" x14ac:dyDescent="0.25">
      <c r="A252" s="9" t="s">
        <v>292</v>
      </c>
      <c r="B252" s="9">
        <f t="shared" si="12"/>
        <v>210</v>
      </c>
      <c r="C252" s="10">
        <f>[1]Sheet1_Raw!N251</f>
        <v>3410.1765890000001</v>
      </c>
      <c r="D252" s="12">
        <f t="shared" si="11"/>
        <v>3349.0072960000002</v>
      </c>
      <c r="E252" s="12">
        <f t="shared" si="10"/>
        <v>21.052730714285644</v>
      </c>
    </row>
    <row r="253" spans="1:5" ht="24" x14ac:dyDescent="0.25">
      <c r="A253" s="9" t="s">
        <v>293</v>
      </c>
      <c r="B253" s="9">
        <f t="shared" si="12"/>
        <v>211</v>
      </c>
      <c r="C253" s="10">
        <f>[1]Sheet1_Raw!N252</f>
        <v>3437.4733409999999</v>
      </c>
      <c r="D253" s="12">
        <f t="shared" si="11"/>
        <v>3371.2458804285716</v>
      </c>
      <c r="E253" s="12">
        <f t="shared" si="10"/>
        <v>22.238584428571357</v>
      </c>
    </row>
    <row r="254" spans="1:5" ht="24" x14ac:dyDescent="0.25">
      <c r="A254" s="9" t="s">
        <v>294</v>
      </c>
      <c r="B254" s="9">
        <f t="shared" si="12"/>
        <v>212</v>
      </c>
      <c r="C254" s="10">
        <f>[1]Sheet1_Raw!N253</f>
        <v>3459.3869639999998</v>
      </c>
      <c r="D254" s="12">
        <f t="shared" si="11"/>
        <v>3393.4640484285715</v>
      </c>
      <c r="E254" s="12">
        <f t="shared" si="10"/>
        <v>22.218167999999878</v>
      </c>
    </row>
    <row r="255" spans="1:5" ht="24" x14ac:dyDescent="0.25">
      <c r="A255" s="9" t="s">
        <v>295</v>
      </c>
      <c r="B255" s="9">
        <f t="shared" si="12"/>
        <v>213</v>
      </c>
      <c r="C255" s="10">
        <f>[1]Sheet1_Raw!N254</f>
        <v>3488.4701530000002</v>
      </c>
      <c r="D255" s="12">
        <f t="shared" si="11"/>
        <v>3417.0926507142858</v>
      </c>
      <c r="E255" s="12">
        <f t="shared" si="10"/>
        <v>23.628602285714351</v>
      </c>
    </row>
    <row r="256" spans="1:5" ht="24" x14ac:dyDescent="0.25">
      <c r="A256" s="9" t="s">
        <v>296</v>
      </c>
      <c r="B256" s="9">
        <f t="shared" si="12"/>
        <v>214</v>
      </c>
      <c r="C256" s="10">
        <f>[1]Sheet1_Raw!N255</f>
        <v>3519.7447040000002</v>
      </c>
      <c r="D256" s="12">
        <f t="shared" si="11"/>
        <v>3441.2401702857142</v>
      </c>
      <c r="E256" s="12">
        <f t="shared" si="10"/>
        <v>24.147519571428347</v>
      </c>
    </row>
    <row r="257" spans="1:5" ht="24" x14ac:dyDescent="0.25">
      <c r="A257" s="9" t="s">
        <v>297</v>
      </c>
      <c r="B257" s="9">
        <f t="shared" si="12"/>
        <v>215</v>
      </c>
      <c r="C257" s="10">
        <f>[1]Sheet1_Raw!N256</f>
        <v>3553.5083570000002</v>
      </c>
      <c r="D257" s="12">
        <f t="shared" si="11"/>
        <v>3466.1856315714285</v>
      </c>
      <c r="E257" s="12">
        <f t="shared" si="10"/>
        <v>24.945461285714373</v>
      </c>
    </row>
    <row r="258" spans="1:5" ht="24" x14ac:dyDescent="0.25">
      <c r="A258" s="9" t="s">
        <v>298</v>
      </c>
      <c r="B258" s="9">
        <f t="shared" si="12"/>
        <v>216</v>
      </c>
      <c r="C258" s="10">
        <f>[1]Sheet1_Raw!N257</f>
        <v>3573.1948889999999</v>
      </c>
      <c r="D258" s="12">
        <f t="shared" si="11"/>
        <v>3491.7078567142853</v>
      </c>
      <c r="E258" s="12">
        <f t="shared" si="10"/>
        <v>25.522225142856769</v>
      </c>
    </row>
    <row r="259" spans="1:5" ht="24" x14ac:dyDescent="0.25">
      <c r="A259" s="9" t="s">
        <v>299</v>
      </c>
      <c r="B259" s="9">
        <f t="shared" si="12"/>
        <v>217</v>
      </c>
      <c r="C259" s="10">
        <f>[1]Sheet1_Raw!N258</f>
        <v>3591.6070970000001</v>
      </c>
      <c r="D259" s="12">
        <f t="shared" si="11"/>
        <v>3517.6265007142856</v>
      </c>
      <c r="E259" s="12">
        <f t="shared" si="10"/>
        <v>25.918644000000313</v>
      </c>
    </row>
    <row r="260" spans="1:5" ht="24" x14ac:dyDescent="0.25">
      <c r="A260" s="9" t="s">
        <v>300</v>
      </c>
      <c r="B260" s="9">
        <f t="shared" si="12"/>
        <v>218</v>
      </c>
      <c r="C260" s="10">
        <f>[1]Sheet1_Raw!N259</f>
        <v>3628.5267880000001</v>
      </c>
      <c r="D260" s="12">
        <f t="shared" si="11"/>
        <v>3544.9198502857143</v>
      </c>
      <c r="E260" s="12">
        <f t="shared" si="10"/>
        <v>27.293349571428735</v>
      </c>
    </row>
    <row r="261" spans="1:5" ht="24" x14ac:dyDescent="0.25">
      <c r="A261" s="9" t="s">
        <v>301</v>
      </c>
      <c r="B261" s="9">
        <f t="shared" si="12"/>
        <v>219</v>
      </c>
      <c r="C261" s="10">
        <f>[1]Sheet1_Raw!N260</f>
        <v>3657.752892</v>
      </c>
      <c r="D261" s="12">
        <f t="shared" si="11"/>
        <v>3573.2578400000007</v>
      </c>
      <c r="E261" s="12">
        <f t="shared" si="10"/>
        <v>28.337989714286323</v>
      </c>
    </row>
    <row r="262" spans="1:5" ht="24" x14ac:dyDescent="0.25">
      <c r="A262" s="9" t="s">
        <v>302</v>
      </c>
      <c r="B262" s="9">
        <f t="shared" si="12"/>
        <v>220</v>
      </c>
      <c r="C262" s="10">
        <f>[1]Sheet1_Raw!N261</f>
        <v>3705.5102980000001</v>
      </c>
      <c r="D262" s="12">
        <f t="shared" si="11"/>
        <v>3604.2635750000004</v>
      </c>
      <c r="E262" s="12">
        <f t="shared" si="10"/>
        <v>31.005734999999731</v>
      </c>
    </row>
    <row r="263" spans="1:5" ht="24" x14ac:dyDescent="0.25">
      <c r="A263" s="9" t="s">
        <v>303</v>
      </c>
      <c r="B263" s="9">
        <f t="shared" si="12"/>
        <v>221</v>
      </c>
      <c r="C263" s="10">
        <f>[1]Sheet1_Raw!N262</f>
        <v>3762.7239100000002</v>
      </c>
      <c r="D263" s="12">
        <f t="shared" si="11"/>
        <v>3638.9748901428575</v>
      </c>
      <c r="E263" s="12">
        <f t="shared" si="10"/>
        <v>34.711315142857075</v>
      </c>
    </row>
    <row r="264" spans="1:5" ht="24" x14ac:dyDescent="0.25">
      <c r="A264" s="9" t="s">
        <v>304</v>
      </c>
      <c r="B264" s="9">
        <f t="shared" si="12"/>
        <v>222</v>
      </c>
      <c r="C264" s="10">
        <f>[1]Sheet1_Raw!N263</f>
        <v>3816.9601269999998</v>
      </c>
      <c r="D264" s="12">
        <f t="shared" si="11"/>
        <v>3676.6108572857147</v>
      </c>
      <c r="E264" s="12">
        <f t="shared" si="10"/>
        <v>37.635967142857226</v>
      </c>
    </row>
    <row r="265" spans="1:5" ht="24" x14ac:dyDescent="0.25">
      <c r="A265" s="9" t="s">
        <v>305</v>
      </c>
      <c r="B265" s="9">
        <f t="shared" si="12"/>
        <v>223</v>
      </c>
      <c r="C265" s="10">
        <f>[1]Sheet1_Raw!N264</f>
        <v>3852.3077539999999</v>
      </c>
      <c r="D265" s="12">
        <f t="shared" si="11"/>
        <v>3716.4841237142859</v>
      </c>
      <c r="E265" s="12">
        <f t="shared" si="10"/>
        <v>39.873266428571242</v>
      </c>
    </row>
    <row r="266" spans="1:5" ht="24" x14ac:dyDescent="0.25">
      <c r="A266" s="9" t="s">
        <v>306</v>
      </c>
      <c r="B266" s="9">
        <f t="shared" si="12"/>
        <v>224</v>
      </c>
      <c r="C266" s="10">
        <f>[1]Sheet1_Raw!N265</f>
        <v>3886.2024120000001</v>
      </c>
      <c r="D266" s="12">
        <f t="shared" si="11"/>
        <v>3758.5691687142858</v>
      </c>
      <c r="E266" s="12">
        <f t="shared" si="10"/>
        <v>42.085044999999809</v>
      </c>
    </row>
    <row r="267" spans="1:5" ht="24" x14ac:dyDescent="0.25">
      <c r="A267" s="9" t="s">
        <v>307</v>
      </c>
      <c r="B267" s="9">
        <f t="shared" si="12"/>
        <v>225</v>
      </c>
      <c r="C267" s="10">
        <f>[1]Sheet1_Raw!N266</f>
        <v>3964.1029610000001</v>
      </c>
      <c r="D267" s="12">
        <f t="shared" si="11"/>
        <v>3806.5086220000003</v>
      </c>
      <c r="E267" s="12">
        <f t="shared" si="10"/>
        <v>47.939453285714535</v>
      </c>
    </row>
    <row r="268" spans="1:5" ht="24" x14ac:dyDescent="0.25">
      <c r="A268" s="9" t="s">
        <v>308</v>
      </c>
      <c r="B268" s="9">
        <f t="shared" si="12"/>
        <v>226</v>
      </c>
      <c r="C268" s="10">
        <f>[1]Sheet1_Raw!N267</f>
        <v>4017.2673159999999</v>
      </c>
      <c r="D268" s="12">
        <f t="shared" si="11"/>
        <v>3857.8678254285719</v>
      </c>
      <c r="E268" s="12">
        <f t="shared" si="10"/>
        <v>51.359203428571618</v>
      </c>
    </row>
    <row r="269" spans="1:5" ht="24" x14ac:dyDescent="0.25">
      <c r="A269" s="9" t="s">
        <v>309</v>
      </c>
      <c r="B269" s="9">
        <f t="shared" si="12"/>
        <v>227</v>
      </c>
      <c r="C269" s="10">
        <f>[1]Sheet1_Raw!N268</f>
        <v>4102.6947170000003</v>
      </c>
      <c r="D269" s="12">
        <f t="shared" si="11"/>
        <v>3914.6084567142857</v>
      </c>
      <c r="E269" s="12">
        <f t="shared" si="10"/>
        <v>56.740631285713789</v>
      </c>
    </row>
    <row r="270" spans="1:5" ht="24" x14ac:dyDescent="0.25">
      <c r="A270" s="9" t="s">
        <v>310</v>
      </c>
      <c r="B270" s="9">
        <f t="shared" si="12"/>
        <v>228</v>
      </c>
      <c r="C270" s="10">
        <f>[1]Sheet1_Raw!N269</f>
        <v>4193.4457000000002</v>
      </c>
      <c r="D270" s="12">
        <f t="shared" si="11"/>
        <v>3976.1401409999999</v>
      </c>
      <c r="E270" s="12">
        <f t="shared" si="10"/>
        <v>61.531684285714164</v>
      </c>
    </row>
    <row r="271" spans="1:5" ht="24" x14ac:dyDescent="0.25">
      <c r="A271" s="9" t="s">
        <v>311</v>
      </c>
      <c r="B271" s="9">
        <f t="shared" si="12"/>
        <v>229</v>
      </c>
      <c r="C271" s="10">
        <f>[1]Sheet1_Raw!N270</f>
        <v>4285.0899010000003</v>
      </c>
      <c r="D271" s="12">
        <f t="shared" si="11"/>
        <v>4043.0158230000002</v>
      </c>
      <c r="E271" s="12">
        <f t="shared" si="10"/>
        <v>66.875682000000324</v>
      </c>
    </row>
    <row r="272" spans="1:5" ht="24" x14ac:dyDescent="0.25">
      <c r="A272" s="9" t="s">
        <v>312</v>
      </c>
      <c r="B272" s="9">
        <f t="shared" si="12"/>
        <v>230</v>
      </c>
      <c r="C272" s="10">
        <f>[1]Sheet1_Raw!N271</f>
        <v>4342.9942680000004</v>
      </c>
      <c r="D272" s="12">
        <f t="shared" si="11"/>
        <v>4113.1138964285719</v>
      </c>
      <c r="E272" s="12">
        <f t="shared" si="10"/>
        <v>70.098073428571752</v>
      </c>
    </row>
    <row r="273" spans="1:5" ht="24" x14ac:dyDescent="0.25">
      <c r="A273" s="9" t="s">
        <v>313</v>
      </c>
      <c r="B273" s="9">
        <f t="shared" si="12"/>
        <v>231</v>
      </c>
      <c r="C273" s="10">
        <f>[1]Sheet1_Raw!N272</f>
        <v>4390.7159460000003</v>
      </c>
      <c r="D273" s="12">
        <f t="shared" si="11"/>
        <v>4185.1872584285711</v>
      </c>
      <c r="E273" s="12">
        <f t="shared" si="10"/>
        <v>72.073361999999179</v>
      </c>
    </row>
    <row r="274" spans="1:5" ht="24" x14ac:dyDescent="0.25">
      <c r="A274" s="9" t="s">
        <v>314</v>
      </c>
      <c r="B274" s="9">
        <f t="shared" si="12"/>
        <v>232</v>
      </c>
      <c r="C274" s="10">
        <f>[1]Sheet1_Raw!N273</f>
        <v>4490.7206699999997</v>
      </c>
      <c r="D274" s="12">
        <f t="shared" si="11"/>
        <v>4260.4183597142855</v>
      </c>
      <c r="E274" s="12">
        <f t="shared" si="10"/>
        <v>75.231101285714431</v>
      </c>
    </row>
    <row r="275" spans="1:5" ht="24" x14ac:dyDescent="0.25">
      <c r="A275" s="9" t="s">
        <v>315</v>
      </c>
      <c r="B275" s="9">
        <f t="shared" si="12"/>
        <v>233</v>
      </c>
      <c r="C275" s="10">
        <f>[1]Sheet1_Raw!N274</f>
        <v>4592.2260020000003</v>
      </c>
      <c r="D275" s="12">
        <f t="shared" si="11"/>
        <v>4342.5553148571435</v>
      </c>
      <c r="E275" s="12">
        <f t="shared" si="10"/>
        <v>82.136955142857914</v>
      </c>
    </row>
    <row r="276" spans="1:5" ht="24" x14ac:dyDescent="0.25">
      <c r="A276" s="9" t="s">
        <v>316</v>
      </c>
      <c r="B276" s="9">
        <f t="shared" si="12"/>
        <v>234</v>
      </c>
      <c r="C276" s="10">
        <f>[1]Sheet1_Raw!N275</f>
        <v>4739.0830050000004</v>
      </c>
      <c r="D276" s="12">
        <f t="shared" si="11"/>
        <v>4433.4679274285718</v>
      </c>
      <c r="E276" s="12">
        <f t="shared" si="10"/>
        <v>90.912612571428326</v>
      </c>
    </row>
    <row r="277" spans="1:5" ht="24" x14ac:dyDescent="0.25">
      <c r="A277" s="9" t="s">
        <v>317</v>
      </c>
      <c r="B277" s="9">
        <f t="shared" si="12"/>
        <v>235</v>
      </c>
      <c r="C277" s="10">
        <f>[1]Sheet1_Raw!N276</f>
        <v>4809.9688120000001</v>
      </c>
      <c r="D277" s="12">
        <f t="shared" si="11"/>
        <v>4521.5426577142853</v>
      </c>
      <c r="E277" s="12">
        <f t="shared" si="10"/>
        <v>88.074730285713486</v>
      </c>
    </row>
    <row r="278" spans="1:5" ht="24" x14ac:dyDescent="0.25">
      <c r="A278" s="9" t="s">
        <v>318</v>
      </c>
      <c r="B278" s="9">
        <f t="shared" si="12"/>
        <v>236</v>
      </c>
      <c r="C278" s="10">
        <f>[1]Sheet1_Raw!N277</f>
        <v>4970.4622820000004</v>
      </c>
      <c r="D278" s="12">
        <f t="shared" si="11"/>
        <v>4619.4529978571427</v>
      </c>
      <c r="E278" s="12">
        <f t="shared" si="10"/>
        <v>97.910340142857422</v>
      </c>
    </row>
    <row r="279" spans="1:5" ht="24" x14ac:dyDescent="0.25">
      <c r="A279" s="9" t="s">
        <v>319</v>
      </c>
      <c r="B279" s="9">
        <f t="shared" si="12"/>
        <v>237</v>
      </c>
      <c r="C279" s="10">
        <f>[1]Sheet1_Raw!N278</f>
        <v>5095.0126460000001</v>
      </c>
      <c r="D279" s="12">
        <f t="shared" si="11"/>
        <v>4726.8841947142855</v>
      </c>
      <c r="E279" s="12">
        <f t="shared" si="10"/>
        <v>107.43119685714282</v>
      </c>
    </row>
    <row r="280" spans="1:5" ht="24" x14ac:dyDescent="0.25">
      <c r="A280" s="9" t="s">
        <v>320</v>
      </c>
      <c r="B280" s="9">
        <f t="shared" si="12"/>
        <v>238</v>
      </c>
      <c r="C280" s="10">
        <f>[1]Sheet1_Raw!N279</f>
        <v>5212.7983709999999</v>
      </c>
      <c r="D280" s="12">
        <f t="shared" si="11"/>
        <v>4844.324541142857</v>
      </c>
      <c r="E280" s="12">
        <f t="shared" si="10"/>
        <v>117.4403464285715</v>
      </c>
    </row>
    <row r="281" spans="1:5" ht="24" x14ac:dyDescent="0.25">
      <c r="A281" s="9" t="s">
        <v>321</v>
      </c>
      <c r="B281" s="9">
        <f t="shared" si="12"/>
        <v>239</v>
      </c>
      <c r="C281" s="10">
        <f>[1]Sheet1_Raw!N280</f>
        <v>5362.3826669999999</v>
      </c>
      <c r="D281" s="12">
        <f t="shared" si="11"/>
        <v>4968.8476835714291</v>
      </c>
      <c r="E281" s="12">
        <f t="shared" si="10"/>
        <v>124.5231424285721</v>
      </c>
    </row>
    <row r="282" spans="1:5" ht="24" x14ac:dyDescent="0.25">
      <c r="A282" s="9" t="s">
        <v>322</v>
      </c>
      <c r="B282" s="9">
        <f t="shared" si="12"/>
        <v>240</v>
      </c>
      <c r="C282" s="10">
        <f>[1]Sheet1_Raw!N281</f>
        <v>5519.1246199999996</v>
      </c>
      <c r="D282" s="12">
        <f t="shared" si="11"/>
        <v>5101.2617718571428</v>
      </c>
      <c r="E282" s="12">
        <f t="shared" si="10"/>
        <v>132.41408828571366</v>
      </c>
    </row>
    <row r="283" spans="1:5" ht="24" x14ac:dyDescent="0.25">
      <c r="A283" s="9" t="s">
        <v>323</v>
      </c>
      <c r="B283" s="9">
        <f t="shared" si="12"/>
        <v>241</v>
      </c>
      <c r="C283" s="10">
        <f>[1]Sheet1_Raw!N282</f>
        <v>5712.0835989999996</v>
      </c>
      <c r="D283" s="12">
        <f t="shared" si="11"/>
        <v>5240.2618567142854</v>
      </c>
      <c r="E283" s="12">
        <f t="shared" si="10"/>
        <v>139.00008485714261</v>
      </c>
    </row>
    <row r="284" spans="1:5" ht="24" x14ac:dyDescent="0.25">
      <c r="A284" s="9" t="s">
        <v>324</v>
      </c>
      <c r="B284" s="9">
        <f t="shared" si="12"/>
        <v>242</v>
      </c>
      <c r="C284" s="10">
        <f>[1]Sheet1_Raw!N283</f>
        <v>5935.1857200000004</v>
      </c>
      <c r="D284" s="12">
        <f t="shared" si="11"/>
        <v>5401.0071292857147</v>
      </c>
      <c r="E284" s="12">
        <f t="shared" si="10"/>
        <v>160.74527257142927</v>
      </c>
    </row>
    <row r="285" spans="1:5" ht="24" x14ac:dyDescent="0.25">
      <c r="A285" s="9" t="s">
        <v>325</v>
      </c>
      <c r="B285" s="9">
        <f t="shared" si="12"/>
        <v>243</v>
      </c>
      <c r="C285" s="10">
        <f>[1]Sheet1_Raw!N284</f>
        <v>6166.0171559999999</v>
      </c>
      <c r="D285" s="12">
        <f t="shared" si="11"/>
        <v>5571.8006827142863</v>
      </c>
      <c r="E285" s="12">
        <f t="shared" si="10"/>
        <v>170.79355342857161</v>
      </c>
    </row>
    <row r="286" spans="1:5" ht="24" x14ac:dyDescent="0.25">
      <c r="A286" s="9" t="s">
        <v>326</v>
      </c>
      <c r="B286" s="9">
        <f t="shared" si="12"/>
        <v>244</v>
      </c>
      <c r="C286" s="10">
        <f>[1]Sheet1_Raw!N285</f>
        <v>6333.394362</v>
      </c>
      <c r="D286" s="12">
        <f t="shared" si="11"/>
        <v>5748.7123564285712</v>
      </c>
      <c r="E286" s="12">
        <f t="shared" si="10"/>
        <v>176.91167371428492</v>
      </c>
    </row>
    <row r="287" spans="1:5" ht="24" x14ac:dyDescent="0.25">
      <c r="A287" s="9" t="s">
        <v>327</v>
      </c>
      <c r="B287" s="9">
        <f t="shared" si="12"/>
        <v>245</v>
      </c>
      <c r="C287" s="10">
        <f>[1]Sheet1_Raw!N286</f>
        <v>6482.93102</v>
      </c>
      <c r="D287" s="12">
        <f t="shared" si="11"/>
        <v>5930.1598777142854</v>
      </c>
      <c r="E287" s="12">
        <f t="shared" si="10"/>
        <v>181.44752128571417</v>
      </c>
    </row>
    <row r="288" spans="1:5" ht="24" x14ac:dyDescent="0.25">
      <c r="A288" s="9" t="s">
        <v>328</v>
      </c>
      <c r="B288" s="9">
        <f t="shared" si="12"/>
        <v>246</v>
      </c>
      <c r="C288" s="10">
        <f>[1]Sheet1_Raw!N287</f>
        <v>6783.6716779999997</v>
      </c>
      <c r="D288" s="12">
        <f t="shared" si="11"/>
        <v>6133.2011649999995</v>
      </c>
      <c r="E288" s="12">
        <f t="shared" si="10"/>
        <v>203.04128728571413</v>
      </c>
    </row>
    <row r="289" spans="1:5" ht="24" x14ac:dyDescent="0.25">
      <c r="A289" s="9" t="s">
        <v>329</v>
      </c>
      <c r="B289" s="9">
        <f t="shared" si="12"/>
        <v>247</v>
      </c>
      <c r="C289" s="10">
        <f>[1]Sheet1_Raw!N288</f>
        <v>6873.386528</v>
      </c>
      <c r="D289" s="12">
        <f t="shared" si="11"/>
        <v>6326.6671518571438</v>
      </c>
      <c r="E289" s="12">
        <f t="shared" si="10"/>
        <v>193.46598685714434</v>
      </c>
    </row>
    <row r="290" spans="1:5" ht="24" x14ac:dyDescent="0.25">
      <c r="A290" s="9" t="s">
        <v>330</v>
      </c>
      <c r="B290" s="9">
        <f t="shared" si="12"/>
        <v>248</v>
      </c>
      <c r="C290" s="10">
        <f>[1]Sheet1_Raw!N289</f>
        <v>7248.3000359999996</v>
      </c>
      <c r="D290" s="12">
        <f t="shared" si="11"/>
        <v>6546.1266428571425</v>
      </c>
      <c r="E290" s="12">
        <f t="shared" si="10"/>
        <v>219.45949099999871</v>
      </c>
    </row>
    <row r="291" spans="1:5" ht="24" x14ac:dyDescent="0.25">
      <c r="A291" s="9" t="s">
        <v>331</v>
      </c>
      <c r="B291" s="9">
        <f t="shared" si="12"/>
        <v>249</v>
      </c>
      <c r="C291" s="10">
        <f>[1]Sheet1_Raw!N290</f>
        <v>7516.9920199999997</v>
      </c>
      <c r="D291" s="12">
        <f t="shared" si="11"/>
        <v>6772.0989714285706</v>
      </c>
      <c r="E291" s="12">
        <f t="shared" si="10"/>
        <v>225.97232857142808</v>
      </c>
    </row>
    <row r="292" spans="1:5" ht="24" x14ac:dyDescent="0.25">
      <c r="A292" s="9" t="s">
        <v>332</v>
      </c>
      <c r="B292" s="9">
        <f t="shared" si="12"/>
        <v>250</v>
      </c>
      <c r="C292" s="10">
        <f>[1]Sheet1_Raw!N291</f>
        <v>7788.7685849999998</v>
      </c>
      <c r="D292" s="12">
        <f t="shared" si="11"/>
        <v>7003.9206041428561</v>
      </c>
      <c r="E292" s="12">
        <f t="shared" si="10"/>
        <v>231.82163271428544</v>
      </c>
    </row>
    <row r="293" spans="1:5" ht="24" x14ac:dyDescent="0.25">
      <c r="A293" s="9" t="s">
        <v>333</v>
      </c>
      <c r="B293" s="9">
        <f t="shared" si="12"/>
        <v>251</v>
      </c>
      <c r="C293" s="10">
        <f>[1]Sheet1_Raw!N292</f>
        <v>7956.9556419999999</v>
      </c>
      <c r="D293" s="12">
        <f t="shared" si="11"/>
        <v>7235.8579298571422</v>
      </c>
      <c r="E293" s="12">
        <f t="shared" si="10"/>
        <v>231.93732571428609</v>
      </c>
    </row>
    <row r="294" spans="1:5" ht="24" x14ac:dyDescent="0.25">
      <c r="A294" s="9" t="s">
        <v>334</v>
      </c>
      <c r="B294" s="9">
        <f t="shared" si="12"/>
        <v>252</v>
      </c>
      <c r="C294" s="10">
        <f>[1]Sheet1_Raw!N293</f>
        <v>8129.7636149999998</v>
      </c>
      <c r="D294" s="12">
        <f t="shared" si="11"/>
        <v>7471.1197291428562</v>
      </c>
      <c r="E294" s="12">
        <f t="shared" si="10"/>
        <v>235.26179928571401</v>
      </c>
    </row>
    <row r="295" spans="1:5" ht="24" x14ac:dyDescent="0.25">
      <c r="A295" s="9" t="s">
        <v>335</v>
      </c>
      <c r="B295" s="9">
        <f t="shared" si="12"/>
        <v>253</v>
      </c>
      <c r="C295" s="10">
        <f>[1]Sheet1_Raw!N294</f>
        <v>8207.4378809999998</v>
      </c>
      <c r="D295" s="12">
        <f t="shared" si="11"/>
        <v>7674.5149009999996</v>
      </c>
      <c r="E295" s="12">
        <f t="shared" ref="E295:E358" si="13">D295-D294</f>
        <v>203.3951718571434</v>
      </c>
    </row>
    <row r="296" spans="1:5" ht="24" x14ac:dyDescent="0.25">
      <c r="A296" s="9" t="s">
        <v>336</v>
      </c>
      <c r="B296" s="9">
        <f t="shared" si="12"/>
        <v>254</v>
      </c>
      <c r="C296" s="10">
        <f>[1]Sheet1_Raw!N295</f>
        <v>8523.6014429999996</v>
      </c>
      <c r="D296" s="12">
        <f t="shared" si="11"/>
        <v>7910.259888857142</v>
      </c>
      <c r="E296" s="12">
        <f t="shared" si="13"/>
        <v>235.74498785714241</v>
      </c>
    </row>
    <row r="297" spans="1:5" ht="24" x14ac:dyDescent="0.25">
      <c r="A297" s="9" t="s">
        <v>337</v>
      </c>
      <c r="B297" s="9">
        <f t="shared" si="12"/>
        <v>255</v>
      </c>
      <c r="C297" s="10">
        <f>[1]Sheet1_Raw!N296</f>
        <v>8790.3878939999995</v>
      </c>
      <c r="D297" s="12">
        <f t="shared" ref="D297:D360" si="14">AVERAGE(C291:C297)</f>
        <v>8130.5581542857135</v>
      </c>
      <c r="E297" s="12">
        <f t="shared" si="13"/>
        <v>220.29826542857154</v>
      </c>
    </row>
    <row r="298" spans="1:5" ht="24" x14ac:dyDescent="0.25">
      <c r="A298" s="9" t="s">
        <v>338</v>
      </c>
      <c r="B298" s="9">
        <f t="shared" si="12"/>
        <v>256</v>
      </c>
      <c r="C298" s="10">
        <f>[1]Sheet1_Raw!N297</f>
        <v>9085.0070290000003</v>
      </c>
      <c r="D298" s="12">
        <f t="shared" si="14"/>
        <v>8354.5602984285706</v>
      </c>
      <c r="E298" s="12">
        <f t="shared" si="13"/>
        <v>224.00214414285711</v>
      </c>
    </row>
    <row r="299" spans="1:5" ht="24" x14ac:dyDescent="0.25">
      <c r="A299" s="9" t="s">
        <v>339</v>
      </c>
      <c r="B299" s="9">
        <f t="shared" si="12"/>
        <v>257</v>
      </c>
      <c r="C299" s="10">
        <f>[1]Sheet1_Raw!N298</f>
        <v>9350.1261400000003</v>
      </c>
      <c r="D299" s="12">
        <f t="shared" si="14"/>
        <v>8577.6113777142855</v>
      </c>
      <c r="E299" s="12">
        <f t="shared" si="13"/>
        <v>223.05107928571488</v>
      </c>
    </row>
    <row r="300" spans="1:5" ht="24" x14ac:dyDescent="0.25">
      <c r="A300" s="9" t="s">
        <v>340</v>
      </c>
      <c r="B300" s="9">
        <f t="shared" ref="B300:B363" si="15">1+B299</f>
        <v>258</v>
      </c>
      <c r="C300" s="10">
        <f>[1]Sheet1_Raw!N299</f>
        <v>9524.4823579999993</v>
      </c>
      <c r="D300" s="12">
        <f t="shared" si="14"/>
        <v>8801.5437657142866</v>
      </c>
      <c r="E300" s="12">
        <f t="shared" si="13"/>
        <v>223.93238800000108</v>
      </c>
    </row>
    <row r="301" spans="1:5" ht="24" x14ac:dyDescent="0.25">
      <c r="A301" s="9" t="s">
        <v>341</v>
      </c>
      <c r="B301" s="9">
        <f t="shared" si="15"/>
        <v>259</v>
      </c>
      <c r="C301" s="10">
        <f>[1]Sheet1_Raw!N300</f>
        <v>9562.7478319999991</v>
      </c>
      <c r="D301" s="12">
        <f t="shared" si="14"/>
        <v>9006.2557967142857</v>
      </c>
      <c r="E301" s="12">
        <f t="shared" si="13"/>
        <v>204.71203099999912</v>
      </c>
    </row>
    <row r="302" spans="1:5" ht="24" x14ac:dyDescent="0.25">
      <c r="A302" s="9" t="s">
        <v>342</v>
      </c>
      <c r="B302" s="9">
        <f t="shared" si="15"/>
        <v>260</v>
      </c>
      <c r="C302" s="10">
        <f>[1]Sheet1_Raw!N301</f>
        <v>9736.3894749999999</v>
      </c>
      <c r="D302" s="12">
        <f t="shared" si="14"/>
        <v>9224.6774530000002</v>
      </c>
      <c r="E302" s="12">
        <f t="shared" si="13"/>
        <v>218.42165628571456</v>
      </c>
    </row>
    <row r="303" spans="1:5" ht="24" x14ac:dyDescent="0.25">
      <c r="A303" s="9" t="s">
        <v>343</v>
      </c>
      <c r="B303" s="9">
        <f t="shared" si="15"/>
        <v>261</v>
      </c>
      <c r="C303" s="10">
        <f>[1]Sheet1_Raw!N302</f>
        <v>10048.78961</v>
      </c>
      <c r="D303" s="12">
        <f t="shared" si="14"/>
        <v>9442.5614768571431</v>
      </c>
      <c r="E303" s="12">
        <f t="shared" si="13"/>
        <v>217.88402385714289</v>
      </c>
    </row>
    <row r="304" spans="1:5" ht="24" x14ac:dyDescent="0.25">
      <c r="A304" s="9" t="s">
        <v>344</v>
      </c>
      <c r="B304" s="9">
        <f t="shared" si="15"/>
        <v>262</v>
      </c>
      <c r="C304" s="10">
        <f>[1]Sheet1_Raw!N303</f>
        <v>10331.368162000001</v>
      </c>
      <c r="D304" s="12">
        <f t="shared" si="14"/>
        <v>9662.7015151428586</v>
      </c>
      <c r="E304" s="12">
        <f t="shared" si="13"/>
        <v>220.14003828571549</v>
      </c>
    </row>
    <row r="305" spans="1:5" ht="24" x14ac:dyDescent="0.25">
      <c r="A305" s="9" t="s">
        <v>345</v>
      </c>
      <c r="B305" s="9">
        <f t="shared" si="15"/>
        <v>263</v>
      </c>
      <c r="C305" s="10">
        <f>[1]Sheet1_Raw!N304</f>
        <v>10617.686320999999</v>
      </c>
      <c r="D305" s="12">
        <f t="shared" si="14"/>
        <v>9881.6556997142852</v>
      </c>
      <c r="E305" s="12">
        <f t="shared" si="13"/>
        <v>218.95418457142659</v>
      </c>
    </row>
    <row r="306" spans="1:5" ht="24" x14ac:dyDescent="0.25">
      <c r="A306" s="9" t="s">
        <v>346</v>
      </c>
      <c r="B306" s="9">
        <f t="shared" si="15"/>
        <v>264</v>
      </c>
      <c r="C306" s="10">
        <f>[1]Sheet1_Raw!N305</f>
        <v>10886.759410999999</v>
      </c>
      <c r="D306" s="12">
        <f t="shared" si="14"/>
        <v>10101.174738428572</v>
      </c>
      <c r="E306" s="12">
        <f t="shared" si="13"/>
        <v>219.51903871428658</v>
      </c>
    </row>
    <row r="307" spans="1:5" ht="24" x14ac:dyDescent="0.25">
      <c r="A307" s="9" t="s">
        <v>347</v>
      </c>
      <c r="B307" s="9">
        <f t="shared" si="15"/>
        <v>265</v>
      </c>
      <c r="C307" s="10">
        <f>[1]Sheet1_Raw!N306</f>
        <v>11051.969074000001</v>
      </c>
      <c r="D307" s="12">
        <f t="shared" si="14"/>
        <v>10319.38712642857</v>
      </c>
      <c r="E307" s="12">
        <f t="shared" si="13"/>
        <v>218.2123879999981</v>
      </c>
    </row>
    <row r="308" spans="1:5" ht="24" x14ac:dyDescent="0.25">
      <c r="A308" s="9" t="s">
        <v>348</v>
      </c>
      <c r="B308" s="9">
        <f t="shared" si="15"/>
        <v>266</v>
      </c>
      <c r="C308" s="10">
        <f>[1]Sheet1_Raw!N307</f>
        <v>11104.097296</v>
      </c>
      <c r="D308" s="12">
        <f t="shared" si="14"/>
        <v>10539.579907000001</v>
      </c>
      <c r="E308" s="12">
        <f t="shared" si="13"/>
        <v>220.19278057143129</v>
      </c>
    </row>
    <row r="309" spans="1:5" ht="24" x14ac:dyDescent="0.25">
      <c r="A309" s="9" t="s">
        <v>349</v>
      </c>
      <c r="B309" s="9">
        <f t="shared" si="15"/>
        <v>267</v>
      </c>
      <c r="C309" s="10">
        <f>[1]Sheet1_Raw!N308</f>
        <v>11276.250243</v>
      </c>
      <c r="D309" s="12">
        <f t="shared" si="14"/>
        <v>10759.560016714286</v>
      </c>
      <c r="E309" s="12">
        <f t="shared" si="13"/>
        <v>219.98010971428448</v>
      </c>
    </row>
    <row r="310" spans="1:5" ht="24" x14ac:dyDescent="0.25">
      <c r="A310" s="9" t="s">
        <v>350</v>
      </c>
      <c r="B310" s="9">
        <f t="shared" si="15"/>
        <v>268</v>
      </c>
      <c r="C310" s="10">
        <f>[1]Sheet1_Raw!N309</f>
        <v>11471.210031000001</v>
      </c>
      <c r="D310" s="12">
        <f t="shared" si="14"/>
        <v>10962.762934</v>
      </c>
      <c r="E310" s="12">
        <f t="shared" si="13"/>
        <v>203.20291728571465</v>
      </c>
    </row>
    <row r="311" spans="1:5" ht="24" x14ac:dyDescent="0.25">
      <c r="A311" s="9" t="s">
        <v>351</v>
      </c>
      <c r="B311" s="9">
        <f t="shared" si="15"/>
        <v>269</v>
      </c>
      <c r="C311" s="10">
        <f>[1]Sheet1_Raw!N310</f>
        <v>11860.498399</v>
      </c>
      <c r="D311" s="12">
        <f t="shared" si="14"/>
        <v>11181.210110714286</v>
      </c>
      <c r="E311" s="12">
        <f t="shared" si="13"/>
        <v>218.44717671428589</v>
      </c>
    </row>
    <row r="312" spans="1:5" ht="24" x14ac:dyDescent="0.25">
      <c r="A312" s="9" t="s">
        <v>352</v>
      </c>
      <c r="B312" s="9">
        <f t="shared" si="15"/>
        <v>270</v>
      </c>
      <c r="C312" s="10">
        <f>[1]Sheet1_Raw!N311</f>
        <v>12121.925541000001</v>
      </c>
      <c r="D312" s="12">
        <f t="shared" si="14"/>
        <v>11396.101427857144</v>
      </c>
      <c r="E312" s="12">
        <f t="shared" si="13"/>
        <v>214.89131714285759</v>
      </c>
    </row>
    <row r="313" spans="1:5" ht="24" x14ac:dyDescent="0.25">
      <c r="A313" s="9" t="s">
        <v>353</v>
      </c>
      <c r="B313" s="9">
        <f t="shared" si="15"/>
        <v>271</v>
      </c>
      <c r="C313" s="10">
        <f>[1]Sheet1_Raw!N312</f>
        <v>12369.871041</v>
      </c>
      <c r="D313" s="12">
        <f t="shared" si="14"/>
        <v>11607.974517857145</v>
      </c>
      <c r="E313" s="12">
        <f t="shared" si="13"/>
        <v>211.87309000000096</v>
      </c>
    </row>
    <row r="314" spans="1:5" ht="24" x14ac:dyDescent="0.25">
      <c r="A314" s="9" t="s">
        <v>354</v>
      </c>
      <c r="B314" s="9">
        <f t="shared" si="15"/>
        <v>272</v>
      </c>
      <c r="C314" s="10">
        <f>[1]Sheet1_Raw!N313</f>
        <v>12534.759145</v>
      </c>
      <c r="D314" s="12">
        <f t="shared" si="14"/>
        <v>11819.801670857147</v>
      </c>
      <c r="E314" s="12">
        <f t="shared" si="13"/>
        <v>211.827153000002</v>
      </c>
    </row>
    <row r="315" spans="1:5" ht="24" x14ac:dyDescent="0.25">
      <c r="A315" s="9" t="s">
        <v>355</v>
      </c>
      <c r="B315" s="9">
        <f t="shared" si="15"/>
        <v>273</v>
      </c>
      <c r="C315" s="10">
        <f>[1]Sheet1_Raw!N314</f>
        <v>12572.834064999999</v>
      </c>
      <c r="D315" s="12">
        <f t="shared" si="14"/>
        <v>12029.621209285715</v>
      </c>
      <c r="E315" s="12">
        <f t="shared" si="13"/>
        <v>209.81953842856819</v>
      </c>
    </row>
    <row r="316" spans="1:5" ht="24" x14ac:dyDescent="0.25">
      <c r="A316" s="9" t="s">
        <v>356</v>
      </c>
      <c r="B316" s="9">
        <f t="shared" si="15"/>
        <v>274</v>
      </c>
      <c r="C316" s="10">
        <f>[1]Sheet1_Raw!N315</f>
        <v>12742.20017</v>
      </c>
      <c r="D316" s="12">
        <f t="shared" si="14"/>
        <v>12239.042627428571</v>
      </c>
      <c r="E316" s="12">
        <f t="shared" si="13"/>
        <v>209.42141814285606</v>
      </c>
    </row>
    <row r="317" spans="1:5" ht="24" x14ac:dyDescent="0.25">
      <c r="A317" s="9" t="s">
        <v>357</v>
      </c>
      <c r="B317" s="9">
        <f t="shared" si="15"/>
        <v>275</v>
      </c>
      <c r="C317" s="10">
        <f>[1]Sheet1_Raw!N316</f>
        <v>13037.152773</v>
      </c>
      <c r="D317" s="12">
        <f t="shared" si="14"/>
        <v>12462.748733428571</v>
      </c>
      <c r="E317" s="12">
        <f t="shared" si="13"/>
        <v>223.70610599999964</v>
      </c>
    </row>
    <row r="318" spans="1:5" ht="24" x14ac:dyDescent="0.25">
      <c r="A318" s="9" t="s">
        <v>358</v>
      </c>
      <c r="B318" s="9">
        <f t="shared" si="15"/>
        <v>276</v>
      </c>
      <c r="C318" s="10">
        <f>[1]Sheet1_Raw!N317</f>
        <v>13314.348196000001</v>
      </c>
      <c r="D318" s="12">
        <f t="shared" si="14"/>
        <v>12670.441561571428</v>
      </c>
      <c r="E318" s="12">
        <f t="shared" si="13"/>
        <v>207.69282814285725</v>
      </c>
    </row>
    <row r="319" spans="1:5" ht="24" x14ac:dyDescent="0.25">
      <c r="A319" s="9" t="s">
        <v>359</v>
      </c>
      <c r="B319" s="9">
        <f t="shared" si="15"/>
        <v>277</v>
      </c>
      <c r="C319" s="10">
        <f>[1]Sheet1_Raw!N318</f>
        <v>13595.307045</v>
      </c>
      <c r="D319" s="12">
        <f t="shared" si="14"/>
        <v>12880.924633571427</v>
      </c>
      <c r="E319" s="12">
        <f t="shared" si="13"/>
        <v>210.48307199999908</v>
      </c>
    </row>
    <row r="320" spans="1:5" ht="24" x14ac:dyDescent="0.25">
      <c r="A320" s="9" t="s">
        <v>360</v>
      </c>
      <c r="B320" s="9">
        <f t="shared" si="15"/>
        <v>278</v>
      </c>
      <c r="C320" s="10">
        <f>[1]Sheet1_Raw!N319</f>
        <v>13785.503001999999</v>
      </c>
      <c r="D320" s="12">
        <f t="shared" si="14"/>
        <v>13083.157770857142</v>
      </c>
      <c r="E320" s="12">
        <f t="shared" si="13"/>
        <v>202.2331372857152</v>
      </c>
    </row>
    <row r="321" spans="1:5" ht="24" x14ac:dyDescent="0.25">
      <c r="A321" s="9" t="s">
        <v>361</v>
      </c>
      <c r="B321" s="9">
        <f t="shared" si="15"/>
        <v>279</v>
      </c>
      <c r="C321" s="10">
        <f>[1]Sheet1_Raw!N320</f>
        <v>14096.652631000001</v>
      </c>
      <c r="D321" s="12">
        <f t="shared" si="14"/>
        <v>13306.285411714287</v>
      </c>
      <c r="E321" s="12">
        <f t="shared" si="13"/>
        <v>223.1276408571448</v>
      </c>
    </row>
    <row r="322" spans="1:5" ht="24" x14ac:dyDescent="0.25">
      <c r="A322" s="9" t="s">
        <v>362</v>
      </c>
      <c r="B322" s="9">
        <f t="shared" si="15"/>
        <v>280</v>
      </c>
      <c r="C322" s="10">
        <f>[1]Sheet1_Raw!N321</f>
        <v>14226.586123999999</v>
      </c>
      <c r="D322" s="12">
        <f t="shared" si="14"/>
        <v>13542.535705857143</v>
      </c>
      <c r="E322" s="12">
        <f t="shared" si="13"/>
        <v>236.25029414285564</v>
      </c>
    </row>
    <row r="323" spans="1:5" ht="24" x14ac:dyDescent="0.25">
      <c r="A323" s="9" t="s">
        <v>363</v>
      </c>
      <c r="B323" s="9">
        <f t="shared" si="15"/>
        <v>281</v>
      </c>
      <c r="C323" s="10">
        <f>[1]Sheet1_Raw!N322</f>
        <v>14291.564780999999</v>
      </c>
      <c r="D323" s="12">
        <f t="shared" si="14"/>
        <v>13763.873507428569</v>
      </c>
      <c r="E323" s="12">
        <f t="shared" si="13"/>
        <v>221.3378015714261</v>
      </c>
    </row>
    <row r="324" spans="1:5" ht="24" x14ac:dyDescent="0.25">
      <c r="A324" s="9" t="s">
        <v>364</v>
      </c>
      <c r="B324" s="9">
        <f t="shared" si="15"/>
        <v>282</v>
      </c>
      <c r="C324" s="10">
        <f>[1]Sheet1_Raw!N323</f>
        <v>14640.074755</v>
      </c>
      <c r="D324" s="12">
        <f t="shared" si="14"/>
        <v>13992.862361999998</v>
      </c>
      <c r="E324" s="12">
        <f t="shared" si="13"/>
        <v>228.98885457142933</v>
      </c>
    </row>
    <row r="325" spans="1:5" ht="24" x14ac:dyDescent="0.25">
      <c r="A325" s="9" t="s">
        <v>365</v>
      </c>
      <c r="B325" s="9">
        <f t="shared" si="15"/>
        <v>283</v>
      </c>
      <c r="C325" s="10">
        <f>[1]Sheet1_Raw!N324</f>
        <v>14938.874152</v>
      </c>
      <c r="D325" s="12">
        <f t="shared" si="14"/>
        <v>14224.937498571428</v>
      </c>
      <c r="E325" s="12">
        <f t="shared" si="13"/>
        <v>232.07513657142954</v>
      </c>
    </row>
    <row r="326" spans="1:5" ht="24" x14ac:dyDescent="0.25">
      <c r="A326" s="9" t="s">
        <v>366</v>
      </c>
      <c r="B326" s="9">
        <f t="shared" si="15"/>
        <v>284</v>
      </c>
      <c r="C326" s="10">
        <f>[1]Sheet1_Raw!N325</f>
        <v>15328.72227</v>
      </c>
      <c r="D326" s="12">
        <f t="shared" si="14"/>
        <v>14472.568245</v>
      </c>
      <c r="E326" s="12">
        <f t="shared" si="13"/>
        <v>247.63074642857282</v>
      </c>
    </row>
    <row r="327" spans="1:5" ht="24" x14ac:dyDescent="0.25">
      <c r="A327" s="9" t="s">
        <v>367</v>
      </c>
      <c r="B327" s="9">
        <f t="shared" si="15"/>
        <v>285</v>
      </c>
      <c r="C327" s="10">
        <f>[1]Sheet1_Raw!N326</f>
        <v>15652.865248</v>
      </c>
      <c r="D327" s="12">
        <f t="shared" si="14"/>
        <v>14739.334280142857</v>
      </c>
      <c r="E327" s="12">
        <f t="shared" si="13"/>
        <v>266.76603514285671</v>
      </c>
    </row>
    <row r="328" spans="1:5" ht="24" x14ac:dyDescent="0.25">
      <c r="A328" s="9" t="s">
        <v>368</v>
      </c>
      <c r="B328" s="9">
        <f t="shared" si="15"/>
        <v>286</v>
      </c>
      <c r="C328" s="10">
        <f>[1]Sheet1_Raw!N327</f>
        <v>15912.398767000001</v>
      </c>
      <c r="D328" s="12">
        <f t="shared" si="14"/>
        <v>14998.726585285714</v>
      </c>
      <c r="E328" s="12">
        <f t="shared" si="13"/>
        <v>259.39230514285737</v>
      </c>
    </row>
    <row r="329" spans="1:5" ht="24" x14ac:dyDescent="0.25">
      <c r="A329" s="9" t="s">
        <v>369</v>
      </c>
      <c r="B329" s="9">
        <f t="shared" si="15"/>
        <v>287</v>
      </c>
      <c r="C329" s="10">
        <f>[1]Sheet1_Raw!N328</f>
        <v>16087.576746999999</v>
      </c>
      <c r="D329" s="12">
        <f t="shared" si="14"/>
        <v>15264.582388571429</v>
      </c>
      <c r="E329" s="12">
        <f t="shared" si="13"/>
        <v>265.8558032857145</v>
      </c>
    </row>
    <row r="330" spans="1:5" ht="24" x14ac:dyDescent="0.25">
      <c r="A330" s="9" t="s">
        <v>370</v>
      </c>
      <c r="B330" s="9">
        <f t="shared" si="15"/>
        <v>288</v>
      </c>
      <c r="C330" s="10">
        <f>[1]Sheet1_Raw!N329</f>
        <v>16164.405433</v>
      </c>
      <c r="D330" s="12">
        <f t="shared" si="14"/>
        <v>15532.131053142857</v>
      </c>
      <c r="E330" s="12">
        <f t="shared" si="13"/>
        <v>267.54866457142816</v>
      </c>
    </row>
    <row r="331" spans="1:5" ht="24" x14ac:dyDescent="0.25">
      <c r="A331" s="9" t="s">
        <v>371</v>
      </c>
      <c r="B331" s="9">
        <f t="shared" si="15"/>
        <v>289</v>
      </c>
      <c r="C331" s="10">
        <f>[1]Sheet1_Raw!N330</f>
        <v>16567.246900999999</v>
      </c>
      <c r="D331" s="12">
        <f t="shared" si="14"/>
        <v>15807.441359714288</v>
      </c>
      <c r="E331" s="12">
        <f t="shared" si="13"/>
        <v>275.31030657143128</v>
      </c>
    </row>
    <row r="332" spans="1:5" ht="24" x14ac:dyDescent="0.25">
      <c r="A332" s="9" t="s">
        <v>372</v>
      </c>
      <c r="B332" s="9">
        <f t="shared" si="15"/>
        <v>290</v>
      </c>
      <c r="C332" s="10">
        <f>[1]Sheet1_Raw!N331</f>
        <v>16957.214114999999</v>
      </c>
      <c r="D332" s="12">
        <f t="shared" si="14"/>
        <v>16095.775640142854</v>
      </c>
      <c r="E332" s="12">
        <f t="shared" si="13"/>
        <v>288.33428042856576</v>
      </c>
    </row>
    <row r="333" spans="1:5" ht="24" x14ac:dyDescent="0.25">
      <c r="A333" s="9" t="s">
        <v>373</v>
      </c>
      <c r="B333" s="9">
        <f t="shared" si="15"/>
        <v>291</v>
      </c>
      <c r="C333" s="10">
        <f>[1]Sheet1_Raw!N332</f>
        <v>17316.633263</v>
      </c>
      <c r="D333" s="12">
        <f t="shared" si="14"/>
        <v>16379.762924857141</v>
      </c>
      <c r="E333" s="12">
        <f t="shared" si="13"/>
        <v>283.98728471428694</v>
      </c>
    </row>
    <row r="334" spans="1:5" ht="24" x14ac:dyDescent="0.25">
      <c r="A334" s="9" t="s">
        <v>374</v>
      </c>
      <c r="B334" s="9">
        <f t="shared" si="15"/>
        <v>292</v>
      </c>
      <c r="C334" s="10">
        <f>[1]Sheet1_Raw!N333</f>
        <v>17707.624701000001</v>
      </c>
      <c r="D334" s="12">
        <f t="shared" si="14"/>
        <v>16673.299989571427</v>
      </c>
      <c r="E334" s="12">
        <f t="shared" si="13"/>
        <v>293.53706471428632</v>
      </c>
    </row>
    <row r="335" spans="1:5" ht="24" x14ac:dyDescent="0.25">
      <c r="A335" s="9" t="s">
        <v>375</v>
      </c>
      <c r="B335" s="9">
        <f t="shared" si="15"/>
        <v>293</v>
      </c>
      <c r="C335" s="10">
        <f>[1]Sheet1_Raw!N334</f>
        <v>17965.812438000001</v>
      </c>
      <c r="D335" s="12">
        <f t="shared" si="14"/>
        <v>16966.644799714286</v>
      </c>
      <c r="E335" s="12">
        <f t="shared" si="13"/>
        <v>293.34481014285848</v>
      </c>
    </row>
    <row r="336" spans="1:5" ht="24" x14ac:dyDescent="0.25">
      <c r="A336" s="9" t="s">
        <v>376</v>
      </c>
      <c r="B336" s="9">
        <f t="shared" si="15"/>
        <v>294</v>
      </c>
      <c r="C336" s="10">
        <f>[1]Sheet1_Raw!N335</f>
        <v>18042.557756999999</v>
      </c>
      <c r="D336" s="12">
        <f t="shared" si="14"/>
        <v>17245.927801142854</v>
      </c>
      <c r="E336" s="12">
        <f t="shared" si="13"/>
        <v>279.28300142856824</v>
      </c>
    </row>
    <row r="337" spans="1:5" ht="24" x14ac:dyDescent="0.25">
      <c r="A337" s="9" t="s">
        <v>377</v>
      </c>
      <c r="B337" s="9">
        <f t="shared" si="15"/>
        <v>295</v>
      </c>
      <c r="C337" s="10">
        <f>[1]Sheet1_Raw!N336</f>
        <v>18271.888586000001</v>
      </c>
      <c r="D337" s="12">
        <f t="shared" si="14"/>
        <v>17546.996823000001</v>
      </c>
      <c r="E337" s="12">
        <f t="shared" si="13"/>
        <v>301.06902185714716</v>
      </c>
    </row>
    <row r="338" spans="1:5" ht="24" x14ac:dyDescent="0.25">
      <c r="A338" s="9" t="s">
        <v>378</v>
      </c>
      <c r="B338" s="9">
        <f t="shared" si="15"/>
        <v>296</v>
      </c>
      <c r="C338" s="10">
        <f>[1]Sheet1_Raw!N337</f>
        <v>18702.455550999999</v>
      </c>
      <c r="D338" s="12">
        <f t="shared" si="14"/>
        <v>17852.026630142856</v>
      </c>
      <c r="E338" s="12">
        <f t="shared" si="13"/>
        <v>305.02980714285513</v>
      </c>
    </row>
    <row r="339" spans="1:5" ht="24" x14ac:dyDescent="0.25">
      <c r="A339" s="9" t="s">
        <v>379</v>
      </c>
      <c r="B339" s="9">
        <f t="shared" si="15"/>
        <v>297</v>
      </c>
      <c r="C339" s="10">
        <f>[1]Sheet1_Raw!N338</f>
        <v>19104.499078000001</v>
      </c>
      <c r="D339" s="12">
        <f t="shared" si="14"/>
        <v>18158.78162485714</v>
      </c>
      <c r="E339" s="12">
        <f t="shared" si="13"/>
        <v>306.75499471428338</v>
      </c>
    </row>
    <row r="340" spans="1:5" ht="24" x14ac:dyDescent="0.25">
      <c r="A340" s="9" t="s">
        <v>380</v>
      </c>
      <c r="B340" s="9">
        <f t="shared" si="15"/>
        <v>298</v>
      </c>
      <c r="C340" s="10">
        <f>[1]Sheet1_Raw!N339</f>
        <v>19419.709871999999</v>
      </c>
      <c r="D340" s="12">
        <f t="shared" si="14"/>
        <v>18459.22114042857</v>
      </c>
      <c r="E340" s="12">
        <f t="shared" si="13"/>
        <v>300.43951557143009</v>
      </c>
    </row>
    <row r="341" spans="1:5" ht="24" x14ac:dyDescent="0.25">
      <c r="A341" s="9" t="s">
        <v>381</v>
      </c>
      <c r="B341" s="9">
        <f t="shared" si="15"/>
        <v>299</v>
      </c>
      <c r="C341" s="10">
        <f>[1]Sheet1_Raw!N340</f>
        <v>19445.196369000001</v>
      </c>
      <c r="D341" s="12">
        <f t="shared" si="14"/>
        <v>18707.445664428571</v>
      </c>
      <c r="E341" s="12">
        <f t="shared" si="13"/>
        <v>248.22452400000111</v>
      </c>
    </row>
    <row r="342" spans="1:5" ht="24" x14ac:dyDescent="0.25">
      <c r="A342" s="9" t="s">
        <v>382</v>
      </c>
      <c r="B342" s="9">
        <f t="shared" si="15"/>
        <v>300</v>
      </c>
      <c r="C342" s="10">
        <f>[1]Sheet1_Raw!N341</f>
        <v>19606.023306999999</v>
      </c>
      <c r="D342" s="12">
        <f t="shared" si="14"/>
        <v>18941.761502857145</v>
      </c>
      <c r="E342" s="12">
        <f t="shared" si="13"/>
        <v>234.31583842857435</v>
      </c>
    </row>
    <row r="343" spans="1:5" ht="24" x14ac:dyDescent="0.25">
      <c r="A343" s="9" t="s">
        <v>383</v>
      </c>
      <c r="B343" s="9">
        <f t="shared" si="15"/>
        <v>301</v>
      </c>
      <c r="C343" s="10">
        <f>[1]Sheet1_Raw!N342</f>
        <v>19753.690161999999</v>
      </c>
      <c r="D343" s="12">
        <f t="shared" si="14"/>
        <v>19186.208989285715</v>
      </c>
      <c r="E343" s="12">
        <f t="shared" si="13"/>
        <v>244.44748642856939</v>
      </c>
    </row>
    <row r="344" spans="1:5" ht="24" x14ac:dyDescent="0.25">
      <c r="A344" s="9" t="s">
        <v>384</v>
      </c>
      <c r="B344" s="9">
        <f t="shared" si="15"/>
        <v>302</v>
      </c>
      <c r="C344" s="10">
        <f>[1]Sheet1_Raw!N343</f>
        <v>19920.471889</v>
      </c>
      <c r="D344" s="12">
        <f t="shared" si="14"/>
        <v>19421.720889714285</v>
      </c>
      <c r="E344" s="12">
        <f t="shared" si="13"/>
        <v>235.51190042856979</v>
      </c>
    </row>
    <row r="345" spans="1:5" ht="24" x14ac:dyDescent="0.25">
      <c r="A345" s="9" t="s">
        <v>385</v>
      </c>
      <c r="B345" s="9">
        <f t="shared" si="15"/>
        <v>303</v>
      </c>
      <c r="C345" s="10">
        <f>[1]Sheet1_Raw!N344</f>
        <v>20152.30373</v>
      </c>
      <c r="D345" s="12">
        <f t="shared" si="14"/>
        <v>19628.842058142855</v>
      </c>
      <c r="E345" s="12">
        <f t="shared" si="13"/>
        <v>207.12116842856994</v>
      </c>
    </row>
    <row r="346" spans="1:5" ht="24" x14ac:dyDescent="0.25">
      <c r="A346" s="9" t="s">
        <v>386</v>
      </c>
      <c r="B346" s="9">
        <f t="shared" si="15"/>
        <v>304</v>
      </c>
      <c r="C346" s="10">
        <f>[1]Sheet1_Raw!N345</f>
        <v>20736.397062</v>
      </c>
      <c r="D346" s="12">
        <f t="shared" si="14"/>
        <v>19861.970341571428</v>
      </c>
      <c r="E346" s="12">
        <f t="shared" si="13"/>
        <v>233.12828342857392</v>
      </c>
    </row>
    <row r="347" spans="1:5" ht="24" x14ac:dyDescent="0.25">
      <c r="A347" s="9" t="s">
        <v>387</v>
      </c>
      <c r="B347" s="9">
        <f t="shared" si="15"/>
        <v>305</v>
      </c>
      <c r="C347" s="10">
        <f>[1]Sheet1_Raw!N346</f>
        <v>20967.049855000001</v>
      </c>
      <c r="D347" s="12">
        <f t="shared" si="14"/>
        <v>20083.018910571431</v>
      </c>
      <c r="E347" s="12">
        <f t="shared" si="13"/>
        <v>221.04856900000232</v>
      </c>
    </row>
    <row r="348" spans="1:5" ht="24" x14ac:dyDescent="0.25">
      <c r="A348" s="9" t="s">
        <v>388</v>
      </c>
      <c r="B348" s="9">
        <f t="shared" si="15"/>
        <v>306</v>
      </c>
      <c r="C348" s="10">
        <f>[1]Sheet1_Raw!N347</f>
        <v>20992.262430999999</v>
      </c>
      <c r="D348" s="12">
        <f t="shared" si="14"/>
        <v>20304.028348</v>
      </c>
      <c r="E348" s="12">
        <f t="shared" si="13"/>
        <v>221.00943742856907</v>
      </c>
    </row>
    <row r="349" spans="1:5" ht="24" x14ac:dyDescent="0.25">
      <c r="A349" s="9" t="s">
        <v>389</v>
      </c>
      <c r="B349" s="9">
        <f t="shared" si="15"/>
        <v>307</v>
      </c>
      <c r="C349" s="10">
        <f>[1]Sheet1_Raw!N348</f>
        <v>21122.112557</v>
      </c>
      <c r="D349" s="12">
        <f t="shared" si="14"/>
        <v>20520.612526571429</v>
      </c>
      <c r="E349" s="12">
        <f t="shared" si="13"/>
        <v>216.58417857142922</v>
      </c>
    </row>
    <row r="350" spans="1:5" ht="24" x14ac:dyDescent="0.25">
      <c r="A350" s="9" t="s">
        <v>390</v>
      </c>
      <c r="B350" s="9">
        <f t="shared" si="15"/>
        <v>308</v>
      </c>
      <c r="C350" s="10">
        <f>[1]Sheet1_Raw!N349</f>
        <v>21245.448144000002</v>
      </c>
      <c r="D350" s="12">
        <f t="shared" si="14"/>
        <v>20733.720809714287</v>
      </c>
      <c r="E350" s="12">
        <f t="shared" si="13"/>
        <v>213.10828314285754</v>
      </c>
    </row>
    <row r="351" spans="1:5" ht="24" x14ac:dyDescent="0.25">
      <c r="A351" s="9" t="s">
        <v>391</v>
      </c>
      <c r="B351" s="9">
        <f t="shared" si="15"/>
        <v>309</v>
      </c>
      <c r="C351" s="10">
        <f>[1]Sheet1_Raw!N350</f>
        <v>21392.174143</v>
      </c>
      <c r="D351" s="12">
        <f t="shared" si="14"/>
        <v>20943.963988857144</v>
      </c>
      <c r="E351" s="12">
        <f t="shared" si="13"/>
        <v>210.24317914285712</v>
      </c>
    </row>
    <row r="352" spans="1:5" ht="24" x14ac:dyDescent="0.25">
      <c r="A352" s="9" t="s">
        <v>392</v>
      </c>
      <c r="B352" s="9">
        <f t="shared" si="15"/>
        <v>310</v>
      </c>
      <c r="C352" s="10">
        <f>[1]Sheet1_Raw!N351</f>
        <v>21610.702985</v>
      </c>
      <c r="D352" s="12">
        <f t="shared" si="14"/>
        <v>21152.306739571428</v>
      </c>
      <c r="E352" s="12">
        <f t="shared" si="13"/>
        <v>208.34275071428419</v>
      </c>
    </row>
    <row r="353" spans="1:5" ht="24" x14ac:dyDescent="0.25">
      <c r="A353" s="9" t="s">
        <v>393</v>
      </c>
      <c r="B353" s="9">
        <f t="shared" si="15"/>
        <v>311</v>
      </c>
      <c r="C353" s="10">
        <f>[1]Sheet1_Raw!N352</f>
        <v>21928.248057000001</v>
      </c>
      <c r="D353" s="12">
        <f t="shared" si="14"/>
        <v>21322.57116742857</v>
      </c>
      <c r="E353" s="12">
        <f t="shared" si="13"/>
        <v>170.26442785714244</v>
      </c>
    </row>
    <row r="354" spans="1:5" ht="24" x14ac:dyDescent="0.25">
      <c r="A354" s="9" t="s">
        <v>394</v>
      </c>
      <c r="B354" s="9">
        <f t="shared" si="15"/>
        <v>312</v>
      </c>
      <c r="C354" s="10">
        <f>[1]Sheet1_Raw!N353</f>
        <v>22468.144946</v>
      </c>
      <c r="D354" s="12">
        <f t="shared" si="14"/>
        <v>21537.013323285715</v>
      </c>
      <c r="E354" s="12">
        <f t="shared" si="13"/>
        <v>214.44215585714483</v>
      </c>
    </row>
    <row r="355" spans="1:5" ht="24" x14ac:dyDescent="0.25">
      <c r="A355" s="9" t="s">
        <v>395</v>
      </c>
      <c r="B355" s="9">
        <f t="shared" si="15"/>
        <v>313</v>
      </c>
      <c r="C355" s="10">
        <f>[1]Sheet1_Raw!N354</f>
        <v>22695.343960999999</v>
      </c>
      <c r="D355" s="12">
        <f t="shared" si="14"/>
        <v>21780.310684714288</v>
      </c>
      <c r="E355" s="12">
        <f t="shared" si="13"/>
        <v>243.29736142857291</v>
      </c>
    </row>
    <row r="356" spans="1:5" ht="24" x14ac:dyDescent="0.25">
      <c r="A356" s="9" t="s">
        <v>396</v>
      </c>
      <c r="B356" s="9">
        <f t="shared" si="15"/>
        <v>314</v>
      </c>
      <c r="C356" s="10">
        <f>[1]Sheet1_Raw!N355</f>
        <v>22967.168163999999</v>
      </c>
      <c r="D356" s="12">
        <f t="shared" si="14"/>
        <v>22043.890057142857</v>
      </c>
      <c r="E356" s="12">
        <f t="shared" si="13"/>
        <v>263.5793724285686</v>
      </c>
    </row>
    <row r="357" spans="1:5" ht="24" x14ac:dyDescent="0.25">
      <c r="A357" s="9" t="s">
        <v>397</v>
      </c>
      <c r="B357" s="9">
        <f t="shared" si="15"/>
        <v>315</v>
      </c>
      <c r="C357" s="10">
        <f>[1]Sheet1_Raw!N356</f>
        <v>22978.458444</v>
      </c>
      <c r="D357" s="12">
        <f t="shared" si="14"/>
        <v>22291.462957142856</v>
      </c>
      <c r="E357" s="12">
        <f t="shared" si="13"/>
        <v>247.57289999999921</v>
      </c>
    </row>
    <row r="358" spans="1:5" ht="24" x14ac:dyDescent="0.25">
      <c r="A358" s="9" t="s">
        <v>398</v>
      </c>
      <c r="B358" s="9">
        <f t="shared" si="15"/>
        <v>316</v>
      </c>
      <c r="C358" s="10">
        <f>[1]Sheet1_Raw!N357</f>
        <v>23117.871961000001</v>
      </c>
      <c r="D358" s="12">
        <f t="shared" si="14"/>
        <v>22537.991216857139</v>
      </c>
      <c r="E358" s="12">
        <f t="shared" si="13"/>
        <v>246.52825971428319</v>
      </c>
    </row>
    <row r="359" spans="1:5" ht="24" x14ac:dyDescent="0.25">
      <c r="A359" s="9" t="s">
        <v>399</v>
      </c>
      <c r="B359" s="9">
        <f t="shared" si="15"/>
        <v>317</v>
      </c>
      <c r="C359" s="10">
        <f>[1]Sheet1_Raw!N358</f>
        <v>23441.931572000001</v>
      </c>
      <c r="D359" s="12">
        <f t="shared" si="14"/>
        <v>22799.595300714289</v>
      </c>
      <c r="E359" s="12">
        <f t="shared" ref="E359:E421" si="16">D359-D358</f>
        <v>261.60408385714982</v>
      </c>
    </row>
    <row r="360" spans="1:5" ht="24" x14ac:dyDescent="0.25">
      <c r="A360" s="9" t="s">
        <v>400</v>
      </c>
      <c r="B360" s="9">
        <f t="shared" si="15"/>
        <v>318</v>
      </c>
      <c r="C360" s="10">
        <f>[1]Sheet1_Raw!N359</f>
        <v>23746.411838</v>
      </c>
      <c r="D360" s="12">
        <f t="shared" si="14"/>
        <v>23059.332983714288</v>
      </c>
      <c r="E360" s="12">
        <f t="shared" si="16"/>
        <v>259.73768299999938</v>
      </c>
    </row>
    <row r="361" spans="1:5" ht="24" x14ac:dyDescent="0.25">
      <c r="A361" s="9" t="s">
        <v>401</v>
      </c>
      <c r="B361" s="9">
        <f t="shared" si="15"/>
        <v>319</v>
      </c>
      <c r="C361" s="10">
        <f>[1]Sheet1_Raw!N360</f>
        <v>24000.597956000001</v>
      </c>
      <c r="D361" s="12">
        <f t="shared" ref="D361:D421" si="17">AVERAGE(C355:C361)</f>
        <v>23278.254842285714</v>
      </c>
      <c r="E361" s="12">
        <f t="shared" si="16"/>
        <v>218.92185857142613</v>
      </c>
    </row>
    <row r="362" spans="1:5" ht="24" x14ac:dyDescent="0.25">
      <c r="A362" s="9" t="s">
        <v>402</v>
      </c>
      <c r="B362" s="9">
        <f t="shared" si="15"/>
        <v>320</v>
      </c>
      <c r="C362" s="10">
        <f>[1]Sheet1_Raw!N361</f>
        <v>24102.936957999998</v>
      </c>
      <c r="D362" s="12">
        <f t="shared" si="17"/>
        <v>23479.339556142859</v>
      </c>
      <c r="E362" s="12">
        <f t="shared" si="16"/>
        <v>201.08471385714438</v>
      </c>
    </row>
    <row r="363" spans="1:5" ht="24" x14ac:dyDescent="0.25">
      <c r="A363" s="9" t="s">
        <v>403</v>
      </c>
      <c r="B363" s="9">
        <f t="shared" si="15"/>
        <v>321</v>
      </c>
      <c r="C363" s="10">
        <f>[1]Sheet1_Raw!N362</f>
        <v>24279.401172000002</v>
      </c>
      <c r="D363" s="12">
        <f t="shared" si="17"/>
        <v>23666.801414428573</v>
      </c>
      <c r="E363" s="12">
        <f t="shared" si="16"/>
        <v>187.4618582857147</v>
      </c>
    </row>
    <row r="364" spans="1:5" ht="24" x14ac:dyDescent="0.25">
      <c r="A364" s="9" t="s">
        <v>404</v>
      </c>
      <c r="B364" s="9">
        <f t="shared" ref="B364:B421" si="18">1+B363</f>
        <v>322</v>
      </c>
      <c r="C364" s="10">
        <f>[1]Sheet1_Raw!N363</f>
        <v>24416.170762999998</v>
      </c>
      <c r="D364" s="12">
        <f t="shared" si="17"/>
        <v>23872.188888571429</v>
      </c>
      <c r="E364" s="12">
        <f t="shared" si="16"/>
        <v>205.38747414285535</v>
      </c>
    </row>
    <row r="365" spans="1:5" ht="24" x14ac:dyDescent="0.25">
      <c r="A365" s="9" t="s">
        <v>405</v>
      </c>
      <c r="B365" s="9">
        <f t="shared" si="18"/>
        <v>323</v>
      </c>
      <c r="C365" s="10">
        <f>[1]Sheet1_Raw!N364</f>
        <v>24526.370085999999</v>
      </c>
      <c r="D365" s="12">
        <f t="shared" si="17"/>
        <v>24073.402906428568</v>
      </c>
      <c r="E365" s="12">
        <f t="shared" si="16"/>
        <v>201.21401785713897</v>
      </c>
    </row>
    <row r="366" spans="1:5" ht="24" x14ac:dyDescent="0.25">
      <c r="A366" s="9" t="s">
        <v>406</v>
      </c>
      <c r="B366" s="9">
        <f t="shared" si="18"/>
        <v>324</v>
      </c>
      <c r="C366" s="10">
        <f>[1]Sheet1_Raw!N365</f>
        <v>24672.059950999999</v>
      </c>
      <c r="D366" s="12">
        <f t="shared" si="17"/>
        <v>24249.135531999997</v>
      </c>
      <c r="E366" s="12">
        <f t="shared" si="16"/>
        <v>175.7326255714288</v>
      </c>
    </row>
    <row r="367" spans="1:5" ht="24" x14ac:dyDescent="0.25">
      <c r="A367" s="9" t="s">
        <v>407</v>
      </c>
      <c r="B367" s="9">
        <f t="shared" si="18"/>
        <v>325</v>
      </c>
      <c r="C367" s="10">
        <f>[1]Sheet1_Raw!N366</f>
        <v>25017.473435</v>
      </c>
      <c r="D367" s="12">
        <f t="shared" si="17"/>
        <v>24430.715760142855</v>
      </c>
      <c r="E367" s="12">
        <f t="shared" si="16"/>
        <v>181.58022814285869</v>
      </c>
    </row>
    <row r="368" spans="1:5" ht="24" x14ac:dyDescent="0.25">
      <c r="A368" s="9" t="s">
        <v>408</v>
      </c>
      <c r="B368" s="9">
        <f t="shared" si="18"/>
        <v>326</v>
      </c>
      <c r="C368" s="10">
        <f>[1]Sheet1_Raw!N367</f>
        <v>25116.049009999999</v>
      </c>
      <c r="D368" s="12">
        <f t="shared" si="17"/>
        <v>24590.065910714282</v>
      </c>
      <c r="E368" s="12">
        <f t="shared" si="16"/>
        <v>159.35015057142664</v>
      </c>
    </row>
    <row r="369" spans="1:5" ht="24" x14ac:dyDescent="0.25">
      <c r="A369" s="9" t="s">
        <v>409</v>
      </c>
      <c r="B369" s="9">
        <f t="shared" si="18"/>
        <v>327</v>
      </c>
      <c r="C369" s="10">
        <f>[1]Sheet1_Raw!N368</f>
        <v>25310.961159999999</v>
      </c>
      <c r="D369" s="12">
        <f t="shared" si="17"/>
        <v>24762.640796714284</v>
      </c>
      <c r="E369" s="12">
        <f t="shared" si="16"/>
        <v>172.57488600000215</v>
      </c>
    </row>
    <row r="370" spans="1:5" ht="24" x14ac:dyDescent="0.25">
      <c r="A370" s="9" t="s">
        <v>410</v>
      </c>
      <c r="B370" s="9">
        <f t="shared" si="18"/>
        <v>328</v>
      </c>
      <c r="C370" s="10">
        <f>[1]Sheet1_Raw!N369</f>
        <v>25458.997211000002</v>
      </c>
      <c r="D370" s="12">
        <f t="shared" si="17"/>
        <v>24931.154516571431</v>
      </c>
      <c r="E370" s="12">
        <f t="shared" si="16"/>
        <v>168.5137198571465</v>
      </c>
    </row>
    <row r="371" spans="1:5" ht="24" x14ac:dyDescent="0.25">
      <c r="A371" s="9" t="s">
        <v>411</v>
      </c>
      <c r="B371" s="9">
        <f t="shared" si="18"/>
        <v>329</v>
      </c>
      <c r="C371" s="10">
        <f>[1]Sheet1_Raw!N370</f>
        <v>25579.021936000001</v>
      </c>
      <c r="D371" s="12">
        <f t="shared" si="17"/>
        <v>25097.276112714288</v>
      </c>
      <c r="E371" s="12">
        <f t="shared" si="16"/>
        <v>166.12159614285702</v>
      </c>
    </row>
    <row r="372" spans="1:5" ht="24" x14ac:dyDescent="0.25">
      <c r="A372" s="9" t="s">
        <v>412</v>
      </c>
      <c r="B372" s="9">
        <f t="shared" si="18"/>
        <v>330</v>
      </c>
      <c r="C372" s="10">
        <f>[1]Sheet1_Raw!N371</f>
        <v>25661.043197999999</v>
      </c>
      <c r="D372" s="12">
        <f t="shared" si="17"/>
        <v>25259.372271571428</v>
      </c>
      <c r="E372" s="12">
        <f t="shared" si="16"/>
        <v>162.09615885714084</v>
      </c>
    </row>
    <row r="373" spans="1:5" ht="24" x14ac:dyDescent="0.25">
      <c r="A373" s="9" t="s">
        <v>413</v>
      </c>
      <c r="B373" s="9">
        <f t="shared" si="18"/>
        <v>331</v>
      </c>
      <c r="C373" s="10">
        <f>[1]Sheet1_Raw!N372</f>
        <v>25772.838404999999</v>
      </c>
      <c r="D373" s="12">
        <f t="shared" si="17"/>
        <v>25416.62633642857</v>
      </c>
      <c r="E373" s="12">
        <f t="shared" si="16"/>
        <v>157.2540648571412</v>
      </c>
    </row>
    <row r="374" spans="1:5" ht="24" x14ac:dyDescent="0.25">
      <c r="A374" s="9" t="s">
        <v>414</v>
      </c>
      <c r="B374" s="9">
        <f t="shared" si="18"/>
        <v>332</v>
      </c>
      <c r="C374" s="10">
        <f>[1]Sheet1_Raw!N373</f>
        <v>25959.056562999998</v>
      </c>
      <c r="D374" s="12">
        <f t="shared" si="17"/>
        <v>25551.138211857142</v>
      </c>
      <c r="E374" s="12">
        <f t="shared" si="16"/>
        <v>134.51187542857224</v>
      </c>
    </row>
    <row r="375" spans="1:5" ht="24" x14ac:dyDescent="0.25">
      <c r="A375" s="9" t="s">
        <v>415</v>
      </c>
      <c r="B375" s="9">
        <f t="shared" si="18"/>
        <v>333</v>
      </c>
      <c r="C375" s="10">
        <f>[1]Sheet1_Raw!N374</f>
        <v>26136.306809000002</v>
      </c>
      <c r="D375" s="12">
        <f t="shared" si="17"/>
        <v>25696.889326</v>
      </c>
      <c r="E375" s="12">
        <f t="shared" si="16"/>
        <v>145.75111414285857</v>
      </c>
    </row>
    <row r="376" spans="1:5" ht="24" x14ac:dyDescent="0.25">
      <c r="A376" s="9" t="s">
        <v>416</v>
      </c>
      <c r="B376" s="9">
        <f t="shared" si="18"/>
        <v>334</v>
      </c>
      <c r="C376" s="10">
        <f>[1]Sheet1_Raw!N375</f>
        <v>26289.118600999998</v>
      </c>
      <c r="D376" s="12">
        <f t="shared" si="17"/>
        <v>25836.626103285711</v>
      </c>
      <c r="E376" s="12">
        <f t="shared" si="16"/>
        <v>139.73677728571056</v>
      </c>
    </row>
    <row r="377" spans="1:5" ht="24" x14ac:dyDescent="0.25">
      <c r="A377" s="9" t="s">
        <v>417</v>
      </c>
      <c r="B377" s="9">
        <f t="shared" si="18"/>
        <v>335</v>
      </c>
      <c r="C377" s="10">
        <f>[1]Sheet1_Raw!N376</f>
        <v>26497.750584000001</v>
      </c>
      <c r="D377" s="12">
        <f t="shared" si="17"/>
        <v>25985.019442285713</v>
      </c>
      <c r="E377" s="12">
        <f t="shared" si="16"/>
        <v>148.39333900000202</v>
      </c>
    </row>
    <row r="378" spans="1:5" ht="24" x14ac:dyDescent="0.25">
      <c r="A378" s="9" t="s">
        <v>418</v>
      </c>
      <c r="B378" s="9">
        <f t="shared" si="18"/>
        <v>336</v>
      </c>
      <c r="C378" s="10">
        <f>[1]Sheet1_Raw!N377</f>
        <v>26506.658949000001</v>
      </c>
      <c r="D378" s="12">
        <f t="shared" si="17"/>
        <v>26117.53901557143</v>
      </c>
      <c r="E378" s="12">
        <f t="shared" si="16"/>
        <v>132.51957328571734</v>
      </c>
    </row>
    <row r="379" spans="1:5" ht="24" x14ac:dyDescent="0.25">
      <c r="A379" s="9" t="s">
        <v>419</v>
      </c>
      <c r="B379" s="9">
        <f t="shared" si="18"/>
        <v>337</v>
      </c>
      <c r="C379" s="10">
        <f>[1]Sheet1_Raw!N378</f>
        <v>26586.072013000001</v>
      </c>
      <c r="D379" s="12">
        <f t="shared" si="17"/>
        <v>26249.685989142858</v>
      </c>
      <c r="E379" s="12">
        <f t="shared" si="16"/>
        <v>132.14697357142722</v>
      </c>
    </row>
    <row r="380" spans="1:5" ht="24" x14ac:dyDescent="0.25">
      <c r="A380" s="9" t="s">
        <v>420</v>
      </c>
      <c r="B380" s="9">
        <f t="shared" si="18"/>
        <v>338</v>
      </c>
      <c r="C380" s="10">
        <f>[1]Sheet1_Raw!N379</f>
        <v>26677.656665999999</v>
      </c>
      <c r="D380" s="12">
        <f t="shared" si="17"/>
        <v>26378.945740714287</v>
      </c>
      <c r="E380" s="12">
        <f t="shared" si="16"/>
        <v>129.25975157142966</v>
      </c>
    </row>
    <row r="381" spans="1:5" ht="24" x14ac:dyDescent="0.25">
      <c r="A381" s="9" t="s">
        <v>421</v>
      </c>
      <c r="B381" s="9">
        <f t="shared" si="18"/>
        <v>339</v>
      </c>
      <c r="C381" s="10">
        <f>[1]Sheet1_Raw!N380</f>
        <v>26826.371564000001</v>
      </c>
      <c r="D381" s="12">
        <f t="shared" si="17"/>
        <v>26502.847883714283</v>
      </c>
      <c r="E381" s="12">
        <f t="shared" si="16"/>
        <v>123.9021429999957</v>
      </c>
    </row>
    <row r="382" spans="1:5" ht="24" x14ac:dyDescent="0.25">
      <c r="A382" s="9" t="s">
        <v>422</v>
      </c>
      <c r="B382" s="9">
        <f t="shared" si="18"/>
        <v>340</v>
      </c>
      <c r="C382" s="10">
        <f>[1]Sheet1_Raw!N381</f>
        <v>26981.577181000001</v>
      </c>
      <c r="D382" s="12">
        <f t="shared" si="17"/>
        <v>26623.600794000002</v>
      </c>
      <c r="E382" s="12">
        <f t="shared" si="16"/>
        <v>120.75291028571883</v>
      </c>
    </row>
    <row r="383" spans="1:5" ht="24" x14ac:dyDescent="0.25">
      <c r="A383" s="9" t="s">
        <v>423</v>
      </c>
      <c r="B383" s="9">
        <f t="shared" si="18"/>
        <v>341</v>
      </c>
      <c r="C383" s="10">
        <f>[1]Sheet1_Raw!N382</f>
        <v>27110.617456</v>
      </c>
      <c r="D383" s="12">
        <f t="shared" si="17"/>
        <v>26740.957773285714</v>
      </c>
      <c r="E383" s="12">
        <f t="shared" si="16"/>
        <v>117.35697928571244</v>
      </c>
    </row>
    <row r="384" spans="1:5" ht="24" x14ac:dyDescent="0.25">
      <c r="A384" s="9" t="s">
        <v>424</v>
      </c>
      <c r="B384" s="9">
        <f t="shared" si="18"/>
        <v>342</v>
      </c>
      <c r="C384" s="10">
        <f>[1]Sheet1_Raw!N383</f>
        <v>27213.420932000001</v>
      </c>
      <c r="D384" s="12">
        <f t="shared" si="17"/>
        <v>26843.196394428574</v>
      </c>
      <c r="E384" s="12">
        <f t="shared" si="16"/>
        <v>102.23862114286021</v>
      </c>
    </row>
    <row r="385" spans="1:5" ht="24" x14ac:dyDescent="0.25">
      <c r="A385" s="9" t="s">
        <v>425</v>
      </c>
      <c r="B385" s="9">
        <f t="shared" si="18"/>
        <v>343</v>
      </c>
      <c r="C385" s="10">
        <f>[1]Sheet1_Raw!N384</f>
        <v>27292.857814999999</v>
      </c>
      <c r="D385" s="12">
        <f t="shared" si="17"/>
        <v>26955.510518142859</v>
      </c>
      <c r="E385" s="12">
        <f t="shared" si="16"/>
        <v>112.31412371428451</v>
      </c>
    </row>
    <row r="386" spans="1:5" ht="24" x14ac:dyDescent="0.25">
      <c r="A386" s="9" t="s">
        <v>426</v>
      </c>
      <c r="B386" s="9">
        <f t="shared" si="18"/>
        <v>344</v>
      </c>
      <c r="C386" s="10">
        <f>[1]Sheet1_Raw!N385</f>
        <v>27348.237352</v>
      </c>
      <c r="D386" s="12">
        <f t="shared" si="17"/>
        <v>27064.391280857144</v>
      </c>
      <c r="E386" s="12">
        <f t="shared" si="16"/>
        <v>108.88076271428508</v>
      </c>
    </row>
    <row r="387" spans="1:5" ht="24" x14ac:dyDescent="0.25">
      <c r="A387" s="9" t="s">
        <v>427</v>
      </c>
      <c r="B387" s="9">
        <f t="shared" si="18"/>
        <v>345</v>
      </c>
      <c r="C387" s="10">
        <f>[1]Sheet1_Raw!N386</f>
        <v>27416.455414</v>
      </c>
      <c r="D387" s="12">
        <f t="shared" si="17"/>
        <v>27169.933959142858</v>
      </c>
      <c r="E387" s="12">
        <f t="shared" si="16"/>
        <v>105.54267828571392</v>
      </c>
    </row>
    <row r="388" spans="1:5" ht="24" x14ac:dyDescent="0.25">
      <c r="A388" s="9" t="s">
        <v>428</v>
      </c>
      <c r="B388" s="9">
        <f t="shared" si="18"/>
        <v>346</v>
      </c>
      <c r="C388" s="10">
        <f>[1]Sheet1_Raw!N387</f>
        <v>27526.571370000001</v>
      </c>
      <c r="D388" s="12">
        <f t="shared" si="17"/>
        <v>27269.962502857143</v>
      </c>
      <c r="E388" s="12">
        <f t="shared" si="16"/>
        <v>100.02854371428475</v>
      </c>
    </row>
    <row r="389" spans="1:5" ht="24" x14ac:dyDescent="0.25">
      <c r="A389" s="9" t="s">
        <v>429</v>
      </c>
      <c r="B389" s="9">
        <f t="shared" si="18"/>
        <v>347</v>
      </c>
      <c r="C389" s="10">
        <f>[1]Sheet1_Raw!N388</f>
        <v>27644.809657999998</v>
      </c>
      <c r="D389" s="12">
        <f t="shared" si="17"/>
        <v>27364.709999571431</v>
      </c>
      <c r="E389" s="12">
        <f t="shared" si="16"/>
        <v>94.74749671428799</v>
      </c>
    </row>
    <row r="390" spans="1:5" ht="24" x14ac:dyDescent="0.25">
      <c r="A390" s="9" t="s">
        <v>430</v>
      </c>
      <c r="B390" s="9">
        <f t="shared" si="18"/>
        <v>348</v>
      </c>
      <c r="C390" s="10">
        <f>[1]Sheet1_Raw!N389</f>
        <v>27754.342044000001</v>
      </c>
      <c r="D390" s="12">
        <f t="shared" si="17"/>
        <v>27456.670654999998</v>
      </c>
      <c r="E390" s="12">
        <f t="shared" si="16"/>
        <v>91.960655428567406</v>
      </c>
    </row>
    <row r="391" spans="1:5" ht="24" x14ac:dyDescent="0.25">
      <c r="A391" s="9" t="s">
        <v>431</v>
      </c>
      <c r="B391" s="9">
        <f t="shared" si="18"/>
        <v>349</v>
      </c>
      <c r="C391" s="10">
        <f>[1]Sheet1_Raw!N390</f>
        <v>27831.563747</v>
      </c>
      <c r="D391" s="12">
        <f t="shared" si="17"/>
        <v>27544.976771428574</v>
      </c>
      <c r="E391" s="12">
        <f t="shared" si="16"/>
        <v>88.306116428575478</v>
      </c>
    </row>
    <row r="392" spans="1:5" ht="24" x14ac:dyDescent="0.25">
      <c r="A392" s="9" t="s">
        <v>432</v>
      </c>
      <c r="B392" s="9">
        <f t="shared" si="18"/>
        <v>350</v>
      </c>
      <c r="C392" s="10">
        <f>[1]Sheet1_Raw!N391</f>
        <v>27889.182283999999</v>
      </c>
      <c r="D392" s="12">
        <f t="shared" si="17"/>
        <v>27630.165981285714</v>
      </c>
      <c r="E392" s="12">
        <f t="shared" si="16"/>
        <v>85.189209857140668</v>
      </c>
    </row>
    <row r="393" spans="1:5" ht="24" x14ac:dyDescent="0.25">
      <c r="A393" s="9" t="s">
        <v>433</v>
      </c>
      <c r="B393" s="9">
        <f t="shared" si="18"/>
        <v>351</v>
      </c>
      <c r="C393" s="10">
        <f>[1]Sheet1_Raw!N392</f>
        <v>27950.302237</v>
      </c>
      <c r="D393" s="12">
        <f t="shared" si="17"/>
        <v>27716.175250571428</v>
      </c>
      <c r="E393" s="12">
        <f t="shared" si="16"/>
        <v>86.009269285714254</v>
      </c>
    </row>
    <row r="394" spans="1:5" ht="24" x14ac:dyDescent="0.25">
      <c r="A394" s="9" t="s">
        <v>434</v>
      </c>
      <c r="B394" s="9">
        <f t="shared" si="18"/>
        <v>352</v>
      </c>
      <c r="C394" s="10">
        <f>[1]Sheet1_Raw!N393</f>
        <v>28020.449649999999</v>
      </c>
      <c r="D394" s="12">
        <f t="shared" si="17"/>
        <v>27802.460141428572</v>
      </c>
      <c r="E394" s="12">
        <f t="shared" si="16"/>
        <v>86.284890857143182</v>
      </c>
    </row>
    <row r="395" spans="1:5" ht="24" x14ac:dyDescent="0.25">
      <c r="A395" s="9" t="s">
        <v>435</v>
      </c>
      <c r="B395" s="9">
        <f t="shared" si="18"/>
        <v>353</v>
      </c>
      <c r="C395" s="10">
        <f>[1]Sheet1_Raw!N394</f>
        <v>28134.757777999999</v>
      </c>
      <c r="D395" s="12">
        <f t="shared" si="17"/>
        <v>27889.343914000001</v>
      </c>
      <c r="E395" s="12">
        <f t="shared" si="16"/>
        <v>86.88377257142929</v>
      </c>
    </row>
    <row r="396" spans="1:5" ht="24" x14ac:dyDescent="0.25">
      <c r="A396" s="9" t="s">
        <v>436</v>
      </c>
      <c r="B396" s="9">
        <f t="shared" si="18"/>
        <v>354</v>
      </c>
      <c r="C396" s="10">
        <f>[1]Sheet1_Raw!N395</f>
        <v>28252.007570999998</v>
      </c>
      <c r="D396" s="12">
        <f t="shared" si="17"/>
        <v>27976.086472999999</v>
      </c>
      <c r="E396" s="12">
        <f t="shared" si="16"/>
        <v>86.742558999998437</v>
      </c>
    </row>
    <row r="397" spans="1:5" ht="24" x14ac:dyDescent="0.25">
      <c r="A397" s="9" t="s">
        <v>437</v>
      </c>
      <c r="B397" s="9">
        <f t="shared" si="18"/>
        <v>355</v>
      </c>
      <c r="C397" s="10">
        <f>[1]Sheet1_Raw!N396</f>
        <v>28359.789250000002</v>
      </c>
      <c r="D397" s="12">
        <f t="shared" si="17"/>
        <v>28062.578931</v>
      </c>
      <c r="E397" s="12">
        <f t="shared" si="16"/>
        <v>86.492458000000624</v>
      </c>
    </row>
    <row r="398" spans="1:5" ht="24" x14ac:dyDescent="0.25">
      <c r="A398" s="9" t="s">
        <v>438</v>
      </c>
      <c r="B398" s="9">
        <f t="shared" si="18"/>
        <v>356</v>
      </c>
      <c r="C398" s="10">
        <f>[1]Sheet1_Raw!N397</f>
        <v>28445.085646</v>
      </c>
      <c r="D398" s="12">
        <f t="shared" si="17"/>
        <v>28150.224916571427</v>
      </c>
      <c r="E398" s="12">
        <f t="shared" si="16"/>
        <v>87.645985571427445</v>
      </c>
    </row>
    <row r="399" spans="1:5" ht="24" x14ac:dyDescent="0.25">
      <c r="A399" s="9" t="s">
        <v>439</v>
      </c>
      <c r="B399" s="9">
        <f t="shared" si="18"/>
        <v>357</v>
      </c>
      <c r="C399" s="10">
        <f>[1]Sheet1_Raw!N398</f>
        <v>28517.662612</v>
      </c>
      <c r="D399" s="12">
        <f t="shared" si="17"/>
        <v>28240.007820571424</v>
      </c>
      <c r="E399" s="12">
        <f t="shared" si="16"/>
        <v>89.782903999996051</v>
      </c>
    </row>
    <row r="400" spans="1:5" ht="24" x14ac:dyDescent="0.25">
      <c r="A400" s="9" t="s">
        <v>440</v>
      </c>
      <c r="B400" s="9">
        <f t="shared" si="18"/>
        <v>358</v>
      </c>
      <c r="C400" s="10">
        <f>[1]Sheet1_Raw!N399</f>
        <v>28577.019948000001</v>
      </c>
      <c r="D400" s="12">
        <f t="shared" si="17"/>
        <v>28329.538922142856</v>
      </c>
      <c r="E400" s="12">
        <f t="shared" si="16"/>
        <v>89.531101571432373</v>
      </c>
    </row>
    <row r="401" spans="1:5" ht="24" x14ac:dyDescent="0.25">
      <c r="A401" s="9" t="s">
        <v>441</v>
      </c>
      <c r="B401" s="9">
        <f t="shared" si="18"/>
        <v>359</v>
      </c>
      <c r="C401" s="10">
        <f>[1]Sheet1_Raw!N400</f>
        <v>28645.666754000002</v>
      </c>
      <c r="D401" s="12">
        <f t="shared" si="17"/>
        <v>28418.85565128571</v>
      </c>
      <c r="E401" s="12">
        <f t="shared" si="16"/>
        <v>89.316729142854456</v>
      </c>
    </row>
    <row r="402" spans="1:5" ht="24" x14ac:dyDescent="0.25">
      <c r="A402" s="9" t="s">
        <v>442</v>
      </c>
      <c r="B402" s="9">
        <f t="shared" si="18"/>
        <v>360</v>
      </c>
      <c r="C402" s="10">
        <f>[1]Sheet1_Raw!N401</f>
        <v>28773.980544999999</v>
      </c>
      <c r="D402" s="12">
        <f t="shared" si="17"/>
        <v>28510.173189428569</v>
      </c>
      <c r="E402" s="12">
        <f t="shared" si="16"/>
        <v>91.317538142859121</v>
      </c>
    </row>
    <row r="403" spans="1:5" ht="24" x14ac:dyDescent="0.25">
      <c r="A403" s="9" t="s">
        <v>443</v>
      </c>
      <c r="B403" s="9">
        <f t="shared" si="18"/>
        <v>361</v>
      </c>
      <c r="C403" s="10">
        <f>[1]Sheet1_Raw!N402</f>
        <v>28905.367007000001</v>
      </c>
      <c r="D403" s="12">
        <f t="shared" si="17"/>
        <v>28603.510251714288</v>
      </c>
      <c r="E403" s="12">
        <f t="shared" si="16"/>
        <v>93.337062285718275</v>
      </c>
    </row>
    <row r="404" spans="1:5" ht="24" x14ac:dyDescent="0.25">
      <c r="A404" s="9" t="s">
        <v>444</v>
      </c>
      <c r="B404" s="9">
        <f t="shared" si="18"/>
        <v>362</v>
      </c>
      <c r="C404" s="10">
        <f>[1]Sheet1_Raw!N403</f>
        <v>29017.757693</v>
      </c>
      <c r="D404" s="12">
        <f t="shared" si="17"/>
        <v>28697.50574357143</v>
      </c>
      <c r="E404" s="12">
        <f t="shared" si="16"/>
        <v>93.995491857142042</v>
      </c>
    </row>
    <row r="405" spans="1:5" ht="24" x14ac:dyDescent="0.25">
      <c r="A405" s="9" t="s">
        <v>445</v>
      </c>
      <c r="B405" s="9">
        <f t="shared" si="18"/>
        <v>363</v>
      </c>
      <c r="C405" s="10">
        <f>[1]Sheet1_Raw!N404</f>
        <v>29109.116064000002</v>
      </c>
      <c r="D405" s="12">
        <f t="shared" si="17"/>
        <v>28792.367231857144</v>
      </c>
      <c r="E405" s="12">
        <f t="shared" si="16"/>
        <v>94.861488285714586</v>
      </c>
    </row>
    <row r="406" spans="1:5" ht="24" x14ac:dyDescent="0.25">
      <c r="A406" s="9" t="s">
        <v>446</v>
      </c>
      <c r="B406" s="9">
        <f t="shared" si="18"/>
        <v>364</v>
      </c>
      <c r="C406" s="10">
        <f>[1]Sheet1_Raw!N405</f>
        <v>29181.978859999999</v>
      </c>
      <c r="D406" s="12">
        <f t="shared" si="17"/>
        <v>28887.269552999998</v>
      </c>
      <c r="E406" s="12">
        <f t="shared" si="16"/>
        <v>94.902321142853907</v>
      </c>
    </row>
    <row r="407" spans="1:5" ht="24" x14ac:dyDescent="0.25">
      <c r="A407" s="9" t="s">
        <v>447</v>
      </c>
      <c r="B407" s="9">
        <f t="shared" si="18"/>
        <v>365</v>
      </c>
      <c r="C407" s="10">
        <f>[1]Sheet1_Raw!N406</f>
        <v>29244.789973999999</v>
      </c>
      <c r="D407" s="12">
        <f t="shared" si="17"/>
        <v>28982.665270999998</v>
      </c>
      <c r="E407" s="12">
        <f t="shared" si="16"/>
        <v>95.395717999999761</v>
      </c>
    </row>
    <row r="408" spans="1:5" ht="24" x14ac:dyDescent="0.25">
      <c r="A408" s="9" t="s">
        <v>448</v>
      </c>
      <c r="B408" s="9">
        <f t="shared" si="18"/>
        <v>366</v>
      </c>
      <c r="C408" s="10">
        <f>[1]Sheet1_Raw!N407</f>
        <v>29322.106951999998</v>
      </c>
      <c r="D408" s="12">
        <f t="shared" si="17"/>
        <v>29079.299584999997</v>
      </c>
      <c r="E408" s="12">
        <f t="shared" si="16"/>
        <v>96.634313999998994</v>
      </c>
    </row>
    <row r="409" spans="1:5" ht="24" x14ac:dyDescent="0.25">
      <c r="A409" s="9" t="s">
        <v>449</v>
      </c>
      <c r="B409" s="9">
        <f t="shared" si="18"/>
        <v>367</v>
      </c>
      <c r="C409" s="10">
        <f>[1]Sheet1_Raw!N408</f>
        <v>29451.349689999999</v>
      </c>
      <c r="D409" s="12">
        <f t="shared" si="17"/>
        <v>29176.066605714288</v>
      </c>
      <c r="E409" s="12">
        <f t="shared" si="16"/>
        <v>96.767020714290993</v>
      </c>
    </row>
    <row r="410" spans="1:5" ht="24" x14ac:dyDescent="0.25">
      <c r="A410" s="9" t="s">
        <v>450</v>
      </c>
      <c r="B410" s="9">
        <f t="shared" si="18"/>
        <v>368</v>
      </c>
      <c r="C410" s="10">
        <f>[1]Sheet1_Raw!N409</f>
        <v>29587.035510000002</v>
      </c>
      <c r="D410" s="12">
        <f t="shared" si="17"/>
        <v>29273.447820428566</v>
      </c>
      <c r="E410" s="12">
        <f t="shared" si="16"/>
        <v>97.38121471427803</v>
      </c>
    </row>
    <row r="411" spans="1:5" ht="24" x14ac:dyDescent="0.25">
      <c r="A411" s="9" t="s">
        <v>451</v>
      </c>
      <c r="B411" s="9">
        <f t="shared" si="18"/>
        <v>369</v>
      </c>
      <c r="C411" s="10">
        <f>[1]Sheet1_Raw!N410</f>
        <v>29701.141175000001</v>
      </c>
      <c r="D411" s="12">
        <f t="shared" si="17"/>
        <v>29371.074032142857</v>
      </c>
      <c r="E411" s="12">
        <f t="shared" si="16"/>
        <v>97.626211714290548</v>
      </c>
    </row>
    <row r="412" spans="1:5" ht="24" x14ac:dyDescent="0.25">
      <c r="A412" s="9" t="s">
        <v>452</v>
      </c>
      <c r="B412" s="9">
        <f t="shared" si="18"/>
        <v>370</v>
      </c>
      <c r="C412" s="10">
        <f>[1]Sheet1_Raw!N411</f>
        <v>29799.561925000002</v>
      </c>
      <c r="D412" s="12">
        <f t="shared" si="17"/>
        <v>29469.709155142857</v>
      </c>
      <c r="E412" s="12">
        <f t="shared" si="16"/>
        <v>98.635123000000021</v>
      </c>
    </row>
    <row r="413" spans="1:5" ht="24" x14ac:dyDescent="0.25">
      <c r="A413" s="9" t="s">
        <v>453</v>
      </c>
      <c r="B413" s="9">
        <f t="shared" si="18"/>
        <v>371</v>
      </c>
      <c r="C413" s="10">
        <f>[1]Sheet1_Raw!N412</f>
        <v>29877.021819000001</v>
      </c>
      <c r="D413" s="12">
        <f t="shared" si="17"/>
        <v>29569.001006428578</v>
      </c>
      <c r="E413" s="12">
        <f t="shared" si="16"/>
        <v>99.29185128572135</v>
      </c>
    </row>
    <row r="414" spans="1:5" ht="24" x14ac:dyDescent="0.25">
      <c r="A414" s="9" t="s">
        <v>454</v>
      </c>
      <c r="B414" s="9">
        <f t="shared" si="18"/>
        <v>372</v>
      </c>
      <c r="C414" s="10">
        <f>[1]Sheet1_Raw!N413</f>
        <v>29938.106043</v>
      </c>
      <c r="D414" s="12">
        <f t="shared" si="17"/>
        <v>29668.046159142861</v>
      </c>
      <c r="E414" s="12">
        <f t="shared" si="16"/>
        <v>99.045152714283176</v>
      </c>
    </row>
    <row r="415" spans="1:5" ht="24" x14ac:dyDescent="0.25">
      <c r="A415" s="9" t="s">
        <v>455</v>
      </c>
      <c r="B415" s="9">
        <f t="shared" si="18"/>
        <v>373</v>
      </c>
      <c r="C415" s="10">
        <f>[1]Sheet1_Raw!N414</f>
        <v>30019.496098</v>
      </c>
      <c r="D415" s="12">
        <f t="shared" si="17"/>
        <v>29767.673180000005</v>
      </c>
      <c r="E415" s="12">
        <f t="shared" si="16"/>
        <v>99.627020857144089</v>
      </c>
    </row>
    <row r="416" spans="1:5" ht="24" x14ac:dyDescent="0.25">
      <c r="A416" s="9" t="s">
        <v>456</v>
      </c>
      <c r="B416" s="9">
        <f t="shared" si="18"/>
        <v>374</v>
      </c>
      <c r="C416" s="10">
        <f>[1]Sheet1_Raw!N415</f>
        <v>30271.538492</v>
      </c>
      <c r="D416" s="12">
        <f t="shared" si="17"/>
        <v>29884.84300885714</v>
      </c>
      <c r="E416" s="12">
        <f t="shared" si="16"/>
        <v>117.16982885713514</v>
      </c>
    </row>
    <row r="417" spans="1:5" ht="24" x14ac:dyDescent="0.25">
      <c r="A417" s="9" t="s">
        <v>457</v>
      </c>
      <c r="B417" s="9">
        <f t="shared" si="18"/>
        <v>375</v>
      </c>
      <c r="C417" s="10">
        <f>[1]Sheet1_Raw!N416</f>
        <v>30328.049438999999</v>
      </c>
      <c r="D417" s="12">
        <f t="shared" si="17"/>
        <v>29990.70214157143</v>
      </c>
      <c r="E417" s="12">
        <f t="shared" si="16"/>
        <v>105.85913271428944</v>
      </c>
    </row>
    <row r="418" spans="1:5" ht="24" x14ac:dyDescent="0.25">
      <c r="A418" s="9" t="s">
        <v>458</v>
      </c>
      <c r="B418" s="9">
        <f t="shared" si="18"/>
        <v>376</v>
      </c>
      <c r="C418" s="10">
        <f>[1]Sheet1_Raw!N417</f>
        <v>30480.134747</v>
      </c>
      <c r="D418" s="12">
        <f t="shared" si="17"/>
        <v>30101.98693757143</v>
      </c>
      <c r="E418" s="12">
        <f t="shared" si="16"/>
        <v>111.28479599999991</v>
      </c>
    </row>
    <row r="419" spans="1:5" ht="24" x14ac:dyDescent="0.25">
      <c r="A419" s="9" t="s">
        <v>459</v>
      </c>
      <c r="B419" s="9">
        <f t="shared" si="18"/>
        <v>377</v>
      </c>
      <c r="C419" s="10">
        <f>[1]Sheet1_Raw!N418</f>
        <v>30605.995165</v>
      </c>
      <c r="D419" s="12">
        <f t="shared" si="17"/>
        <v>30217.191686142854</v>
      </c>
      <c r="E419" s="12">
        <f t="shared" si="16"/>
        <v>115.20474857142472</v>
      </c>
    </row>
    <row r="420" spans="1:5" ht="24" x14ac:dyDescent="0.25">
      <c r="A420" s="9" t="s">
        <v>460</v>
      </c>
      <c r="B420" s="9">
        <f t="shared" si="18"/>
        <v>378</v>
      </c>
      <c r="C420" s="10">
        <f>[1]Sheet1_Raw!N419</f>
        <v>30712.919354000001</v>
      </c>
      <c r="D420" s="12">
        <f t="shared" si="17"/>
        <v>30336.605619714286</v>
      </c>
      <c r="E420" s="12">
        <f t="shared" si="16"/>
        <v>119.4139335714317</v>
      </c>
    </row>
    <row r="421" spans="1:5" ht="24" x14ac:dyDescent="0.25">
      <c r="A421" s="9" t="s">
        <v>461</v>
      </c>
      <c r="B421" s="9">
        <f t="shared" si="18"/>
        <v>379</v>
      </c>
      <c r="C421" s="10">
        <f>[1]Sheet1_Raw!N420</f>
        <v>30790.843721000001</v>
      </c>
      <c r="D421" s="12">
        <f t="shared" si="17"/>
        <v>30458.425288000002</v>
      </c>
      <c r="E421" s="12">
        <f t="shared" si="16"/>
        <v>121.81966828571603</v>
      </c>
    </row>
  </sheetData>
  <mergeCells count="2">
    <mergeCell ref="A1:B1"/>
    <mergeCell ref="F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4"/>
  <sheetViews>
    <sheetView topLeftCell="C1" zoomScale="80" zoomScaleNormal="80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463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1</v>
      </c>
    </row>
    <row r="3" spans="1:35" x14ac:dyDescent="0.25">
      <c r="A3">
        <f>Input!G4</f>
        <v>0</v>
      </c>
      <c r="B3">
        <f>A3-$A$3</f>
        <v>0</v>
      </c>
      <c r="C3" s="4">
        <f>Input!I4</f>
        <v>0.5889185714285714</v>
      </c>
      <c r="D3">
        <f>C3-$C$3</f>
        <v>0</v>
      </c>
      <c r="E3">
        <f t="shared" ref="E3:E34" si="0">(_Ac/(1+EXP(-1*(B3-_Muc)/_sc)))</f>
        <v>191.02911020796756</v>
      </c>
      <c r="F3">
        <f>(D3-E3)^2</f>
        <v>36492.120946847819</v>
      </c>
      <c r="G3">
        <f>(E3-$H$4)^2</f>
        <v>2325123.8757577366</v>
      </c>
      <c r="H3" s="2" t="s">
        <v>11</v>
      </c>
      <c r="I3" s="16">
        <f>SUM(F3:F167)</f>
        <v>65307957.858943306</v>
      </c>
      <c r="J3">
        <f>1-(I3/I5)</f>
        <v>0.76008652245236008</v>
      </c>
      <c r="L3">
        <f>Input!J4</f>
        <v>0</v>
      </c>
      <c r="M3">
        <f>L3-$L$3</f>
        <v>0</v>
      </c>
      <c r="N3">
        <f>_Ac*EXP(-1*(B3-_Muc)/_sc)*(1/_sc)*(1/(1+EXP(-1*(B3-_Muc)/_sc))^2)+$L$3</f>
        <v>8.4685515033546377</v>
      </c>
      <c r="O3">
        <f>(L3-N3)^2</f>
        <v>71.716364564970092</v>
      </c>
      <c r="P3">
        <f>(N3-$Q$4)^2</f>
        <v>1292.3053021809599</v>
      </c>
      <c r="Q3" s="1" t="s">
        <v>11</v>
      </c>
      <c r="R3" s="16">
        <f>SUM(O3:O167)</f>
        <v>782714.10325538088</v>
      </c>
      <c r="S3" s="5">
        <f>1-(R3/R5)</f>
        <v>-0.19196565153014</v>
      </c>
      <c r="V3">
        <f>COUNT(B3:B500)</f>
        <v>82</v>
      </c>
      <c r="X3">
        <v>4392341.8215686101</v>
      </c>
      <c r="Y3">
        <v>226.53266411245886</v>
      </c>
      <c r="Z3">
        <v>22.556490564909225</v>
      </c>
      <c r="AB3" s="29" t="s">
        <v>22</v>
      </c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1">A4-$A$3</f>
        <v>1</v>
      </c>
      <c r="C4" s="4">
        <f>Input!I5</f>
        <v>1.1234389999999999</v>
      </c>
      <c r="D4">
        <f t="shared" ref="D4:D67" si="2">C4-$C$3</f>
        <v>0.53452042857142845</v>
      </c>
      <c r="E4">
        <f t="shared" si="0"/>
        <v>199.68816844330749</v>
      </c>
      <c r="F4">
        <f t="shared" ref="F4:F67" si="3">(D4-E4)^2</f>
        <v>39662.175517577387</v>
      </c>
      <c r="G4">
        <f t="shared" ref="G4:G67" si="4">(E4-$H$4)^2</f>
        <v>2298791.5730017857</v>
      </c>
      <c r="H4">
        <f>AVERAGE(D3:D167)</f>
        <v>1715.8647983257845</v>
      </c>
      <c r="I4" t="s">
        <v>5</v>
      </c>
      <c r="J4" t="s">
        <v>6</v>
      </c>
      <c r="L4">
        <f>Input!J5</f>
        <v>0</v>
      </c>
      <c r="M4">
        <f t="shared" ref="M4:M67" si="5">L4-$L$3</f>
        <v>0</v>
      </c>
      <c r="N4">
        <f t="shared" ref="N4:N34" si="6">_Ac*EXP(-1*(B4-_Muc)/_sc)*(1/_sc)*(1/(1+EXP(-1*(B4-_Muc)/_sc))^2)+$L$3</f>
        <v>8.8524005755662767</v>
      </c>
      <c r="O4">
        <f t="shared" ref="O4:O67" si="7">(L4-N4)^2</f>
        <v>78.364995950286144</v>
      </c>
      <c r="P4">
        <f t="shared" ref="P4:P67" si="8">(N4-$Q$4)^2</f>
        <v>1264.8549318293383</v>
      </c>
      <c r="Q4">
        <f>AVERAGE(M3:M167)</f>
        <v>44.417199630662012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1"/>
        <v>2</v>
      </c>
      <c r="C5" s="4">
        <f>Input!I6</f>
        <v>1.8779168571428571</v>
      </c>
      <c r="D5">
        <f t="shared" si="2"/>
        <v>1.2889982857142857</v>
      </c>
      <c r="E5">
        <f t="shared" si="0"/>
        <v>208.73970992899541</v>
      </c>
      <c r="F5">
        <f t="shared" si="3"/>
        <v>43035.797761303773</v>
      </c>
      <c r="G5">
        <f t="shared" si="4"/>
        <v>2271426.0320750293</v>
      </c>
      <c r="I5">
        <f>SUM(G3:G167)</f>
        <v>272214627.23358262</v>
      </c>
      <c r="J5" s="5">
        <f>1-((1-J3)*(V3-1)/(V3-1-1))</f>
        <v>0.75708760398301456</v>
      </c>
      <c r="L5">
        <f>Input!J6</f>
        <v>0</v>
      </c>
      <c r="M5">
        <f t="shared" si="5"/>
        <v>0</v>
      </c>
      <c r="N5">
        <f t="shared" si="6"/>
        <v>9.2536464958811955</v>
      </c>
      <c r="O5">
        <f t="shared" si="7"/>
        <v>85.629973470734328</v>
      </c>
      <c r="P5">
        <f t="shared" si="8"/>
        <v>1236.4754690625534</v>
      </c>
      <c r="R5">
        <f>SUM(P3:P167)</f>
        <v>656658.27052197501</v>
      </c>
      <c r="S5" s="5">
        <f>1-((1-S3)*(V3-1)/(V3-1-1))</f>
        <v>-0.20686522217426662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1"/>
        <v>3</v>
      </c>
      <c r="C6" s="4">
        <f>Input!I7</f>
        <v>2.9422274285714285</v>
      </c>
      <c r="D6">
        <f t="shared" si="2"/>
        <v>2.3533088571428573</v>
      </c>
      <c r="E6">
        <f t="shared" si="0"/>
        <v>218.20152275727273</v>
      </c>
      <c r="F6">
        <f t="shared" si="3"/>
        <v>46590.45144387622</v>
      </c>
      <c r="G6">
        <f t="shared" si="4"/>
        <v>2242995.2869866043</v>
      </c>
      <c r="L6">
        <f>Input!J7</f>
        <v>1.0643105714285714</v>
      </c>
      <c r="M6">
        <f t="shared" si="5"/>
        <v>1.0643105714285714</v>
      </c>
      <c r="N6">
        <f t="shared" si="6"/>
        <v>9.6730775727486602</v>
      </c>
      <c r="O6">
        <f t="shared" si="7"/>
        <v>74.110869283017678</v>
      </c>
      <c r="P6">
        <f t="shared" si="8"/>
        <v>1207.1540175751811</v>
      </c>
      <c r="V6" s="19" t="s">
        <v>17</v>
      </c>
      <c r="W6" s="20">
        <f>SQRT((S5-J5)^2)</f>
        <v>0.96395282615728117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1"/>
        <v>4</v>
      </c>
      <c r="C7" s="4">
        <f>Input!I8</f>
        <v>4.4842951428571425</v>
      </c>
      <c r="D7">
        <f t="shared" si="2"/>
        <v>3.8953765714285709</v>
      </c>
      <c r="E7">
        <f t="shared" si="0"/>
        <v>228.09220105043855</v>
      </c>
      <c r="F7">
        <f t="shared" si="3"/>
        <v>50264.216106472013</v>
      </c>
      <c r="G7">
        <f t="shared" si="4"/>
        <v>2213467.3012034288</v>
      </c>
      <c r="L7">
        <f>Input!J8</f>
        <v>1.542067714285714</v>
      </c>
      <c r="M7">
        <f t="shared" si="5"/>
        <v>1.542067714285714</v>
      </c>
      <c r="N7">
        <f t="shared" si="6"/>
        <v>10.11151782125261</v>
      </c>
      <c r="O7">
        <f t="shared" si="7"/>
        <v>73.435475135794931</v>
      </c>
      <c r="P7">
        <f t="shared" si="8"/>
        <v>1176.8798044084431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1"/>
        <v>5</v>
      </c>
      <c r="C8" s="4">
        <f>Input!I9</f>
        <v>6.5372320000000013</v>
      </c>
      <c r="D8">
        <f t="shared" si="2"/>
        <v>5.9483134285714296</v>
      </c>
      <c r="E8">
        <f t="shared" si="0"/>
        <v>238.43118146954151</v>
      </c>
      <c r="F8">
        <f t="shared" si="3"/>
        <v>54048.28393255511</v>
      </c>
      <c r="G8">
        <f t="shared" si="4"/>
        <v>2182810.0922169196</v>
      </c>
      <c r="L8">
        <f>Input!J9</f>
        <v>2.0529368571428588</v>
      </c>
      <c r="M8">
        <f t="shared" si="5"/>
        <v>2.0529368571428588</v>
      </c>
      <c r="N8">
        <f t="shared" si="6"/>
        <v>10.56982857913466</v>
      </c>
      <c r="O8">
        <f t="shared" si="7"/>
        <v>72.53744460413246</v>
      </c>
      <c r="P8">
        <f t="shared" si="8"/>
        <v>1145.6445270997719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1"/>
        <v>6</v>
      </c>
      <c r="C9" s="4">
        <f>Input!I10</f>
        <v>9.058465571428572</v>
      </c>
      <c r="D9">
        <f t="shared" si="2"/>
        <v>8.4695470000000004</v>
      </c>
      <c r="E9">
        <f t="shared" si="0"/>
        <v>249.23878137534078</v>
      </c>
      <c r="F9">
        <f t="shared" si="3"/>
        <v>57969.824221687777</v>
      </c>
      <c r="G9">
        <f t="shared" si="4"/>
        <v>2150991.8735959232</v>
      </c>
      <c r="L9">
        <f>Input!J10</f>
        <v>2.5212335714285707</v>
      </c>
      <c r="M9">
        <f t="shared" si="5"/>
        <v>2.5212335714285707</v>
      </c>
      <c r="N9">
        <f t="shared" si="6"/>
        <v>11.048910195833654</v>
      </c>
      <c r="O9">
        <f t="shared" si="7"/>
        <v>72.721268610424886</v>
      </c>
      <c r="P9">
        <f t="shared" si="8"/>
        <v>1113.4427398064777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1"/>
        <v>7</v>
      </c>
      <c r="C10" s="4">
        <f>Input!I11</f>
        <v>12.698407857142858</v>
      </c>
      <c r="D10">
        <f t="shared" si="2"/>
        <v>12.109489285714286</v>
      </c>
      <c r="E10">
        <f t="shared" si="0"/>
        <v>260.53623871617197</v>
      </c>
      <c r="F10">
        <f t="shared" si="3"/>
        <v>61715.849832583401</v>
      </c>
      <c r="G10">
        <f t="shared" si="4"/>
        <v>2117981.2164153894</v>
      </c>
      <c r="L10">
        <f>Input!J11</f>
        <v>3.6399422857142856</v>
      </c>
      <c r="M10">
        <f t="shared" si="5"/>
        <v>3.6399422857142856</v>
      </c>
      <c r="N10">
        <f t="shared" si="6"/>
        <v>11.549703797828952</v>
      </c>
      <c r="O10">
        <f t="shared" si="7"/>
        <v>62.564327178530498</v>
      </c>
      <c r="P10">
        <f t="shared" si="8"/>
        <v>1080.2722823212985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1"/>
        <v>8</v>
      </c>
      <c r="C11" s="4">
        <f>Input!I12</f>
        <v>16.972206142857143</v>
      </c>
      <c r="D11">
        <f t="shared" si="2"/>
        <v>16.383287571428571</v>
      </c>
      <c r="E11">
        <f t="shared" si="0"/>
        <v>272.34575372074073</v>
      </c>
      <c r="F11">
        <f t="shared" si="3"/>
        <v>65516.784077237768</v>
      </c>
      <c r="G11">
        <f t="shared" si="4"/>
        <v>2083747.2321374582</v>
      </c>
      <c r="L11">
        <f>Input!J12</f>
        <v>4.2737982857142853</v>
      </c>
      <c r="M11">
        <f t="shared" si="5"/>
        <v>4.2737982857142853</v>
      </c>
      <c r="N11">
        <f t="shared" si="6"/>
        <v>12.073193133722807</v>
      </c>
      <c r="O11">
        <f t="shared" si="7"/>
        <v>60.830559995141869</v>
      </c>
      <c r="P11">
        <f t="shared" si="8"/>
        <v>1046.1347562740452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1"/>
        <v>9</v>
      </c>
      <c r="C12" s="4">
        <f>Input!I13</f>
        <v>22.128199714285717</v>
      </c>
      <c r="D12">
        <f t="shared" si="2"/>
        <v>21.539281142857146</v>
      </c>
      <c r="E12">
        <f t="shared" si="0"/>
        <v>284.69053247734854</v>
      </c>
      <c r="F12">
        <f t="shared" si="3"/>
        <v>69248.581078908668</v>
      </c>
      <c r="G12">
        <f t="shared" si="4"/>
        <v>2048259.7792268095</v>
      </c>
      <c r="L12">
        <f>Input!J13</f>
        <v>5.1559935714285743</v>
      </c>
      <c r="M12">
        <f t="shared" si="5"/>
        <v>5.1559935714285743</v>
      </c>
      <c r="N12">
        <f t="shared" si="6"/>
        <v>12.620406502649237</v>
      </c>
      <c r="O12">
        <f t="shared" si="7"/>
        <v>55.717460407774247</v>
      </c>
      <c r="P12">
        <f t="shared" si="8"/>
        <v>1011.0360532256403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1"/>
        <v>10</v>
      </c>
      <c r="C13" s="4">
        <f>Input!I14</f>
        <v>28.36269457142857</v>
      </c>
      <c r="D13">
        <f t="shared" si="2"/>
        <v>27.773775999999998</v>
      </c>
      <c r="E13">
        <f t="shared" si="0"/>
        <v>297.59483248475385</v>
      </c>
      <c r="F13">
        <f t="shared" si="3"/>
        <v>72803.402522548728</v>
      </c>
      <c r="G13">
        <f t="shared" si="4"/>
        <v>2011489.6960067181</v>
      </c>
      <c r="L13">
        <f>Input!J14</f>
        <v>6.2344948571428525</v>
      </c>
      <c r="M13">
        <f t="shared" si="5"/>
        <v>6.2344948571428525</v>
      </c>
      <c r="N13">
        <f t="shared" si="6"/>
        <v>13.192418769758632</v>
      </c>
      <c r="O13">
        <f t="shared" si="7"/>
        <v>48.412705173750474</v>
      </c>
      <c r="P13">
        <f t="shared" si="8"/>
        <v>974.98693981143799</v>
      </c>
      <c r="S13" t="s">
        <v>23</v>
      </c>
      <c r="T13">
        <f>_Ac*0.8413</f>
        <v>3695277.1744856718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1"/>
        <v>11</v>
      </c>
      <c r="C14" s="4">
        <f>Input!I15</f>
        <v>35.938220857142852</v>
      </c>
      <c r="D14">
        <f t="shared" si="2"/>
        <v>35.34930228571428</v>
      </c>
      <c r="E14">
        <f t="shared" si="0"/>
        <v>311.08401026367159</v>
      </c>
      <c r="F14">
        <f t="shared" si="3"/>
        <v>76029.629183689409</v>
      </c>
      <c r="G14">
        <f t="shared" si="4"/>
        <v>1973409.0625084108</v>
      </c>
      <c r="L14">
        <f>Input!J15</f>
        <v>7.5755262857142824</v>
      </c>
      <c r="M14">
        <f t="shared" si="5"/>
        <v>7.5755262857142824</v>
      </c>
      <c r="N14">
        <f t="shared" si="6"/>
        <v>13.790353472692809</v>
      </c>
      <c r="O14">
        <f t="shared" si="7"/>
        <v>38.624076964007422</v>
      </c>
      <c r="P14">
        <f t="shared" si="8"/>
        <v>938.00370558391296</v>
      </c>
      <c r="S14" t="s">
        <v>24</v>
      </c>
      <c r="T14">
        <f>_Ac*0.9772</f>
        <v>4292196.4280368453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1"/>
        <v>12</v>
      </c>
      <c r="C15" s="4">
        <f>Input!I16</f>
        <v>44.802745428571427</v>
      </c>
      <c r="D15">
        <f t="shared" si="2"/>
        <v>44.213826857142855</v>
      </c>
      <c r="E15">
        <f t="shared" si="0"/>
        <v>325.18457112194875</v>
      </c>
      <c r="F15">
        <f t="shared" si="3"/>
        <v>78944.559132718947</v>
      </c>
      <c r="G15">
        <f t="shared" si="4"/>
        <v>1933991.4943357124</v>
      </c>
      <c r="L15">
        <f>Input!J16</f>
        <v>8.864524571428575</v>
      </c>
      <c r="M15">
        <f t="shared" si="5"/>
        <v>8.864524571428575</v>
      </c>
      <c r="N15">
        <f t="shared" si="6"/>
        <v>14.415385023141612</v>
      </c>
      <c r="O15">
        <f t="shared" si="7"/>
        <v>30.81205175439186</v>
      </c>
      <c r="P15">
        <f t="shared" si="8"/>
        <v>900.10887974402453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1"/>
        <v>13</v>
      </c>
      <c r="C16" s="4">
        <f>Input!I17</f>
        <v>56.048960571428566</v>
      </c>
      <c r="D16">
        <f t="shared" si="2"/>
        <v>55.460041999999994</v>
      </c>
      <c r="E16">
        <f t="shared" si="0"/>
        <v>339.92422117060022</v>
      </c>
      <c r="F16">
        <f t="shared" si="3"/>
        <v>80919.869231203353</v>
      </c>
      <c r="G16">
        <f t="shared" si="4"/>
        <v>1893212.4718621415</v>
      </c>
      <c r="L16">
        <f>Input!J17</f>
        <v>11.246215142857139</v>
      </c>
      <c r="M16">
        <f t="shared" si="5"/>
        <v>11.246215142857139</v>
      </c>
      <c r="N16">
        <f t="shared" si="6"/>
        <v>15.068741007752605</v>
      </c>
      <c r="O16">
        <f t="shared" si="7"/>
        <v>14.611703987794831</v>
      </c>
      <c r="P16">
        <f t="shared" si="8"/>
        <v>861.33202354062541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1"/>
        <v>14</v>
      </c>
      <c r="C17" s="4">
        <f>Input!I18</f>
        <v>69.485290428571432</v>
      </c>
      <c r="D17">
        <f t="shared" si="2"/>
        <v>68.896371857142867</v>
      </c>
      <c r="E17">
        <f t="shared" si="0"/>
        <v>355.33192169229187</v>
      </c>
      <c r="F17">
        <f t="shared" si="3"/>
        <v>82045.324209364131</v>
      </c>
      <c r="G17">
        <f t="shared" si="4"/>
        <v>1851049.7084006064</v>
      </c>
      <c r="L17">
        <f>Input!J18</f>
        <v>13.436329857142866</v>
      </c>
      <c r="M17">
        <f t="shared" si="5"/>
        <v>13.436329857142866</v>
      </c>
      <c r="N17">
        <f t="shared" si="6"/>
        <v>15.751704592857287</v>
      </c>
      <c r="O17">
        <f t="shared" si="7"/>
        <v>5.3609601667846256</v>
      </c>
      <c r="P17">
        <f t="shared" si="8"/>
        <v>821.71060576240734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1"/>
        <v>15</v>
      </c>
      <c r="C18" s="4">
        <f>Input!I19</f>
        <v>86.362891142857151</v>
      </c>
      <c r="D18">
        <f t="shared" si="2"/>
        <v>85.773972571428587</v>
      </c>
      <c r="E18">
        <f t="shared" si="0"/>
        <v>371.43794596838171</v>
      </c>
      <c r="F18">
        <f t="shared" si="3"/>
        <v>81603.905696935137</v>
      </c>
      <c r="G18">
        <f t="shared" si="4"/>
        <v>1807483.5613396338</v>
      </c>
      <c r="L18">
        <f>Input!J19</f>
        <v>16.87760071428572</v>
      </c>
      <c r="M18">
        <f t="shared" si="5"/>
        <v>16.87760071428572</v>
      </c>
      <c r="N18">
        <f t="shared" si="6"/>
        <v>16.465617037674082</v>
      </c>
      <c r="O18">
        <f t="shared" si="7"/>
        <v>0.16973054979444202</v>
      </c>
      <c r="P18">
        <f t="shared" si="8"/>
        <v>781.29096945262586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1"/>
        <v>16</v>
      </c>
      <c r="C19" s="4">
        <f>Input!I20</f>
        <v>104.44907571428571</v>
      </c>
      <c r="D19">
        <f t="shared" si="2"/>
        <v>103.86015714285715</v>
      </c>
      <c r="E19">
        <f t="shared" si="0"/>
        <v>388.2739386754323</v>
      </c>
      <c r="F19">
        <f t="shared" si="3"/>
        <v>80891.199125659405</v>
      </c>
      <c r="G19">
        <f t="shared" si="4"/>
        <v>1762497.4906271615</v>
      </c>
      <c r="L19">
        <f>Input!J20</f>
        <v>18.086184571428561</v>
      </c>
      <c r="M19">
        <f t="shared" si="5"/>
        <v>18.086184571428561</v>
      </c>
      <c r="N19">
        <f t="shared" si="6"/>
        <v>17.211880320857144</v>
      </c>
      <c r="O19">
        <f t="shared" si="7"/>
        <v>0.76440792256724621</v>
      </c>
      <c r="P19">
        <f t="shared" si="8"/>
        <v>740.12939874844153</v>
      </c>
    </row>
    <row r="20" spans="1:35" x14ac:dyDescent="0.25">
      <c r="A20">
        <f>Input!G21</f>
        <v>17</v>
      </c>
      <c r="B20">
        <f t="shared" si="1"/>
        <v>17</v>
      </c>
      <c r="C20" s="4">
        <f>Input!I21</f>
        <v>126.61748271428571</v>
      </c>
      <c r="D20">
        <f t="shared" si="2"/>
        <v>126.02856414285715</v>
      </c>
      <c r="E20">
        <f t="shared" si="0"/>
        <v>405.87297796704354</v>
      </c>
      <c r="F20">
        <f t="shared" si="3"/>
        <v>78312.895948602483</v>
      </c>
      <c r="G20">
        <f t="shared" si="4"/>
        <v>1716078.5694068074</v>
      </c>
      <c r="L20">
        <f>Input!J21</f>
        <v>22.168407000000002</v>
      </c>
      <c r="M20">
        <f t="shared" si="5"/>
        <v>22.168407000000002</v>
      </c>
      <c r="N20">
        <f t="shared" si="6"/>
        <v>17.991959885474426</v>
      </c>
      <c r="O20">
        <f t="shared" si="7"/>
        <v>17.442710500429012</v>
      </c>
      <c r="P20">
        <f t="shared" si="8"/>
        <v>698.29329559064172</v>
      </c>
    </row>
    <row r="21" spans="1:35" x14ac:dyDescent="0.25">
      <c r="A21">
        <f>Input!G22</f>
        <v>18</v>
      </c>
      <c r="B21">
        <f t="shared" si="1"/>
        <v>18</v>
      </c>
      <c r="C21" s="4">
        <f>Input!I22</f>
        <v>153.23707299999998</v>
      </c>
      <c r="D21">
        <f t="shared" si="2"/>
        <v>152.64815442857142</v>
      </c>
      <c r="E21">
        <f t="shared" si="0"/>
        <v>424.26964036209182</v>
      </c>
      <c r="F21">
        <f t="shared" si="3"/>
        <v>73778.231620733612</v>
      </c>
      <c r="G21">
        <f t="shared" si="4"/>
        <v>1668218.0520752561</v>
      </c>
      <c r="L21">
        <f>Input!J22</f>
        <v>26.619590285714267</v>
      </c>
      <c r="M21">
        <f t="shared" si="5"/>
        <v>26.619590285714267</v>
      </c>
      <c r="N21">
        <f t="shared" si="6"/>
        <v>18.807387507725835</v>
      </c>
      <c r="O21">
        <f t="shared" si="7"/>
        <v>61.030512244410176</v>
      </c>
      <c r="P21">
        <f t="shared" si="8"/>
        <v>655.86247697208876</v>
      </c>
    </row>
    <row r="22" spans="1:35" x14ac:dyDescent="0.25">
      <c r="A22">
        <f>Input!G23</f>
        <v>19</v>
      </c>
      <c r="B22">
        <f t="shared" si="1"/>
        <v>19</v>
      </c>
      <c r="C22" s="4">
        <f>Input!I23</f>
        <v>184.04058657142858</v>
      </c>
      <c r="D22">
        <f t="shared" si="2"/>
        <v>183.45166800000001</v>
      </c>
      <c r="E22">
        <f t="shared" si="0"/>
        <v>443.50006856584662</v>
      </c>
      <c r="F22">
        <f t="shared" si="3"/>
        <v>67625.170636854993</v>
      </c>
      <c r="G22">
        <f t="shared" si="4"/>
        <v>1618912.0055370794</v>
      </c>
      <c r="L22">
        <f>Input!J23</f>
        <v>30.803513571428596</v>
      </c>
      <c r="M22">
        <f t="shared" si="5"/>
        <v>30.803513571428596</v>
      </c>
      <c r="N22">
        <f t="shared" si="6"/>
        <v>19.659764294945504</v>
      </c>
      <c r="O22">
        <f t="shared" si="7"/>
        <v>124.18314793711744</v>
      </c>
      <c r="P22">
        <f t="shared" si="8"/>
        <v>612.93060440218437</v>
      </c>
    </row>
    <row r="23" spans="1:35" x14ac:dyDescent="0.25">
      <c r="A23">
        <f>Input!G24</f>
        <v>20</v>
      </c>
      <c r="B23">
        <f t="shared" si="1"/>
        <v>20</v>
      </c>
      <c r="C23" s="4">
        <f>Input!I24</f>
        <v>220.16565314285714</v>
      </c>
      <c r="D23">
        <f t="shared" si="2"/>
        <v>219.57673457142857</v>
      </c>
      <c r="E23">
        <f t="shared" si="0"/>
        <v>463.60204235614481</v>
      </c>
      <c r="F23">
        <f t="shared" si="3"/>
        <v>59548.35083942549</v>
      </c>
      <c r="G23">
        <f t="shared" si="4"/>
        <v>1568162.0099886777</v>
      </c>
      <c r="L23">
        <f>Input!J24</f>
        <v>36.125066571428562</v>
      </c>
      <c r="M23">
        <f t="shared" si="5"/>
        <v>36.125066571428562</v>
      </c>
      <c r="N23">
        <f t="shared" si="6"/>
        <v>20.550763818679805</v>
      </c>
      <c r="O23">
        <f t="shared" si="7"/>
        <v>242.55890623427752</v>
      </c>
      <c r="P23">
        <f t="shared" si="8"/>
        <v>569.6067583674668</v>
      </c>
    </row>
    <row r="24" spans="1:35" x14ac:dyDescent="0.25">
      <c r="A24">
        <f>Input!G25</f>
        <v>21</v>
      </c>
      <c r="B24">
        <f t="shared" si="1"/>
        <v>21</v>
      </c>
      <c r="C24" s="4">
        <f>Input!I25</f>
        <v>261.25277199999999</v>
      </c>
      <c r="D24">
        <f t="shared" si="2"/>
        <v>260.66385342857143</v>
      </c>
      <c r="E24">
        <f t="shared" si="0"/>
        <v>484.61505267267802</v>
      </c>
      <c r="F24">
        <f t="shared" si="3"/>
        <v>50154.139642873532</v>
      </c>
      <c r="G24">
        <f t="shared" si="4"/>
        <v>1515975.9361708392</v>
      </c>
      <c r="L24">
        <f>Input!J25</f>
        <v>41.087118857142855</v>
      </c>
      <c r="M24">
        <f t="shared" si="5"/>
        <v>41.087118857142855</v>
      </c>
      <c r="N24">
        <f t="shared" si="6"/>
        <v>21.48213538888664</v>
      </c>
      <c r="O24">
        <f t="shared" si="7"/>
        <v>384.35537679059951</v>
      </c>
      <c r="P24">
        <f t="shared" si="8"/>
        <v>526.01717177436331</v>
      </c>
    </row>
    <row r="25" spans="1:35" x14ac:dyDescent="0.25">
      <c r="A25">
        <f>Input!G26</f>
        <v>22</v>
      </c>
      <c r="B25">
        <f t="shared" si="1"/>
        <v>22</v>
      </c>
      <c r="C25" s="4">
        <f>Input!I26</f>
        <v>305.73622428571429</v>
      </c>
      <c r="D25">
        <f t="shared" si="2"/>
        <v>305.14730571428572</v>
      </c>
      <c r="E25">
        <f t="shared" si="0"/>
        <v>506.58037905367087</v>
      </c>
      <c r="F25">
        <f t="shared" si="3"/>
        <v>40575.283034950116</v>
      </c>
      <c r="G25">
        <f t="shared" si="4"/>
        <v>1462368.8066942932</v>
      </c>
      <c r="L25">
        <f>Input!J26</f>
        <v>44.483452285714293</v>
      </c>
      <c r="M25">
        <f t="shared" si="5"/>
        <v>44.483452285714293</v>
      </c>
      <c r="N25">
        <f t="shared" si="6"/>
        <v>22.455707475570531</v>
      </c>
      <c r="O25">
        <f t="shared" si="7"/>
        <v>485.22154142081547</v>
      </c>
      <c r="P25">
        <f t="shared" si="8"/>
        <v>482.30713767814467</v>
      </c>
    </row>
    <row r="26" spans="1:35" x14ac:dyDescent="0.25">
      <c r="A26">
        <f>Input!G27</f>
        <v>23</v>
      </c>
      <c r="B26">
        <f t="shared" si="1"/>
        <v>23</v>
      </c>
      <c r="C26" s="4">
        <f>Input!I27</f>
        <v>356.24840471428575</v>
      </c>
      <c r="D26">
        <f t="shared" si="2"/>
        <v>355.65948614285719</v>
      </c>
      <c r="E26">
        <f t="shared" si="0"/>
        <v>529.54117057063479</v>
      </c>
      <c r="F26">
        <f t="shared" si="3"/>
        <v>30234.840179441235</v>
      </c>
      <c r="G26">
        <f t="shared" si="4"/>
        <v>1407363.7497701386</v>
      </c>
      <c r="L26">
        <f>Input!J27</f>
        <v>50.512180428571469</v>
      </c>
      <c r="M26">
        <f t="shared" si="5"/>
        <v>50.512180428571469</v>
      </c>
      <c r="N26">
        <f t="shared" si="6"/>
        <v>23.473391284444585</v>
      </c>
      <c r="O26">
        <f t="shared" si="7"/>
        <v>731.09611838055389</v>
      </c>
      <c r="P26">
        <f t="shared" si="8"/>
        <v>438.64310804308673</v>
      </c>
    </row>
    <row r="27" spans="1:35" x14ac:dyDescent="0.25">
      <c r="A27">
        <f>Input!G28</f>
        <v>24</v>
      </c>
      <c r="B27">
        <f t="shared" si="1"/>
        <v>24</v>
      </c>
      <c r="C27" s="4">
        <f>Input!I28</f>
        <v>411.24015014285715</v>
      </c>
      <c r="D27">
        <f t="shared" si="2"/>
        <v>410.65123157142858</v>
      </c>
      <c r="E27">
        <f t="shared" si="0"/>
        <v>553.54253041866536</v>
      </c>
      <c r="F27">
        <f t="shared" si="3"/>
        <v>20417.92328625033</v>
      </c>
      <c r="G27">
        <f t="shared" si="4"/>
        <v>1350993.0544727489</v>
      </c>
      <c r="L27">
        <f>Input!J28</f>
        <v>54.991745428571392</v>
      </c>
      <c r="M27">
        <f t="shared" si="5"/>
        <v>54.991745428571392</v>
      </c>
      <c r="N27">
        <f t="shared" si="6"/>
        <v>24.537184493502675</v>
      </c>
      <c r="O27">
        <f t="shared" si="7"/>
        <v>927.48028174781359</v>
      </c>
      <c r="P27">
        <f t="shared" si="8"/>
        <v>395.21500185368433</v>
      </c>
    </row>
    <row r="28" spans="1:35" x14ac:dyDescent="0.25">
      <c r="A28">
        <f>Input!G29</f>
        <v>25</v>
      </c>
      <c r="B28">
        <f t="shared" si="1"/>
        <v>25</v>
      </c>
      <c r="C28" s="4">
        <f>Input!I29</f>
        <v>472.5491702857143</v>
      </c>
      <c r="D28">
        <f t="shared" si="2"/>
        <v>471.96025171428573</v>
      </c>
      <c r="E28">
        <f t="shared" si="0"/>
        <v>578.63160432673328</v>
      </c>
      <c r="F28">
        <f t="shared" si="3"/>
        <v>11378.777468169121</v>
      </c>
      <c r="G28">
        <f t="shared" si="4"/>
        <v>1293299.337533284</v>
      </c>
      <c r="L28">
        <f>Input!J29</f>
        <v>61.30902014285715</v>
      </c>
      <c r="M28">
        <f t="shared" si="5"/>
        <v>61.30902014285715</v>
      </c>
      <c r="N28">
        <f t="shared" si="6"/>
        <v>25.649175157686042</v>
      </c>
      <c r="O28">
        <f t="shared" si="7"/>
        <v>1271.6245443664329</v>
      </c>
      <c r="P28">
        <f t="shared" si="8"/>
        <v>352.23874261822493</v>
      </c>
    </row>
    <row r="29" spans="1:35" x14ac:dyDescent="0.25">
      <c r="A29">
        <f>Input!G30</f>
        <v>26</v>
      </c>
      <c r="B29">
        <f t="shared" si="1"/>
        <v>26</v>
      </c>
      <c r="C29" s="4">
        <f>Input!I30</f>
        <v>541.99188828571437</v>
      </c>
      <c r="D29">
        <f t="shared" si="2"/>
        <v>541.40296971428575</v>
      </c>
      <c r="E29">
        <f t="shared" si="0"/>
        <v>604.85767295981748</v>
      </c>
      <c r="F29">
        <f t="shared" si="3"/>
        <v>4026.4993639784952</v>
      </c>
      <c r="G29">
        <f t="shared" si="4"/>
        <v>1234336.8326139497</v>
      </c>
      <c r="L29">
        <f>Input!J30</f>
        <v>69.44271800000007</v>
      </c>
      <c r="M29">
        <f t="shared" si="5"/>
        <v>69.44271800000007</v>
      </c>
      <c r="N29">
        <f t="shared" si="6"/>
        <v>26.81154578914612</v>
      </c>
      <c r="O29">
        <f t="shared" si="7"/>
        <v>1817.4168440714859</v>
      </c>
      <c r="P29">
        <f t="shared" si="8"/>
        <v>309.95904718728326</v>
      </c>
    </row>
    <row r="30" spans="1:35" x14ac:dyDescent="0.25">
      <c r="A30">
        <f>Input!G31</f>
        <v>27</v>
      </c>
      <c r="B30">
        <f t="shared" si="1"/>
        <v>27</v>
      </c>
      <c r="C30" s="4">
        <f>Input!I31</f>
        <v>618.67191828571424</v>
      </c>
      <c r="D30">
        <f t="shared" si="2"/>
        <v>618.08299971428562</v>
      </c>
      <c r="E30">
        <f t="shared" si="0"/>
        <v>632.27224849232994</v>
      </c>
      <c r="F30">
        <f t="shared" si="3"/>
        <v>201.33478088523211</v>
      </c>
      <c r="G30">
        <f t="shared" si="4"/>
        <v>1174172.8140545676</v>
      </c>
      <c r="L30">
        <f>Input!J31</f>
        <v>76.680029999999874</v>
      </c>
      <c r="M30">
        <f t="shared" si="5"/>
        <v>76.680029999999874</v>
      </c>
      <c r="N30">
        <f t="shared" si="6"/>
        <v>28.026577620932201</v>
      </c>
      <c r="O30">
        <f t="shared" si="7"/>
        <v>2367.158428402206</v>
      </c>
      <c r="P30">
        <f t="shared" si="8"/>
        <v>268.6524898658393</v>
      </c>
    </row>
    <row r="31" spans="1:35" x14ac:dyDescent="0.25">
      <c r="A31">
        <f>Input!G32</f>
        <v>28</v>
      </c>
      <c r="B31">
        <f t="shared" si="1"/>
        <v>28</v>
      </c>
      <c r="C31" s="4">
        <f>Input!I32</f>
        <v>700.01126357142857</v>
      </c>
      <c r="D31">
        <f t="shared" si="2"/>
        <v>699.42234499999995</v>
      </c>
      <c r="E31">
        <f t="shared" si="0"/>
        <v>660.92917554034932</v>
      </c>
      <c r="F31">
        <f t="shared" si="3"/>
        <v>1481.7240950493799</v>
      </c>
      <c r="G31">
        <f t="shared" si="4"/>
        <v>1112889.1682216937</v>
      </c>
      <c r="L31">
        <f>Input!J32</f>
        <v>81.33934528571433</v>
      </c>
      <c r="M31">
        <f t="shared" si="5"/>
        <v>81.33934528571433</v>
      </c>
      <c r="N31">
        <f t="shared" si="6"/>
        <v>29.296655062277889</v>
      </c>
      <c r="O31">
        <f t="shared" si="7"/>
        <v>2708.4416056925666</v>
      </c>
      <c r="P31">
        <f t="shared" si="8"/>
        <v>228.6308680444906</v>
      </c>
    </row>
    <row r="32" spans="1:35" x14ac:dyDescent="0.25">
      <c r="A32">
        <f>Input!G33</f>
        <v>29</v>
      </c>
      <c r="B32">
        <f t="shared" si="1"/>
        <v>29</v>
      </c>
      <c r="C32" s="4">
        <f>Input!I33</f>
        <v>785.03075828571423</v>
      </c>
      <c r="D32">
        <f t="shared" si="2"/>
        <v>784.44183971428561</v>
      </c>
      <c r="E32">
        <f t="shared" si="0"/>
        <v>690.88473664846117</v>
      </c>
      <c r="F32">
        <f t="shared" si="3"/>
        <v>8752.9315340692956</v>
      </c>
      <c r="G32">
        <f t="shared" si="4"/>
        <v>1050584.1268360494</v>
      </c>
      <c r="L32">
        <f>Input!J33</f>
        <v>85.019494714285656</v>
      </c>
      <c r="M32">
        <f t="shared" si="5"/>
        <v>85.019494714285656</v>
      </c>
      <c r="N32">
        <f t="shared" si="6"/>
        <v>30.624270354014982</v>
      </c>
      <c r="O32">
        <f t="shared" si="7"/>
        <v>2958.8404332041841</v>
      </c>
      <c r="P32">
        <f t="shared" si="8"/>
        <v>190.24489803058677</v>
      </c>
    </row>
    <row r="33" spans="1:16" x14ac:dyDescent="0.25">
      <c r="A33">
        <f>Input!G34</f>
        <v>30</v>
      </c>
      <c r="B33">
        <f t="shared" si="1"/>
        <v>30</v>
      </c>
      <c r="C33" s="4">
        <f>Input!I34</f>
        <v>874.12538000000006</v>
      </c>
      <c r="D33">
        <f t="shared" si="2"/>
        <v>873.53646142857144</v>
      </c>
      <c r="E33">
        <f t="shared" si="0"/>
        <v>722.19776253578266</v>
      </c>
      <c r="F33">
        <f t="shared" si="3"/>
        <v>22903.401782562189</v>
      </c>
      <c r="G33">
        <f t="shared" si="4"/>
        <v>987374.17801568878</v>
      </c>
      <c r="L33">
        <f>Input!J34</f>
        <v>89.094621714285836</v>
      </c>
      <c r="M33">
        <f t="shared" si="5"/>
        <v>89.094621714285836</v>
      </c>
      <c r="N33">
        <f t="shared" si="6"/>
        <v>32.012028433018322</v>
      </c>
      <c r="O33">
        <f t="shared" si="7"/>
        <v>3258.4224557146072</v>
      </c>
      <c r="P33">
        <f t="shared" si="8"/>
        <v>153.88827244284857</v>
      </c>
    </row>
    <row r="34" spans="1:16" x14ac:dyDescent="0.25">
      <c r="A34">
        <f>Input!G35</f>
        <v>31</v>
      </c>
      <c r="B34">
        <f t="shared" si="1"/>
        <v>31</v>
      </c>
      <c r="C34" s="4">
        <f>Input!I35</f>
        <v>965.59223171428573</v>
      </c>
      <c r="D34">
        <f t="shared" si="2"/>
        <v>965.00331314285711</v>
      </c>
      <c r="E34">
        <f t="shared" si="0"/>
        <v>754.92974731480058</v>
      </c>
      <c r="F34">
        <f t="shared" si="3"/>
        <v>44130.903059714801</v>
      </c>
      <c r="G34">
        <f t="shared" si="4"/>
        <v>923396.17226148222</v>
      </c>
      <c r="L34">
        <f>Input!J35</f>
        <v>91.466851714285667</v>
      </c>
      <c r="M34">
        <f t="shared" si="5"/>
        <v>91.466851714285667</v>
      </c>
      <c r="N34">
        <f t="shared" si="6"/>
        <v>33.462652014971212</v>
      </c>
      <c r="O34">
        <f t="shared" si="7"/>
        <v>3364.4871827579509</v>
      </c>
      <c r="P34">
        <f t="shared" si="8"/>
        <v>120.00211346443697</v>
      </c>
    </row>
    <row r="35" spans="1:16" x14ac:dyDescent="0.25">
      <c r="A35">
        <f>Input!G36</f>
        <v>32</v>
      </c>
      <c r="B35">
        <f t="shared" si="1"/>
        <v>32</v>
      </c>
      <c r="C35" s="4">
        <f>Input!I36</f>
        <v>1059.1427671428571</v>
      </c>
      <c r="D35">
        <f t="shared" si="2"/>
        <v>1058.5538485714285</v>
      </c>
      <c r="E35">
        <f t="shared" ref="E35:E66" si="9">(_Ac/(1+EXP(-1*(B35-_Muc)/_sc)))</f>
        <v>789.14496890614419</v>
      </c>
      <c r="F35">
        <f t="shared" si="3"/>
        <v>72581.144442503632</v>
      </c>
      <c r="G35">
        <f t="shared" si="4"/>
        <v>858809.64223956724</v>
      </c>
      <c r="L35">
        <f>Input!J36</f>
        <v>93.550535428571379</v>
      </c>
      <c r="M35">
        <f t="shared" si="5"/>
        <v>93.550535428571379</v>
      </c>
      <c r="N35">
        <f t="shared" ref="N35:N66" si="10">_Ac*EXP(-1*(B35-_Muc)/_sc)*(1/_sc)*(1/(1+EXP(-1*(B35-_Muc)/_sc))^2)+$L$3</f>
        <v>34.978986905145014</v>
      </c>
      <c r="O35">
        <f t="shared" si="7"/>
        <v>3430.626296432089</v>
      </c>
      <c r="P35">
        <f t="shared" si="8"/>
        <v>89.079859452110995</v>
      </c>
    </row>
    <row r="36" spans="1:16" x14ac:dyDescent="0.25">
      <c r="A36">
        <f>Input!G37</f>
        <v>33</v>
      </c>
      <c r="B36">
        <f t="shared" si="1"/>
        <v>33</v>
      </c>
      <c r="C36" s="4">
        <f>Input!I37</f>
        <v>1152.5111871428571</v>
      </c>
      <c r="D36">
        <f t="shared" si="2"/>
        <v>1151.9222685714285</v>
      </c>
      <c r="E36">
        <f t="shared" si="9"/>
        <v>824.91061488236312</v>
      </c>
      <c r="F36">
        <f t="shared" si="3"/>
        <v>106936.62164845724</v>
      </c>
      <c r="G36">
        <f t="shared" si="4"/>
        <v>793799.35699533368</v>
      </c>
      <c r="L36">
        <f>Input!J37</f>
        <v>93.368420000000015</v>
      </c>
      <c r="M36">
        <f t="shared" si="5"/>
        <v>93.368420000000015</v>
      </c>
      <c r="N36">
        <f t="shared" si="10"/>
        <v>36.564007547309416</v>
      </c>
      <c r="O36">
        <f t="shared" si="7"/>
        <v>3226.741274095391</v>
      </c>
      <c r="P36">
        <f t="shared" si="8"/>
        <v>61.672625898031889</v>
      </c>
    </row>
    <row r="37" spans="1:16" x14ac:dyDescent="0.25">
      <c r="A37">
        <f>Input!G38</f>
        <v>34</v>
      </c>
      <c r="B37">
        <f t="shared" si="1"/>
        <v>34</v>
      </c>
      <c r="C37" s="4">
        <f>Input!I38</f>
        <v>1244.5007337142856</v>
      </c>
      <c r="D37">
        <f t="shared" si="2"/>
        <v>1243.911815142857</v>
      </c>
      <c r="E37">
        <f t="shared" si="9"/>
        <v>862.29691398403418</v>
      </c>
      <c r="F37">
        <f t="shared" si="3"/>
        <v>145629.93278645811</v>
      </c>
      <c r="G37">
        <f t="shared" si="4"/>
        <v>728578.13317965157</v>
      </c>
      <c r="L37">
        <f>Input!J38</f>
        <v>91.989546571428491</v>
      </c>
      <c r="M37">
        <f t="shared" si="5"/>
        <v>91.989546571428491</v>
      </c>
      <c r="N37">
        <f t="shared" si="10"/>
        <v>38.220822821324155</v>
      </c>
      <c r="O37">
        <f t="shared" si="7"/>
        <v>2891.0756537150342</v>
      </c>
      <c r="P37">
        <f t="shared" si="8"/>
        <v>38.395085563299993</v>
      </c>
    </row>
    <row r="38" spans="1:16" x14ac:dyDescent="0.25">
      <c r="A38">
        <f>Input!G39</f>
        <v>35</v>
      </c>
      <c r="B38">
        <f t="shared" si="1"/>
        <v>35</v>
      </c>
      <c r="C38" s="4">
        <f>Input!I39</f>
        <v>1335.6790390000001</v>
      </c>
      <c r="D38">
        <f t="shared" si="2"/>
        <v>1335.0901204285715</v>
      </c>
      <c r="E38">
        <f t="shared" si="9"/>
        <v>901.37727356239373</v>
      </c>
      <c r="F38">
        <f t="shared" si="3"/>
        <v>188106.83353676455</v>
      </c>
      <c r="G38">
        <f t="shared" si="4"/>
        <v>663389.92799519503</v>
      </c>
      <c r="L38">
        <f>Input!J39</f>
        <v>91.178305285714487</v>
      </c>
      <c r="M38">
        <f t="shared" si="5"/>
        <v>91.178305285714487</v>
      </c>
      <c r="N38">
        <f t="shared" si="10"/>
        <v>39.952682100423608</v>
      </c>
      <c r="O38">
        <f t="shared" si="7"/>
        <v>2624.0644707214105</v>
      </c>
      <c r="P38">
        <f t="shared" si="8"/>
        <v>19.931916777806013</v>
      </c>
    </row>
    <row r="39" spans="1:16" x14ac:dyDescent="0.25">
      <c r="A39">
        <f>Input!G40</f>
        <v>36</v>
      </c>
      <c r="B39">
        <f t="shared" si="1"/>
        <v>36</v>
      </c>
      <c r="C39" s="4">
        <f>Input!I40</f>
        <v>1425.1095098571427</v>
      </c>
      <c r="D39">
        <f t="shared" si="2"/>
        <v>1424.5205912857141</v>
      </c>
      <c r="E39">
        <f t="shared" si="9"/>
        <v>942.2284232138403</v>
      </c>
      <c r="F39">
        <f t="shared" si="3"/>
        <v>232605.73538346856</v>
      </c>
      <c r="G39">
        <f t="shared" si="4"/>
        <v>598513.24089634884</v>
      </c>
      <c r="L39">
        <f>Input!J40</f>
        <v>89.430470857142609</v>
      </c>
      <c r="M39">
        <f t="shared" si="5"/>
        <v>89.430470857142609</v>
      </c>
      <c r="N39">
        <f t="shared" si="10"/>
        <v>41.762981579675426</v>
      </c>
      <c r="O39">
        <f t="shared" si="7"/>
        <v>2272.1895340174488</v>
      </c>
      <c r="P39">
        <f t="shared" si="8"/>
        <v>7.0448734621830305</v>
      </c>
    </row>
    <row r="40" spans="1:16" x14ac:dyDescent="0.25">
      <c r="A40">
        <f>Input!G41</f>
        <v>37</v>
      </c>
      <c r="B40">
        <f t="shared" si="1"/>
        <v>37</v>
      </c>
      <c r="C40" s="4">
        <f>Input!I41</f>
        <v>1511.7112797142856</v>
      </c>
      <c r="D40">
        <f t="shared" si="2"/>
        <v>1511.122361142857</v>
      </c>
      <c r="E40">
        <f t="shared" si="9"/>
        <v>984.93056488347816</v>
      </c>
      <c r="F40">
        <f t="shared" si="3"/>
        <v>276877.80645067169</v>
      </c>
      <c r="G40">
        <f t="shared" si="4"/>
        <v>534264.8536178919</v>
      </c>
      <c r="L40">
        <f>Input!J41</f>
        <v>86.601769857142926</v>
      </c>
      <c r="M40">
        <f t="shared" si="5"/>
        <v>86.601769857142926</v>
      </c>
      <c r="N40">
        <f t="shared" si="10"/>
        <v>43.655270887593311</v>
      </c>
      <c r="O40">
        <f t="shared" si="7"/>
        <v>1844.4017737415263</v>
      </c>
      <c r="P40">
        <f t="shared" si="8"/>
        <v>0.58053540951425053</v>
      </c>
    </row>
    <row r="41" spans="1:16" x14ac:dyDescent="0.25">
      <c r="A41">
        <f>Input!G42</f>
        <v>38</v>
      </c>
      <c r="B41">
        <f t="shared" si="1"/>
        <v>38</v>
      </c>
      <c r="C41" s="4">
        <f>Input!I42</f>
        <v>1597.3007720000001</v>
      </c>
      <c r="D41">
        <f t="shared" si="2"/>
        <v>1596.7118534285714</v>
      </c>
      <c r="E41">
        <f t="shared" si="9"/>
        <v>1029.5675297270066</v>
      </c>
      <c r="F41">
        <f t="shared" si="3"/>
        <v>321652.68390690541</v>
      </c>
      <c r="G41">
        <f t="shared" si="4"/>
        <v>471003.94088614313</v>
      </c>
      <c r="L41">
        <f>Input!J42</f>
        <v>85.589492285714414</v>
      </c>
      <c r="M41">
        <f t="shared" si="5"/>
        <v>85.589492285714414</v>
      </c>
      <c r="N41">
        <f t="shared" si="10"/>
        <v>45.633259993392805</v>
      </c>
      <c r="O41">
        <f t="shared" si="7"/>
        <v>1596.5004989979641</v>
      </c>
      <c r="P41">
        <f t="shared" si="8"/>
        <v>1.4788028058049492</v>
      </c>
    </row>
    <row r="42" spans="1:16" x14ac:dyDescent="0.25">
      <c r="A42">
        <f>Input!G43</f>
        <v>39</v>
      </c>
      <c r="B42">
        <f t="shared" si="1"/>
        <v>39</v>
      </c>
      <c r="C42" s="4">
        <f>Input!I43</f>
        <v>1679.2597824285715</v>
      </c>
      <c r="D42">
        <f t="shared" si="2"/>
        <v>1678.6708638571429</v>
      </c>
      <c r="E42">
        <f t="shared" si="9"/>
        <v>1076.2269420331195</v>
      </c>
      <c r="F42">
        <f t="shared" si="3"/>
        <v>362938.67894270999</v>
      </c>
      <c r="G42">
        <f t="shared" si="4"/>
        <v>409136.58720267593</v>
      </c>
      <c r="L42">
        <f>Input!J43</f>
        <v>81.959010428571446</v>
      </c>
      <c r="M42">
        <f t="shared" si="5"/>
        <v>81.959010428571446</v>
      </c>
      <c r="N42">
        <f t="shared" si="10"/>
        <v>47.700826422918709</v>
      </c>
      <c r="O42">
        <f t="shared" si="7"/>
        <v>1173.6231713651609</v>
      </c>
      <c r="P42">
        <f t="shared" si="8"/>
        <v>10.782204910826009</v>
      </c>
    </row>
    <row r="43" spans="1:16" x14ac:dyDescent="0.25">
      <c r="A43">
        <f>Input!G44</f>
        <v>40</v>
      </c>
      <c r="B43">
        <f t="shared" si="1"/>
        <v>40</v>
      </c>
      <c r="C43" s="4">
        <f>Input!I44</f>
        <v>1758.0873548571431</v>
      </c>
      <c r="D43">
        <f t="shared" si="2"/>
        <v>1757.4984362857144</v>
      </c>
      <c r="E43">
        <f t="shared" si="9"/>
        <v>1125.0003905217743</v>
      </c>
      <c r="F43">
        <f t="shared" si="3"/>
        <v>400053.77789520333</v>
      </c>
      <c r="G43">
        <f t="shared" si="4"/>
        <v>349120.74840958364</v>
      </c>
      <c r="L43">
        <f>Input!J44</f>
        <v>78.827572428571557</v>
      </c>
      <c r="M43">
        <f t="shared" si="5"/>
        <v>78.827572428571557</v>
      </c>
      <c r="N43">
        <f t="shared" si="10"/>
        <v>49.862022796822835</v>
      </c>
      <c r="O43">
        <f t="shared" si="7"/>
        <v>839.00306546929858</v>
      </c>
      <c r="P43">
        <f t="shared" si="8"/>
        <v>29.646099310761571</v>
      </c>
    </row>
    <row r="44" spans="1:16" x14ac:dyDescent="0.25">
      <c r="A44">
        <f>Input!G45</f>
        <v>41</v>
      </c>
      <c r="B44">
        <f t="shared" si="1"/>
        <v>41</v>
      </c>
      <c r="C44" s="4">
        <f>Input!I45</f>
        <v>1834.1500847142854</v>
      </c>
      <c r="D44">
        <f t="shared" si="2"/>
        <v>1833.5611661428568</v>
      </c>
      <c r="E44">
        <f t="shared" si="9"/>
        <v>1175.9836073476686</v>
      </c>
      <c r="F44">
        <f t="shared" si="3"/>
        <v>432408.24583103921</v>
      </c>
      <c r="G44">
        <f t="shared" si="4"/>
        <v>291471.70037194889</v>
      </c>
      <c r="L44">
        <f>Input!J45</f>
        <v>76.062729857142358</v>
      </c>
      <c r="M44">
        <f t="shared" si="5"/>
        <v>76.062729857142358</v>
      </c>
      <c r="N44">
        <f t="shared" si="10"/>
        <v>52.121084705154608</v>
      </c>
      <c r="O44">
        <f t="shared" si="7"/>
        <v>573.20237258369855</v>
      </c>
      <c r="P44">
        <f t="shared" si="8"/>
        <v>59.349845240989801</v>
      </c>
    </row>
    <row r="45" spans="1:16" x14ac:dyDescent="0.25">
      <c r="A45">
        <f>Input!G46</f>
        <v>42</v>
      </c>
      <c r="B45">
        <f t="shared" si="1"/>
        <v>42</v>
      </c>
      <c r="C45" s="4">
        <f>Input!I46</f>
        <v>1908.0818284285713</v>
      </c>
      <c r="D45">
        <f t="shared" si="2"/>
        <v>1907.4929098571426</v>
      </c>
      <c r="E45">
        <f t="shared" si="9"/>
        <v>1229.276655152607</v>
      </c>
      <c r="F45">
        <f t="shared" si="3"/>
        <v>459977.28814544762</v>
      </c>
      <c r="G45">
        <f t="shared" si="4"/>
        <v>236768.0210767207</v>
      </c>
      <c r="L45">
        <f>Input!J46</f>
        <v>73.931743714285858</v>
      </c>
      <c r="M45">
        <f t="shared" si="5"/>
        <v>73.931743714285858</v>
      </c>
      <c r="N45">
        <f t="shared" si="10"/>
        <v>54.482438933121323</v>
      </c>
      <c r="O45">
        <f t="shared" si="7"/>
        <v>378.27545647062965</v>
      </c>
      <c r="P45">
        <f t="shared" si="8"/>
        <v>101.3090422157716</v>
      </c>
    </row>
    <row r="46" spans="1:16" x14ac:dyDescent="0.25">
      <c r="A46">
        <f>Input!G47</f>
        <v>43</v>
      </c>
      <c r="B46">
        <f t="shared" si="1"/>
        <v>43</v>
      </c>
      <c r="C46" s="4">
        <f>Input!I47</f>
        <v>1980.9468964285716</v>
      </c>
      <c r="D46">
        <f t="shared" si="2"/>
        <v>1980.3579778571429</v>
      </c>
      <c r="E46">
        <f t="shared" si="9"/>
        <v>1284.9841225256296</v>
      </c>
      <c r="F46">
        <f t="shared" si="3"/>
        <v>483544.79867861251</v>
      </c>
      <c r="G46">
        <f t="shared" si="4"/>
        <v>185658.1567779982</v>
      </c>
      <c r="L46">
        <f>Input!J47</f>
        <v>72.865068000000292</v>
      </c>
      <c r="M46">
        <f t="shared" si="5"/>
        <v>72.865068000000292</v>
      </c>
      <c r="N46">
        <f t="shared" si="10"/>
        <v>56.950712053404736</v>
      </c>
      <c r="O46">
        <f t="shared" si="7"/>
        <v>253.26672519494133</v>
      </c>
      <c r="P46">
        <f t="shared" si="8"/>
        <v>157.0889336510462</v>
      </c>
    </row>
    <row r="47" spans="1:16" x14ac:dyDescent="0.25">
      <c r="A47">
        <f>Input!G48</f>
        <v>44</v>
      </c>
      <c r="B47">
        <f t="shared" si="1"/>
        <v>44</v>
      </c>
      <c r="C47" s="4">
        <f>Input!I48</f>
        <v>2051.4137178571427</v>
      </c>
      <c r="D47">
        <f t="shared" si="2"/>
        <v>2050.8247992857141</v>
      </c>
      <c r="E47">
        <f t="shared" si="9"/>
        <v>1343.2153282453526</v>
      </c>
      <c r="F47">
        <f t="shared" si="3"/>
        <v>500711.16350602027</v>
      </c>
      <c r="G47">
        <f t="shared" si="4"/>
        <v>138867.62755122673</v>
      </c>
      <c r="L47">
        <f>Input!J48</f>
        <v>70.466821428571166</v>
      </c>
      <c r="M47">
        <f t="shared" si="5"/>
        <v>70.466821428571166</v>
      </c>
      <c r="N47">
        <f t="shared" si="10"/>
        <v>59.53073940106276</v>
      </c>
      <c r="O47">
        <f t="shared" si="7"/>
        <v>119.59789011239235</v>
      </c>
      <c r="P47">
        <f t="shared" si="8"/>
        <v>228.41908439148511</v>
      </c>
    </row>
    <row r="48" spans="1:16" x14ac:dyDescent="0.25">
      <c r="A48">
        <f>Input!G49</f>
        <v>45</v>
      </c>
      <c r="B48">
        <f t="shared" si="1"/>
        <v>45</v>
      </c>
      <c r="C48" s="4">
        <f>Input!I49</f>
        <v>2119.6431218571429</v>
      </c>
      <c r="D48">
        <f t="shared" si="2"/>
        <v>2119.0542032857143</v>
      </c>
      <c r="E48">
        <f t="shared" si="9"/>
        <v>1404.0845346954704</v>
      </c>
      <c r="F48">
        <f t="shared" si="3"/>
        <v>511181.62700404308</v>
      </c>
      <c r="G48">
        <f t="shared" si="4"/>
        <v>97206.932789388127</v>
      </c>
      <c r="L48">
        <f>Input!J49</f>
        <v>68.229404000000159</v>
      </c>
      <c r="M48">
        <f t="shared" si="5"/>
        <v>68.229404000000159</v>
      </c>
      <c r="N48">
        <f t="shared" si="10"/>
        <v>62.227574447723718</v>
      </c>
      <c r="O48">
        <f t="shared" si="7"/>
        <v>36.021957974578818</v>
      </c>
      <c r="P48">
        <f t="shared" si="8"/>
        <v>317.20945112422584</v>
      </c>
    </row>
    <row r="49" spans="1:16" x14ac:dyDescent="0.25">
      <c r="A49">
        <f>Input!G50</f>
        <v>46</v>
      </c>
      <c r="B49">
        <f t="shared" si="1"/>
        <v>46</v>
      </c>
      <c r="C49" s="4">
        <f>Input!I50</f>
        <v>2186.7751034285711</v>
      </c>
      <c r="D49">
        <f t="shared" si="2"/>
        <v>2186.1861848571425</v>
      </c>
      <c r="E49">
        <f t="shared" si="9"/>
        <v>1467.7111708612829</v>
      </c>
      <c r="F49">
        <f t="shared" si="3"/>
        <v>516206.34573635069</v>
      </c>
      <c r="G49">
        <f t="shared" si="4"/>
        <v>61580.222823790638</v>
      </c>
      <c r="L49">
        <f>Input!J50</f>
        <v>67.131981571428241</v>
      </c>
      <c r="M49">
        <f t="shared" si="5"/>
        <v>67.131981571428241</v>
      </c>
      <c r="N49">
        <f t="shared" si="10"/>
        <v>65.046498592472986</v>
      </c>
      <c r="O49">
        <f t="shared" si="7"/>
        <v>4.349239255512086</v>
      </c>
      <c r="P49">
        <f t="shared" si="8"/>
        <v>425.56797565577534</v>
      </c>
    </row>
    <row r="50" spans="1:16" x14ac:dyDescent="0.25">
      <c r="A50">
        <f>Input!G51</f>
        <v>47</v>
      </c>
      <c r="B50">
        <f t="shared" si="1"/>
        <v>47</v>
      </c>
      <c r="C50" s="4">
        <f>Input!I51</f>
        <v>2252.4075895714282</v>
      </c>
      <c r="D50">
        <f t="shared" si="2"/>
        <v>2251.8186709999995</v>
      </c>
      <c r="E50">
        <f t="shared" si="9"/>
        <v>1534.2200653330146</v>
      </c>
      <c r="F50">
        <f t="shared" si="3"/>
        <v>514947.7588552009</v>
      </c>
      <c r="G50">
        <f t="shared" si="4"/>
        <v>32994.809024014648</v>
      </c>
      <c r="L50">
        <f>Input!J51</f>
        <v>65.632486142857033</v>
      </c>
      <c r="M50">
        <f t="shared" si="5"/>
        <v>65.632486142857033</v>
      </c>
      <c r="N50">
        <f t="shared" si="10"/>
        <v>67.993031387562425</v>
      </c>
      <c r="O50">
        <f t="shared" si="7"/>
        <v>5.5721738523012396</v>
      </c>
      <c r="P50">
        <f t="shared" si="8"/>
        <v>555.81984302967408</v>
      </c>
    </row>
    <row r="51" spans="1:16" x14ac:dyDescent="0.25">
      <c r="A51">
        <f>Input!G52</f>
        <v>48</v>
      </c>
      <c r="B51">
        <f t="shared" si="1"/>
        <v>48</v>
      </c>
      <c r="C51" s="4">
        <f>Input!I52</f>
        <v>2317.7775458571427</v>
      </c>
      <c r="D51">
        <f t="shared" si="2"/>
        <v>2317.1886272857141</v>
      </c>
      <c r="E51">
        <f t="shared" si="9"/>
        <v>1603.7416897600569</v>
      </c>
      <c r="F51">
        <f t="shared" si="3"/>
        <v>509006.532664739</v>
      </c>
      <c r="G51">
        <f t="shared" si="4"/>
        <v>12571.591474441922</v>
      </c>
      <c r="L51">
        <f>Input!J52</f>
        <v>65.369956285714579</v>
      </c>
      <c r="M51">
        <f t="shared" si="5"/>
        <v>65.369956285714579</v>
      </c>
      <c r="N51">
        <f t="shared" si="10"/>
        <v>71.072941217818723</v>
      </c>
      <c r="O51">
        <f t="shared" si="7"/>
        <v>32.524037135806907</v>
      </c>
      <c r="P51">
        <f t="shared" si="8"/>
        <v>710.52855956127576</v>
      </c>
    </row>
    <row r="52" spans="1:16" x14ac:dyDescent="0.25">
      <c r="A52">
        <f>Input!G53</f>
        <v>49</v>
      </c>
      <c r="B52">
        <f t="shared" si="1"/>
        <v>49</v>
      </c>
      <c r="C52" s="4">
        <f>Input!I53</f>
        <v>2382.6177118571427</v>
      </c>
      <c r="D52">
        <f t="shared" si="2"/>
        <v>2382.0287932857141</v>
      </c>
      <c r="E52">
        <f t="shared" si="9"/>
        <v>1676.4124132196459</v>
      </c>
      <c r="F52">
        <f t="shared" si="3"/>
        <v>497894.47581754194</v>
      </c>
      <c r="G52">
        <f t="shared" si="4"/>
        <v>1556.4906905630617</v>
      </c>
      <c r="L52">
        <f>Input!J53</f>
        <v>64.840165999999954</v>
      </c>
      <c r="M52">
        <f t="shared" si="5"/>
        <v>64.840165999999954</v>
      </c>
      <c r="N52">
        <f t="shared" si="10"/>
        <v>74.292256453410872</v>
      </c>
      <c r="O52">
        <f t="shared" si="7"/>
        <v>89.342013939461808</v>
      </c>
      <c r="P52">
        <f t="shared" si="8"/>
        <v>892.51902016247323</v>
      </c>
    </row>
    <row r="53" spans="1:16" x14ac:dyDescent="0.25">
      <c r="A53">
        <f>Input!G54</f>
        <v>50</v>
      </c>
      <c r="B53">
        <f t="shared" si="1"/>
        <v>50</v>
      </c>
      <c r="C53" s="4">
        <f>Input!I54</f>
        <v>2446.4030278571431</v>
      </c>
      <c r="D53">
        <f t="shared" si="2"/>
        <v>2445.8141092857145</v>
      </c>
      <c r="E53">
        <f t="shared" si="9"/>
        <v>1752.3747679834723</v>
      </c>
      <c r="F53">
        <f t="shared" si="3"/>
        <v>480858.12006568746</v>
      </c>
      <c r="G53">
        <f t="shared" si="4"/>
        <v>1332.9778844052883</v>
      </c>
      <c r="L53">
        <f>Input!J54</f>
        <v>63.785316000000421</v>
      </c>
      <c r="M53">
        <f t="shared" si="5"/>
        <v>63.785316000000421</v>
      </c>
      <c r="N53">
        <f t="shared" si="10"/>
        <v>77.657277096440737</v>
      </c>
      <c r="O53">
        <f t="shared" si="7"/>
        <v>192.4313046611536</v>
      </c>
      <c r="P53">
        <f t="shared" si="8"/>
        <v>1104.9027499309707</v>
      </c>
    </row>
    <row r="54" spans="1:16" x14ac:dyDescent="0.25">
      <c r="A54">
        <f>Input!G55</f>
        <v>51</v>
      </c>
      <c r="B54">
        <f t="shared" si="1"/>
        <v>51</v>
      </c>
      <c r="C54" s="4">
        <f>Input!I55</f>
        <v>2510.0298798571425</v>
      </c>
      <c r="D54">
        <f t="shared" si="2"/>
        <v>2509.4409612857139</v>
      </c>
      <c r="E54">
        <f t="shared" si="9"/>
        <v>1831.777727186635</v>
      </c>
      <c r="F54">
        <f t="shared" si="3"/>
        <v>459227.45884962298</v>
      </c>
      <c r="G54">
        <f t="shared" si="4"/>
        <v>13435.807077100606</v>
      </c>
      <c r="L54">
        <f>Input!J55</f>
        <v>63.626851999999417</v>
      </c>
      <c r="M54">
        <f t="shared" si="5"/>
        <v>63.626851999999417</v>
      </c>
      <c r="N54">
        <f t="shared" si="10"/>
        <v>81.174586942659403</v>
      </c>
      <c r="O54">
        <f t="shared" si="7"/>
        <v>307.92300161785028</v>
      </c>
      <c r="P54">
        <f t="shared" si="8"/>
        <v>1351.1055220041867</v>
      </c>
    </row>
    <row r="55" spans="1:16" x14ac:dyDescent="0.25">
      <c r="A55">
        <f>Input!G56</f>
        <v>52</v>
      </c>
      <c r="B55">
        <f t="shared" si="1"/>
        <v>52</v>
      </c>
      <c r="C55" s="4">
        <f>Input!I56</f>
        <v>2570.8918894285712</v>
      </c>
      <c r="D55">
        <f t="shared" si="2"/>
        <v>2570.3029708571426</v>
      </c>
      <c r="E55">
        <f t="shared" si="9"/>
        <v>1914.776994925074</v>
      </c>
      <c r="F55">
        <f t="shared" si="3"/>
        <v>429714.30512169097</v>
      </c>
      <c r="G55">
        <f t="shared" si="4"/>
        <v>39566.061955954385</v>
      </c>
      <c r="L55">
        <f>Input!J56</f>
        <v>60.862009571428644</v>
      </c>
      <c r="M55">
        <f t="shared" si="5"/>
        <v>60.862009571428644</v>
      </c>
      <c r="N55">
        <f t="shared" si="10"/>
        <v>84.851066280476005</v>
      </c>
      <c r="O55">
        <f t="shared" si="7"/>
        <v>575.47484178989021</v>
      </c>
      <c r="P55">
        <f t="shared" si="8"/>
        <v>1634.8975722549403</v>
      </c>
    </row>
    <row r="56" spans="1:16" x14ac:dyDescent="0.25">
      <c r="A56">
        <f>Input!G57</f>
        <v>53</v>
      </c>
      <c r="B56">
        <f t="shared" si="1"/>
        <v>53</v>
      </c>
      <c r="C56" s="4">
        <f>Input!I57</f>
        <v>2630.7652727142859</v>
      </c>
      <c r="D56">
        <f t="shared" si="2"/>
        <v>2630.1763541428572</v>
      </c>
      <c r="E56">
        <f t="shared" si="9"/>
        <v>2001.5353093302281</v>
      </c>
      <c r="F56">
        <f t="shared" si="3"/>
        <v>395189.563223114</v>
      </c>
      <c r="G56">
        <f t="shared" si="4"/>
        <v>81607.640857539925</v>
      </c>
      <c r="L56">
        <f>Input!J57</f>
        <v>59.873383285714681</v>
      </c>
      <c r="M56">
        <f t="shared" si="5"/>
        <v>59.873383285714681</v>
      </c>
      <c r="N56">
        <f t="shared" si="10"/>
        <v>88.693905150323133</v>
      </c>
      <c r="O56">
        <f t="shared" si="7"/>
        <v>830.6224805483738</v>
      </c>
      <c r="P56">
        <f t="shared" si="8"/>
        <v>1960.4266516747896</v>
      </c>
    </row>
    <row r="57" spans="1:16" x14ac:dyDescent="0.25">
      <c r="A57">
        <f>Input!G58</f>
        <v>54</v>
      </c>
      <c r="B57">
        <f t="shared" si="1"/>
        <v>54</v>
      </c>
      <c r="C57" s="4">
        <f>Input!I58</f>
        <v>2689.5554242857143</v>
      </c>
      <c r="D57">
        <f t="shared" si="2"/>
        <v>2688.9665057142856</v>
      </c>
      <c r="E57">
        <f t="shared" si="9"/>
        <v>2092.2227591931974</v>
      </c>
      <c r="F57">
        <f t="shared" si="3"/>
        <v>356103.09901202488</v>
      </c>
      <c r="G57">
        <f t="shared" si="4"/>
        <v>141645.31470827709</v>
      </c>
      <c r="L57">
        <f>Input!J58</f>
        <v>58.790151571428396</v>
      </c>
      <c r="M57">
        <f t="shared" si="5"/>
        <v>58.790151571428396</v>
      </c>
      <c r="N57">
        <f t="shared" si="10"/>
        <v>92.710617188368388</v>
      </c>
      <c r="O57">
        <f t="shared" si="7"/>
        <v>1150.5979876700083</v>
      </c>
      <c r="P57">
        <f t="shared" si="8"/>
        <v>2332.2541794029826</v>
      </c>
    </row>
    <row r="58" spans="1:16" x14ac:dyDescent="0.25">
      <c r="A58">
        <f>Input!G59</f>
        <v>55</v>
      </c>
      <c r="B58">
        <f t="shared" si="1"/>
        <v>55</v>
      </c>
      <c r="C58" s="4">
        <f>Input!I59</f>
        <v>2745.5003188571427</v>
      </c>
      <c r="D58">
        <f t="shared" si="2"/>
        <v>2744.9114002857141</v>
      </c>
      <c r="E58">
        <f t="shared" si="9"/>
        <v>2187.0171147351334</v>
      </c>
      <c r="F58">
        <f t="shared" si="3"/>
        <v>311246.03384999285</v>
      </c>
      <c r="G58">
        <f t="shared" si="4"/>
        <v>221984.50525789525</v>
      </c>
      <c r="L58">
        <f>Input!J59</f>
        <v>55.944894571428449</v>
      </c>
      <c r="M58">
        <f t="shared" si="5"/>
        <v>55.944894571428449</v>
      </c>
      <c r="N58">
        <f t="shared" si="10"/>
        <v>96.909054079519294</v>
      </c>
      <c r="O58">
        <f t="shared" si="7"/>
        <v>1678.0623642043095</v>
      </c>
      <c r="P58">
        <f t="shared" si="8"/>
        <v>2755.3947834800178</v>
      </c>
    </row>
    <row r="59" spans="1:16" x14ac:dyDescent="0.25">
      <c r="A59">
        <f>Input!G60</f>
        <v>56</v>
      </c>
      <c r="B59">
        <f t="shared" si="1"/>
        <v>56</v>
      </c>
      <c r="C59" s="4">
        <f>Input!I60</f>
        <v>2798.9736478571431</v>
      </c>
      <c r="D59">
        <f t="shared" si="2"/>
        <v>2798.3847292857145</v>
      </c>
      <c r="E59">
        <f t="shared" si="9"/>
        <v>2286.1041731460632</v>
      </c>
      <c r="F59">
        <f t="shared" si="3"/>
        <v>262431.36819875037</v>
      </c>
      <c r="G59">
        <f t="shared" si="4"/>
        <v>325172.9445954223</v>
      </c>
      <c r="L59">
        <f>Input!J60</f>
        <v>53.473329000000376</v>
      </c>
      <c r="M59">
        <f t="shared" si="5"/>
        <v>53.473329000000376</v>
      </c>
      <c r="N59">
        <f t="shared" si="10"/>
        <v>101.29742064565956</v>
      </c>
      <c r="O59">
        <f t="shared" si="7"/>
        <v>2287.1437417324082</v>
      </c>
      <c r="P59">
        <f t="shared" si="8"/>
        <v>3235.3595427149685</v>
      </c>
    </row>
    <row r="60" spans="1:16" x14ac:dyDescent="0.25">
      <c r="A60">
        <f>Input!G61</f>
        <v>57</v>
      </c>
      <c r="B60">
        <f t="shared" si="1"/>
        <v>57</v>
      </c>
      <c r="C60" s="4">
        <f>Input!I61</f>
        <v>2850.3254510000002</v>
      </c>
      <c r="D60">
        <f t="shared" si="2"/>
        <v>2849.7365324285715</v>
      </c>
      <c r="E60">
        <f t="shared" si="9"/>
        <v>2389.6781195407389</v>
      </c>
      <c r="F60">
        <f t="shared" si="3"/>
        <v>211653.74326887153</v>
      </c>
      <c r="G60">
        <f t="shared" si="4"/>
        <v>454024.39184672729</v>
      </c>
      <c r="L60">
        <f>Input!J61</f>
        <v>51.351803142857079</v>
      </c>
      <c r="M60">
        <f t="shared" si="5"/>
        <v>51.351803142857079</v>
      </c>
      <c r="N60">
        <f t="shared" si="10"/>
        <v>105.88429059607239</v>
      </c>
      <c r="O60">
        <f t="shared" si="7"/>
        <v>2973.7921878350853</v>
      </c>
      <c r="P60">
        <f t="shared" si="8"/>
        <v>3778.2032717500342</v>
      </c>
    </row>
    <row r="61" spans="1:16" x14ac:dyDescent="0.25">
      <c r="A61">
        <f>Input!G62</f>
        <v>58</v>
      </c>
      <c r="B61">
        <f t="shared" si="1"/>
        <v>58</v>
      </c>
      <c r="C61" s="4">
        <f>Input!I62</f>
        <v>2901.1025264285713</v>
      </c>
      <c r="D61">
        <f t="shared" si="2"/>
        <v>2900.5136078571427</v>
      </c>
      <c r="E61">
        <f t="shared" si="9"/>
        <v>2497.9419040076368</v>
      </c>
      <c r="F61">
        <f t="shared" si="3"/>
        <v>162063.97674029425</v>
      </c>
      <c r="G61">
        <f t="shared" si="4"/>
        <v>611644.59923170321</v>
      </c>
      <c r="L61">
        <f>Input!J62</f>
        <v>50.777075428571152</v>
      </c>
      <c r="M61">
        <f t="shared" si="5"/>
        <v>50.777075428571152</v>
      </c>
      <c r="N61">
        <f t="shared" si="10"/>
        <v>110.67862296806295</v>
      </c>
      <c r="O61">
        <f t="shared" si="7"/>
        <v>3588.1953976259961</v>
      </c>
      <c r="P61">
        <f t="shared" si="8"/>
        <v>4390.5762226982624</v>
      </c>
    </row>
    <row r="62" spans="1:16" x14ac:dyDescent="0.25">
      <c r="A62">
        <f>Input!G63</f>
        <v>59</v>
      </c>
      <c r="B62">
        <f t="shared" si="1"/>
        <v>59</v>
      </c>
      <c r="C62" s="4">
        <f>Input!I63</f>
        <v>2953.5422915714284</v>
      </c>
      <c r="D62">
        <f t="shared" si="2"/>
        <v>2952.9533729999998</v>
      </c>
      <c r="E62">
        <f t="shared" si="9"/>
        <v>2611.1076354557563</v>
      </c>
      <c r="F62">
        <f t="shared" si="3"/>
        <v>116858.50827716784</v>
      </c>
      <c r="G62">
        <f t="shared" si="4"/>
        <v>801459.73743252119</v>
      </c>
      <c r="L62">
        <f>Input!J63</f>
        <v>52.439765142857141</v>
      </c>
      <c r="M62">
        <f t="shared" si="5"/>
        <v>52.439765142857141</v>
      </c>
      <c r="N62">
        <f t="shared" si="10"/>
        <v>115.68977928687589</v>
      </c>
      <c r="O62">
        <f t="shared" si="7"/>
        <v>4000.564289218572</v>
      </c>
      <c r="P62">
        <f t="shared" si="8"/>
        <v>5079.7806108513523</v>
      </c>
    </row>
    <row r="63" spans="1:16" x14ac:dyDescent="0.25">
      <c r="A63">
        <f>Input!G64</f>
        <v>60</v>
      </c>
      <c r="B63">
        <f t="shared" si="1"/>
        <v>60</v>
      </c>
      <c r="C63" s="4">
        <f>Input!I64</f>
        <v>3003.2858032857148</v>
      </c>
      <c r="D63">
        <f t="shared" si="2"/>
        <v>3002.6968847142862</v>
      </c>
      <c r="E63">
        <f t="shared" si="9"/>
        <v>2729.3969929935229</v>
      </c>
      <c r="F63">
        <f t="shared" si="3"/>
        <v>74692.830814580942</v>
      </c>
      <c r="G63">
        <f t="shared" si="4"/>
        <v>1027247.5096280023</v>
      </c>
      <c r="L63">
        <f>Input!J64</f>
        <v>49.743511714286342</v>
      </c>
      <c r="M63">
        <f t="shared" si="5"/>
        <v>49.743511714286342</v>
      </c>
      <c r="N63">
        <f t="shared" si="10"/>
        <v>120.92754147512072</v>
      </c>
      <c r="O63">
        <f t="shared" si="7"/>
        <v>5067.1660929913542</v>
      </c>
      <c r="P63">
        <f t="shared" si="8"/>
        <v>5853.8324091559289</v>
      </c>
    </row>
    <row r="64" spans="1:16" x14ac:dyDescent="0.25">
      <c r="A64">
        <f>Input!G65</f>
        <v>61</v>
      </c>
      <c r="B64">
        <f t="shared" si="1"/>
        <v>61</v>
      </c>
      <c r="C64" s="4">
        <f>Input!I65</f>
        <v>3051.9129714285714</v>
      </c>
      <c r="D64">
        <f t="shared" si="2"/>
        <v>3051.3240528571428</v>
      </c>
      <c r="E64">
        <f t="shared" si="9"/>
        <v>2853.0416556048931</v>
      </c>
      <c r="F64">
        <f t="shared" si="3"/>
        <v>39315.909060098944</v>
      </c>
      <c r="G64">
        <f t="shared" si="4"/>
        <v>1293171.2047311901</v>
      </c>
      <c r="L64">
        <f>Input!J65</f>
        <v>48.62716814285659</v>
      </c>
      <c r="M64">
        <f t="shared" si="5"/>
        <v>48.62716814285659</v>
      </c>
      <c r="N64">
        <f t="shared" si="10"/>
        <v>126.40213054307033</v>
      </c>
      <c r="O64">
        <f t="shared" si="7"/>
        <v>6048.9447763546605</v>
      </c>
      <c r="P64">
        <f t="shared" si="8"/>
        <v>6721.5288967123652</v>
      </c>
    </row>
    <row r="65" spans="1:16" x14ac:dyDescent="0.25">
      <c r="A65">
        <f>Input!G66</f>
        <v>62</v>
      </c>
      <c r="B65">
        <f t="shared" si="1"/>
        <v>62</v>
      </c>
      <c r="C65" s="4">
        <f>Input!I66</f>
        <v>3097.8580770000003</v>
      </c>
      <c r="D65">
        <f t="shared" si="2"/>
        <v>3097.2691584285717</v>
      </c>
      <c r="E65">
        <f t="shared" si="9"/>
        <v>2982.2837509197011</v>
      </c>
      <c r="F65">
        <f t="shared" si="3"/>
        <v>13221.643939981033</v>
      </c>
      <c r="G65">
        <f t="shared" si="4"/>
        <v>1603816.9634890729</v>
      </c>
      <c r="L65">
        <f>Input!J66</f>
        <v>45.94510557142894</v>
      </c>
      <c r="M65">
        <f t="shared" si="5"/>
        <v>45.94510557142894</v>
      </c>
      <c r="N65">
        <f t="shared" si="10"/>
        <v>132.12422609237672</v>
      </c>
      <c r="O65">
        <f t="shared" si="7"/>
        <v>7426.8408137640417</v>
      </c>
      <c r="P65">
        <f t="shared" si="8"/>
        <v>7692.5224907559232</v>
      </c>
    </row>
    <row r="66" spans="1:16" x14ac:dyDescent="0.25">
      <c r="A66">
        <f>Input!G67</f>
        <v>63</v>
      </c>
      <c r="B66">
        <f t="shared" si="1"/>
        <v>63</v>
      </c>
      <c r="C66" s="4">
        <f>Input!I67</f>
        <v>3142.0931901428571</v>
      </c>
      <c r="D66">
        <f t="shared" si="2"/>
        <v>3141.5042715714285</v>
      </c>
      <c r="E66">
        <f t="shared" si="9"/>
        <v>3117.376323908451</v>
      </c>
      <c r="F66">
        <f t="shared" si="3"/>
        <v>582.15785842738023</v>
      </c>
      <c r="G66">
        <f t="shared" si="4"/>
        <v>1964234.5563410535</v>
      </c>
      <c r="L66">
        <f>Input!J67</f>
        <v>44.23511314285679</v>
      </c>
      <c r="M66">
        <f t="shared" si="5"/>
        <v>44.23511314285679</v>
      </c>
      <c r="N66">
        <f t="shared" si="10"/>
        <v>138.10498666696526</v>
      </c>
      <c r="O66">
        <f t="shared" si="7"/>
        <v>8811.5531554321205</v>
      </c>
      <c r="P66">
        <f t="shared" si="8"/>
        <v>8777.4014397597111</v>
      </c>
    </row>
    <row r="67" spans="1:16" x14ac:dyDescent="0.25">
      <c r="A67">
        <f>Input!G68</f>
        <v>64</v>
      </c>
      <c r="B67">
        <f t="shared" si="1"/>
        <v>64</v>
      </c>
      <c r="C67" s="4">
        <f>Input!I68</f>
        <v>3185.1055287142854</v>
      </c>
      <c r="D67">
        <f t="shared" si="2"/>
        <v>3184.5166101428567</v>
      </c>
      <c r="E67">
        <f t="shared" ref="E67:E83" si="11">(_Ac/(1+EXP(-1*(B67-_Muc)/_sc)))</f>
        <v>3258.5838263661162</v>
      </c>
      <c r="F67">
        <f t="shared" si="3"/>
        <v>5485.9525190630739</v>
      </c>
      <c r="G67">
        <f t="shared" si="4"/>
        <v>2379981.9994777059</v>
      </c>
      <c r="L67">
        <f>Input!J68</f>
        <v>43.012338571428245</v>
      </c>
      <c r="M67">
        <f t="shared" si="5"/>
        <v>43.012338571428245</v>
      </c>
      <c r="N67">
        <f t="shared" ref="N67:N83" si="12">_Ac*EXP(-1*(B67-_Muc)/_sc)*(1/_sc)*(1/(1+EXP(-1*(B67-_Muc)/_sc))^2)+$L$3</f>
        <v>144.35607098611038</v>
      </c>
      <c r="O67">
        <f t="shared" si="7"/>
        <v>10270.552099738696</v>
      </c>
      <c r="P67">
        <f t="shared" si="8"/>
        <v>9987.7780078008582</v>
      </c>
    </row>
    <row r="68" spans="1:16" x14ac:dyDescent="0.25">
      <c r="A68">
        <f>Input!G69</f>
        <v>65</v>
      </c>
      <c r="B68">
        <f t="shared" ref="B68:B84" si="13">A68-$A$3</f>
        <v>65</v>
      </c>
      <c r="C68" s="4">
        <f>Input!I69</f>
        <v>3226.6089112857144</v>
      </c>
      <c r="D68">
        <f t="shared" ref="D68:D83" si="14">C68-$C$3</f>
        <v>3226.0199927142858</v>
      </c>
      <c r="E68">
        <f t="shared" si="11"/>
        <v>3406.1826280851769</v>
      </c>
      <c r="F68">
        <f t="shared" ref="F68:F83" si="15">(D68-E68)^2</f>
        <v>32458.575183784684</v>
      </c>
      <c r="G68">
        <f t="shared" ref="G68:G83" si="16">(E68-$H$4)^2</f>
        <v>2857174.3656025026</v>
      </c>
      <c r="L68">
        <f>Input!J69</f>
        <v>41.503382571429029</v>
      </c>
      <c r="M68">
        <f t="shared" ref="M68:M83" si="17">L68-$L$3</f>
        <v>41.503382571429029</v>
      </c>
      <c r="N68">
        <f t="shared" si="12"/>
        <v>150.88966009597377</v>
      </c>
      <c r="O68">
        <f t="shared" ref="O68:O83" si="18">(L68-N68)^2</f>
        <v>11965.357710676721</v>
      </c>
      <c r="P68">
        <f t="shared" ref="P68:P83" si="19">(N68-$Q$4)^2</f>
        <v>11336.384837537375</v>
      </c>
    </row>
    <row r="69" spans="1:16" x14ac:dyDescent="0.25">
      <c r="A69">
        <f>Input!G70</f>
        <v>66</v>
      </c>
      <c r="B69">
        <f t="shared" si="13"/>
        <v>66</v>
      </c>
      <c r="C69" s="4">
        <f>Input!I70</f>
        <v>3265.0754609999999</v>
      </c>
      <c r="D69">
        <f t="shared" si="14"/>
        <v>3264.4865424285713</v>
      </c>
      <c r="E69">
        <f t="shared" si="11"/>
        <v>3560.4615506550276</v>
      </c>
      <c r="F69">
        <f t="shared" si="15"/>
        <v>87601.205494650902</v>
      </c>
      <c r="G69">
        <f t="shared" si="16"/>
        <v>3402537.1787035912</v>
      </c>
      <c r="L69">
        <f>Input!J70</f>
        <v>38.46654971428552</v>
      </c>
      <c r="M69">
        <f t="shared" si="17"/>
        <v>38.46654971428552</v>
      </c>
      <c r="N69">
        <f t="shared" si="12"/>
        <v>157.7184804771891</v>
      </c>
      <c r="O69">
        <f t="shared" si="18"/>
        <v>14221.022990680351</v>
      </c>
      <c r="P69">
        <f t="shared" si="19"/>
        <v>12837.180241463608</v>
      </c>
    </row>
    <row r="70" spans="1:16" x14ac:dyDescent="0.25">
      <c r="A70">
        <f>Input!G71</f>
        <v>67</v>
      </c>
      <c r="B70">
        <f t="shared" si="13"/>
        <v>67</v>
      </c>
      <c r="C70" s="4">
        <f>Input!I71</f>
        <v>3301.7113965714279</v>
      </c>
      <c r="D70">
        <f t="shared" si="14"/>
        <v>3301.1224779999993</v>
      </c>
      <c r="E70">
        <f t="shared" si="11"/>
        <v>3721.7224248631505</v>
      </c>
      <c r="F70">
        <f t="shared" si="15"/>
        <v>176904.31530128562</v>
      </c>
      <c r="G70">
        <f t="shared" si="16"/>
        <v>4023464.8179381154</v>
      </c>
      <c r="L70">
        <f>Input!J71</f>
        <v>36.635935571428035</v>
      </c>
      <c r="M70">
        <f t="shared" si="17"/>
        <v>36.635935571428035</v>
      </c>
      <c r="N70">
        <f t="shared" si="12"/>
        <v>164.85582814741122</v>
      </c>
      <c r="O70">
        <f t="shared" si="18"/>
        <v>16440.340852196667</v>
      </c>
      <c r="P70">
        <f t="shared" si="19"/>
        <v>14505.463238995515</v>
      </c>
    </row>
    <row r="71" spans="1:16" x14ac:dyDescent="0.25">
      <c r="A71">
        <f>Input!G72</f>
        <v>68</v>
      </c>
      <c r="B71">
        <f t="shared" si="13"/>
        <v>68</v>
      </c>
      <c r="C71" s="4">
        <f>Input!I72</f>
        <v>3335.8497499999999</v>
      </c>
      <c r="D71">
        <f t="shared" si="14"/>
        <v>3335.2608314285712</v>
      </c>
      <c r="E71">
        <f t="shared" si="11"/>
        <v>3890.2806727130501</v>
      </c>
      <c r="F71">
        <f t="shared" si="15"/>
        <v>308047.0242194481</v>
      </c>
      <c r="G71">
        <f t="shared" si="16"/>
        <v>4728084.3947873376</v>
      </c>
      <c r="L71">
        <f>Input!J72</f>
        <v>34.138353428571918</v>
      </c>
      <c r="M71">
        <f t="shared" si="17"/>
        <v>34.138353428571918</v>
      </c>
      <c r="N71">
        <f t="shared" si="12"/>
        <v>172.31559379910786</v>
      </c>
      <c r="O71">
        <f t="shared" si="18"/>
        <v>19092.949756416867</v>
      </c>
      <c r="P71">
        <f t="shared" si="19"/>
        <v>16357.999230867143</v>
      </c>
    </row>
    <row r="72" spans="1:16" x14ac:dyDescent="0.25">
      <c r="A72">
        <f>Input!G73</f>
        <v>69</v>
      </c>
      <c r="B72">
        <f t="shared" si="13"/>
        <v>69</v>
      </c>
      <c r="C72" s="4">
        <f>Input!I73</f>
        <v>3368.9072367142858</v>
      </c>
      <c r="D72">
        <f t="shared" si="14"/>
        <v>3368.3183181428572</v>
      </c>
      <c r="E72">
        <f t="shared" si="11"/>
        <v>4066.465915114899</v>
      </c>
      <c r="F72">
        <f t="shared" si="15"/>
        <v>487410.06715783651</v>
      </c>
      <c r="G72">
        <f t="shared" si="16"/>
        <v>5525325.6102502337</v>
      </c>
      <c r="L72">
        <f>Input!J73</f>
        <v>33.057486714285915</v>
      </c>
      <c r="M72">
        <f t="shared" si="17"/>
        <v>33.057486714285915</v>
      </c>
      <c r="N72">
        <f t="shared" si="12"/>
        <v>180.11228901425534</v>
      </c>
      <c r="O72">
        <f t="shared" si="18"/>
        <v>21625.114879483091</v>
      </c>
      <c r="P72">
        <f t="shared" si="19"/>
        <v>18413.157282821379</v>
      </c>
    </row>
    <row r="73" spans="1:16" x14ac:dyDescent="0.25">
      <c r="A73">
        <f>Input!G74</f>
        <v>70</v>
      </c>
      <c r="B73">
        <f t="shared" si="13"/>
        <v>70</v>
      </c>
      <c r="C73" s="4">
        <f>Input!I74</f>
        <v>3399.7533225714287</v>
      </c>
      <c r="D73">
        <f t="shared" si="14"/>
        <v>3399.1644040000001</v>
      </c>
      <c r="E73">
        <f t="shared" si="11"/>
        <v>4250.6226063472159</v>
      </c>
      <c r="F73">
        <f t="shared" si="15"/>
        <v>724981.07034435228</v>
      </c>
      <c r="G73">
        <f t="shared" si="16"/>
        <v>6424997.1453256132</v>
      </c>
      <c r="L73">
        <f>Input!J74</f>
        <v>30.846085857142953</v>
      </c>
      <c r="M73">
        <f t="shared" si="17"/>
        <v>30.846085857142953</v>
      </c>
      <c r="N73">
        <f t="shared" si="12"/>
        <v>188.26107359900894</v>
      </c>
      <c r="O73">
        <f t="shared" si="18"/>
        <v>24779.478365771818</v>
      </c>
      <c r="P73">
        <f t="shared" si="19"/>
        <v>20691.060078221679</v>
      </c>
    </row>
    <row r="74" spans="1:16" x14ac:dyDescent="0.25">
      <c r="A74">
        <f>Input!G75</f>
        <v>71</v>
      </c>
      <c r="B74">
        <f t="shared" si="13"/>
        <v>71</v>
      </c>
      <c r="C74" s="4">
        <f>Input!I75</f>
        <v>3429.3742687142853</v>
      </c>
      <c r="D74">
        <f t="shared" si="14"/>
        <v>3428.7853501428567</v>
      </c>
      <c r="E74">
        <f t="shared" si="11"/>
        <v>4443.1106964316868</v>
      </c>
      <c r="F74">
        <f t="shared" si="15"/>
        <v>1028855.9081239551</v>
      </c>
      <c r="G74">
        <f t="shared" si="16"/>
        <v>7437870.1887354711</v>
      </c>
      <c r="L74">
        <f>Input!J75</f>
        <v>29.62094614285661</v>
      </c>
      <c r="M74">
        <f t="shared" si="17"/>
        <v>29.62094614285661</v>
      </c>
      <c r="N74">
        <f t="shared" si="12"/>
        <v>196.77778408284533</v>
      </c>
      <c r="O74">
        <f t="shared" si="18"/>
        <v>27941.408470095652</v>
      </c>
      <c r="P74">
        <f t="shared" si="19"/>
        <v>23213.747694610891</v>
      </c>
    </row>
    <row r="75" spans="1:16" x14ac:dyDescent="0.25">
      <c r="A75">
        <f>Input!G76</f>
        <v>72</v>
      </c>
      <c r="B75">
        <f t="shared" si="13"/>
        <v>72</v>
      </c>
      <c r="C75" s="4">
        <f>Input!I76</f>
        <v>3456.5922381428568</v>
      </c>
      <c r="D75">
        <f t="shared" si="14"/>
        <v>3456.0033195714282</v>
      </c>
      <c r="E75">
        <f t="shared" si="11"/>
        <v>4644.3063226084441</v>
      </c>
      <c r="F75">
        <f t="shared" si="15"/>
        <v>1412064.0270267904</v>
      </c>
      <c r="G75">
        <f t="shared" si="16"/>
        <v>8575769.7611429486</v>
      </c>
      <c r="L75">
        <f>Input!J76</f>
        <v>27.21796942857145</v>
      </c>
      <c r="M75">
        <f t="shared" si="17"/>
        <v>27.21796942857145</v>
      </c>
      <c r="N75">
        <f t="shared" si="12"/>
        <v>205.67896342811926</v>
      </c>
      <c r="O75">
        <f t="shared" si="18"/>
        <v>31848.32637930664</v>
      </c>
      <c r="P75">
        <f t="shared" si="19"/>
        <v>26005.356463066899</v>
      </c>
    </row>
    <row r="76" spans="1:16" x14ac:dyDescent="0.25">
      <c r="A76">
        <f>Input!G77</f>
        <v>73</v>
      </c>
      <c r="B76">
        <f t="shared" si="13"/>
        <v>73</v>
      </c>
      <c r="C76" s="4">
        <f>Input!I77</f>
        <v>3482.2917911428567</v>
      </c>
      <c r="D76">
        <f t="shared" si="14"/>
        <v>3481.7028725714281</v>
      </c>
      <c r="E76">
        <f t="shared" si="11"/>
        <v>4854.6025311457979</v>
      </c>
      <c r="F76">
        <f t="shared" si="15"/>
        <v>1884853.4725136212</v>
      </c>
      <c r="G76">
        <f t="shared" si="16"/>
        <v>9851674.5554281194</v>
      </c>
      <c r="L76">
        <f>Input!J77</f>
        <v>25.699552999999923</v>
      </c>
      <c r="M76">
        <f t="shared" si="17"/>
        <v>25.699552999999923</v>
      </c>
      <c r="N76">
        <f t="shared" si="12"/>
        <v>214.98189199743635</v>
      </c>
      <c r="O76">
        <f t="shared" si="18"/>
        <v>35827.803856340441</v>
      </c>
      <c r="P76">
        <f t="shared" si="19"/>
        <v>29092.314282172374</v>
      </c>
    </row>
    <row r="77" spans="1:16" x14ac:dyDescent="0.25">
      <c r="A77">
        <f>Input!G78</f>
        <v>74</v>
      </c>
      <c r="B77">
        <f t="shared" si="13"/>
        <v>74</v>
      </c>
      <c r="C77" s="4">
        <f>Input!I78</f>
        <v>3506.877365571429</v>
      </c>
      <c r="D77">
        <f t="shared" si="14"/>
        <v>3506.2884470000004</v>
      </c>
      <c r="E77">
        <f t="shared" si="11"/>
        <v>5074.4100307665503</v>
      </c>
      <c r="F77">
        <f t="shared" si="15"/>
        <v>2459005.301474513</v>
      </c>
      <c r="G77">
        <f t="shared" si="16"/>
        <v>11279826.0783506</v>
      </c>
      <c r="L77">
        <f>Input!J78</f>
        <v>24.585574428572272</v>
      </c>
      <c r="M77">
        <f t="shared" si="17"/>
        <v>24.585574428572272</v>
      </c>
      <c r="N77">
        <f t="shared" si="12"/>
        <v>224.70461982771127</v>
      </c>
      <c r="O77">
        <f t="shared" si="18"/>
        <v>40047.632331462657</v>
      </c>
      <c r="P77">
        <f t="shared" si="19"/>
        <v>32503.553881307398</v>
      </c>
    </row>
    <row r="78" spans="1:16" x14ac:dyDescent="0.25">
      <c r="A78">
        <f>Input!G79</f>
        <v>75</v>
      </c>
      <c r="B78">
        <f t="shared" si="13"/>
        <v>75</v>
      </c>
      <c r="C78" s="4">
        <f>Input!I79</f>
        <v>3529.9539841428568</v>
      </c>
      <c r="D78">
        <f t="shared" si="14"/>
        <v>3529.3650655714282</v>
      </c>
      <c r="E78">
        <f t="shared" si="11"/>
        <v>5304.1579790226288</v>
      </c>
      <c r="F78">
        <f t="shared" si="15"/>
        <v>3149889.8856366007</v>
      </c>
      <c r="G78">
        <f t="shared" si="16"/>
        <v>12875847.950635478</v>
      </c>
      <c r="L78">
        <f>Input!J79</f>
        <v>23.076618571427844</v>
      </c>
      <c r="M78">
        <f t="shared" si="17"/>
        <v>23.076618571427844</v>
      </c>
      <c r="N78">
        <f t="shared" si="12"/>
        <v>234.86600026125549</v>
      </c>
      <c r="O78">
        <f t="shared" si="18"/>
        <v>44854.742196559506</v>
      </c>
      <c r="P78">
        <f t="shared" si="19"/>
        <v>36270.745661631547</v>
      </c>
    </row>
    <row r="79" spans="1:16" x14ac:dyDescent="0.25">
      <c r="A79">
        <f>Input!G80</f>
        <v>76</v>
      </c>
      <c r="B79">
        <f t="shared" si="13"/>
        <v>76</v>
      </c>
      <c r="C79" s="4">
        <f>Input!I80</f>
        <v>3551.0982878571426</v>
      </c>
      <c r="D79">
        <f t="shared" si="14"/>
        <v>3550.509369285714</v>
      </c>
      <c r="E79">
        <f t="shared" si="11"/>
        <v>5544.2948030008447</v>
      </c>
      <c r="F79">
        <f t="shared" si="15"/>
        <v>3975180.3556946316</v>
      </c>
      <c r="G79">
        <f t="shared" si="16"/>
        <v>14656876.300696284</v>
      </c>
      <c r="L79">
        <f>Input!J80</f>
        <v>21.144303714285797</v>
      </c>
      <c r="M79">
        <f t="shared" si="17"/>
        <v>21.144303714285797</v>
      </c>
      <c r="N79">
        <f t="shared" si="12"/>
        <v>245.48572498571113</v>
      </c>
      <c r="O79">
        <f t="shared" si="18"/>
        <v>50329.073298083131</v>
      </c>
      <c r="P79">
        <f t="shared" si="19"/>
        <v>40428.551888454036</v>
      </c>
    </row>
    <row r="80" spans="1:16" x14ac:dyDescent="0.25">
      <c r="A80">
        <f>Input!G81</f>
        <v>77</v>
      </c>
      <c r="B80">
        <f t="shared" si="13"/>
        <v>77</v>
      </c>
      <c r="C80" s="4">
        <f>Input!I81</f>
        <v>3570.8542575714287</v>
      </c>
      <c r="D80">
        <f t="shared" si="14"/>
        <v>3570.265339</v>
      </c>
      <c r="E80">
        <f t="shared" si="11"/>
        <v>5795.289055795155</v>
      </c>
      <c r="F80">
        <f t="shared" si="15"/>
        <v>4950730.5403009262</v>
      </c>
      <c r="G80">
        <f t="shared" si="16"/>
        <v>16641702.272429528</v>
      </c>
      <c r="L80">
        <f>Input!J81</f>
        <v>19.755969714286039</v>
      </c>
      <c r="M80">
        <f t="shared" si="17"/>
        <v>19.755969714286039</v>
      </c>
      <c r="N80">
        <f t="shared" si="12"/>
        <v>256.58436053611609</v>
      </c>
      <c r="O80">
        <f t="shared" si="18"/>
        <v>56087.68669925748</v>
      </c>
      <c r="P80">
        <f t="shared" si="19"/>
        <v>45014.904166680841</v>
      </c>
    </row>
    <row r="81" spans="1:16" x14ac:dyDescent="0.25">
      <c r="A81">
        <f>Input!G82</f>
        <v>78</v>
      </c>
      <c r="B81">
        <f t="shared" si="13"/>
        <v>78</v>
      </c>
      <c r="C81" s="4">
        <f>Input!I82</f>
        <v>3589.4820580000001</v>
      </c>
      <c r="D81">
        <f t="shared" si="14"/>
        <v>3588.8931394285714</v>
      </c>
      <c r="E81">
        <f t="shared" si="11"/>
        <v>6057.6303102348029</v>
      </c>
      <c r="F81">
        <f t="shared" si="15"/>
        <v>6094663.2185203563</v>
      </c>
      <c r="G81">
        <f t="shared" si="16"/>
        <v>18850927.760402583</v>
      </c>
      <c r="L81">
        <f>Input!J82</f>
        <v>18.627800428571391</v>
      </c>
      <c r="M81">
        <f t="shared" si="17"/>
        <v>18.627800428571391</v>
      </c>
      <c r="N81">
        <f t="shared" si="12"/>
        <v>268.18338631384194</v>
      </c>
      <c r="O81">
        <f t="shared" si="18"/>
        <v>62277.990446540643</v>
      </c>
      <c r="P81">
        <f t="shared" si="19"/>
        <v>50071.306302731726</v>
      </c>
    </row>
    <row r="82" spans="1:16" x14ac:dyDescent="0.25">
      <c r="A82">
        <f>Input!G83</f>
        <v>79</v>
      </c>
      <c r="B82">
        <f t="shared" si="13"/>
        <v>79</v>
      </c>
      <c r="C82" s="4">
        <f>Input!I83</f>
        <v>3608.8832574285711</v>
      </c>
      <c r="D82">
        <f t="shared" si="14"/>
        <v>3608.2943388571425</v>
      </c>
      <c r="E82">
        <f t="shared" si="11"/>
        <v>6331.8300914131769</v>
      </c>
      <c r="F82">
        <f t="shared" si="15"/>
        <v>7417646.9954509642</v>
      </c>
      <c r="G82">
        <f t="shared" si="16"/>
        <v>21307135.58698738</v>
      </c>
      <c r="L82">
        <f>Input!J83</f>
        <v>19.40119942857109</v>
      </c>
      <c r="M82">
        <f t="shared" si="17"/>
        <v>19.40119942857109</v>
      </c>
      <c r="N82">
        <f t="shared" si="12"/>
        <v>280.30523417857762</v>
      </c>
      <c r="O82">
        <f t="shared" si="18"/>
        <v>68070.915348832612</v>
      </c>
      <c r="P82">
        <f t="shared" si="19"/>
        <v>55643.164842878621</v>
      </c>
    </row>
    <row r="83" spans="1:16" x14ac:dyDescent="0.25">
      <c r="A83">
        <f>Input!G84</f>
        <v>80</v>
      </c>
      <c r="B83">
        <f t="shared" si="13"/>
        <v>80</v>
      </c>
      <c r="C83" s="4">
        <f>Input!I84</f>
        <v>3626.9694420000001</v>
      </c>
      <c r="D83">
        <f t="shared" si="14"/>
        <v>3626.3805234285715</v>
      </c>
      <c r="E83">
        <f t="shared" si="11"/>
        <v>6618.4228496191145</v>
      </c>
      <c r="F83">
        <f t="shared" si="15"/>
        <v>8952317.2817157153</v>
      </c>
      <c r="G83">
        <f t="shared" si="16"/>
        <v>24035075.446301054</v>
      </c>
      <c r="L83">
        <f>Input!J84</f>
        <v>18.08618457142893</v>
      </c>
      <c r="M83">
        <f t="shared" si="17"/>
        <v>18.08618457142893</v>
      </c>
      <c r="N83">
        <f t="shared" si="12"/>
        <v>292.97332967094331</v>
      </c>
      <c r="O83">
        <f t="shared" si="18"/>
        <v>75562.942540961478</v>
      </c>
      <c r="P83">
        <f t="shared" si="19"/>
        <v>61780.149780601219</v>
      </c>
    </row>
    <row r="84" spans="1:16" x14ac:dyDescent="0.25">
      <c r="A84">
        <f>Input!G85</f>
        <v>81</v>
      </c>
      <c r="B84">
        <f t="shared" si="13"/>
        <v>81</v>
      </c>
      <c r="C84" s="4">
        <f>Input!I85</f>
        <v>3644.0882865714279</v>
      </c>
      <c r="D84">
        <f t="shared" ref="D84" si="20">C84-$C$3</f>
        <v>3643.4993679999993</v>
      </c>
      <c r="E84">
        <f t="shared" ref="E84" si="21">(_Ac/(1+EXP(-1*(B84-_Muc)/_sc)))</f>
        <v>6917.9669753306371</v>
      </c>
      <c r="F84">
        <f t="shared" ref="F84" si="22">(D84-E84)^2</f>
        <v>10722138.111457631</v>
      </c>
      <c r="G84">
        <f t="shared" ref="G84" si="23">(E84-$H$4)^2</f>
        <v>27061867.059998628</v>
      </c>
      <c r="L84">
        <f>Input!J85</f>
        <v>17.118844571427871</v>
      </c>
      <c r="M84">
        <f t="shared" ref="M84" si="24">L84-$L$3</f>
        <v>17.118844571427871</v>
      </c>
      <c r="N84">
        <f t="shared" ref="N84" si="25">_Ac*EXP(-1*(B84-_Muc)/_sc)*(1/_sc)*(1/(1+EXP(-1*(B84-_Muc)/_sc))^2)+$L$3</f>
        <v>306.21213492468149</v>
      </c>
      <c r="O84">
        <f t="shared" ref="O84" si="26">(L84-N84)^2</f>
        <v>83574.930527270597</v>
      </c>
      <c r="P84">
        <f t="shared" ref="P84" si="27">(N84-$Q$4)^2</f>
        <v>68536.588145599846</v>
      </c>
    </row>
  </sheetData>
  <scenarios current="0">
    <scenario name="1" count="3" user="Pre-Setup" comment="Created by Pre-Setup on 6/11/2021">
      <inputCells r="X3" val="1772.33141208547"/>
      <inputCells r="Y3" val="27.9013684746188"/>
      <inputCells r="Z3" val="4.87769446178679"/>
    </scenario>
  </scenarios>
  <mergeCells count="3">
    <mergeCell ref="C1:J1"/>
    <mergeCell ref="L1:S1"/>
    <mergeCell ref="AB3:AI18"/>
  </mergeCells>
  <conditionalFormatting sqref="W6">
    <cfRule type="cellIs" dxfId="18" priority="1" operator="greaterThan">
      <formula>0.05</formula>
    </cfRule>
    <cfRule type="cellIs" dxfId="17" priority="2" operator="between">
      <formula>0.05</formula>
      <formula>0.025</formula>
    </cfRule>
    <cfRule type="cellIs" dxfId="16" priority="3" operator="lessThan">
      <formula>0.025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2"/>
  <sheetViews>
    <sheetView topLeftCell="A145" zoomScale="80" zoomScaleNormal="80" workbookViewId="0">
      <selection activeCell="O38" sqref="O38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30" ht="18" x14ac:dyDescent="0.35">
      <c r="C1" s="30" t="s">
        <v>18</v>
      </c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30" ht="14.45" x14ac:dyDescent="0.3">
      <c r="A2" t="s">
        <v>30</v>
      </c>
      <c r="B2" t="s">
        <v>9</v>
      </c>
      <c r="C2" t="s">
        <v>14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30" ht="14.45" x14ac:dyDescent="0.3">
      <c r="A3">
        <f>Input!G4</f>
        <v>0</v>
      </c>
      <c r="B3">
        <f>A3-$A$3</f>
        <v>0</v>
      </c>
      <c r="C3" s="3"/>
      <c r="D3" s="3"/>
      <c r="E3" s="15">
        <f>Input!I4</f>
        <v>0.5889185714285714</v>
      </c>
      <c r="F3" s="3"/>
      <c r="G3" s="3"/>
      <c r="H3" s="3"/>
      <c r="I3" s="3"/>
      <c r="J3" s="2" t="s">
        <v>11</v>
      </c>
      <c r="K3" s="23">
        <f>SUM(H4:H224)</f>
        <v>57082.044348740266</v>
      </c>
      <c r="L3">
        <f>1-(K3/K5)</f>
        <v>0.99982626895600635</v>
      </c>
      <c r="N3" s="15">
        <f>Input!J4</f>
        <v>0</v>
      </c>
      <c r="O3" s="3"/>
      <c r="P3" s="3">
        <v>0</v>
      </c>
      <c r="Q3" s="3">
        <v>0</v>
      </c>
      <c r="R3" s="3">
        <v>0</v>
      </c>
      <c r="S3" s="2" t="s">
        <v>11</v>
      </c>
      <c r="T3" s="23">
        <f>SUM(Q4:Q224)</f>
        <v>1598.9664385849662</v>
      </c>
      <c r="U3">
        <f>1-(T3/T5)</f>
        <v>0.99313159321547195</v>
      </c>
      <c r="W3">
        <f>COUNT(B4:B500)</f>
        <v>154</v>
      </c>
      <c r="Y3">
        <v>17702.843546848217</v>
      </c>
      <c r="Z3">
        <v>3.7863968342432655</v>
      </c>
      <c r="AA3">
        <v>0.47725558602729379</v>
      </c>
    </row>
    <row r="4" spans="1:30" ht="14.45" x14ac:dyDescent="0.3">
      <c r="A4">
        <f>Input!G5</f>
        <v>1</v>
      </c>
      <c r="B4">
        <f t="shared" ref="B4:B67" si="0">A4-$A$3</f>
        <v>1</v>
      </c>
      <c r="C4">
        <f>LN(B4)</f>
        <v>0</v>
      </c>
      <c r="D4">
        <f>((C4-$Z$3)/$AA$3)</f>
        <v>-7.9336878291178872</v>
      </c>
      <c r="E4" s="4">
        <f>Input!I5</f>
        <v>1.1234389999999999</v>
      </c>
      <c r="F4">
        <f>E4-$E$4</f>
        <v>0</v>
      </c>
      <c r="G4">
        <f>P4</f>
        <v>7.2396557069337923E-11</v>
      </c>
      <c r="H4">
        <f>(F4-G4)^2</f>
        <v>5.2412614754939025E-21</v>
      </c>
      <c r="I4">
        <f>(G4-$J$4)^2</f>
        <v>7665331.718513404</v>
      </c>
      <c r="J4">
        <f>AVERAGE(F3:F161)</f>
        <v>2768.6335471697594</v>
      </c>
      <c r="K4" t="s">
        <v>5</v>
      </c>
      <c r="L4" t="s">
        <v>6</v>
      </c>
      <c r="N4" s="4">
        <f>Input!J5</f>
        <v>0</v>
      </c>
      <c r="O4">
        <f>N4-$N$4</f>
        <v>0</v>
      </c>
      <c r="P4">
        <f>$Y$3*((1/B4*$AA$3)*(1/SQRT(2*PI()))*EXP(-1*D4*D4/2))</f>
        <v>7.2396557069337923E-11</v>
      </c>
      <c r="Q4">
        <f>(O4-P4)^2</f>
        <v>5.2412614754939025E-21</v>
      </c>
      <c r="R4">
        <f>(O4-S4)^2</f>
        <v>695.19747522264765</v>
      </c>
      <c r="S4">
        <f>AVERAGE(O3:O167)</f>
        <v>26.366597717996299</v>
      </c>
      <c r="T4" t="s">
        <v>5</v>
      </c>
      <c r="U4" t="s">
        <v>6</v>
      </c>
    </row>
    <row r="5" spans="1:30" ht="14.45" x14ac:dyDescent="0.3">
      <c r="A5">
        <f>Input!G6</f>
        <v>2</v>
      </c>
      <c r="B5">
        <f t="shared" si="0"/>
        <v>2</v>
      </c>
      <c r="C5">
        <f t="shared" ref="C5:C68" si="1">LN(B5)</f>
        <v>0.69314718055994529</v>
      </c>
      <c r="D5">
        <f t="shared" ref="D5:D68" si="2">((C5-$Z$3)/$AA$3)</f>
        <v>-6.4813272892869191</v>
      </c>
      <c r="E5" s="4">
        <f>Input!I6</f>
        <v>1.8779168571428571</v>
      </c>
      <c r="F5">
        <f t="shared" ref="F5:F68" si="3">E5-$E$4</f>
        <v>0.7544778571428572</v>
      </c>
      <c r="G5">
        <f>G4+P5</f>
        <v>1.2731032740423893E-6</v>
      </c>
      <c r="H5">
        <f t="shared" ref="H5:H68" si="4">(F5-G5)^2</f>
        <v>0.56923491586403818</v>
      </c>
      <c r="I5">
        <f t="shared" ref="I5:I68" si="5">(G5-$J$4)^2</f>
        <v>7665331.7114642905</v>
      </c>
      <c r="K5">
        <f>SUM(I4:I161)</f>
        <v>328565597.92976749</v>
      </c>
      <c r="L5">
        <f>1-((1-L3)*(W3-1)/(W3-1-1))</f>
        <v>0.99982512598861162</v>
      </c>
      <c r="N5" s="4">
        <f>Input!J6</f>
        <v>0</v>
      </c>
      <c r="O5">
        <f t="shared" ref="O5:O68" si="6">N5-$N$4</f>
        <v>0</v>
      </c>
      <c r="P5">
        <f t="shared" ref="P5:P68" si="7">$Y$3*((1/B5*$AA$3)*(1/SQRT(2*PI()))*EXP(-1*D5*D5/2))</f>
        <v>1.27303087748532E-6</v>
      </c>
      <c r="Q5">
        <f t="shared" ref="Q5:Q68" si="8">(O5-P5)^2</f>
        <v>1.620607615031044E-12</v>
      </c>
      <c r="R5">
        <f t="shared" ref="R5:R68" si="9">(O5-S5)^2</f>
        <v>0</v>
      </c>
      <c r="T5">
        <f>SUM(R4:R167)</f>
        <v>232800.19497197377</v>
      </c>
      <c r="U5">
        <f>1-((1-U3)*(Y3-1)/(Y3-1-1))</f>
        <v>0.99313120518838349</v>
      </c>
    </row>
    <row r="6" spans="1:30" ht="14.45" x14ac:dyDescent="0.3">
      <c r="A6">
        <f>Input!G7</f>
        <v>3</v>
      </c>
      <c r="B6">
        <f t="shared" si="0"/>
        <v>3</v>
      </c>
      <c r="C6">
        <f t="shared" si="1"/>
        <v>1.0986122886681098</v>
      </c>
      <c r="D6">
        <f t="shared" si="2"/>
        <v>-5.631750835958667</v>
      </c>
      <c r="E6" s="4">
        <f>Input!I7</f>
        <v>2.9422274285714285</v>
      </c>
      <c r="F6">
        <f t="shared" si="3"/>
        <v>1.8187884285714286</v>
      </c>
      <c r="G6">
        <f t="shared" ref="G6:G69" si="10">G5+P6</f>
        <v>1.4695543529507802E-4</v>
      </c>
      <c r="H6">
        <f t="shared" si="4"/>
        <v>3.307456807810766</v>
      </c>
      <c r="I6">
        <f t="shared" si="5"/>
        <v>7665330.9047823288</v>
      </c>
      <c r="N6" s="4">
        <f>Input!J7</f>
        <v>1.0643105714285714</v>
      </c>
      <c r="O6">
        <f t="shared" si="6"/>
        <v>1.0643105714285714</v>
      </c>
      <c r="P6">
        <f t="shared" si="7"/>
        <v>1.4568233202103564E-4</v>
      </c>
      <c r="Q6">
        <f t="shared" si="8"/>
        <v>1.1324469111858737</v>
      </c>
      <c r="R6">
        <f t="shared" si="9"/>
        <v>1.1327569924546124</v>
      </c>
    </row>
    <row r="7" spans="1:30" ht="14.45" x14ac:dyDescent="0.3">
      <c r="A7">
        <f>Input!G8</f>
        <v>4</v>
      </c>
      <c r="B7">
        <f t="shared" si="0"/>
        <v>4</v>
      </c>
      <c r="C7">
        <f t="shared" si="1"/>
        <v>1.3862943611198906</v>
      </c>
      <c r="D7">
        <f t="shared" si="2"/>
        <v>-5.0289667494559511</v>
      </c>
      <c r="E7" s="4">
        <f>Input!I8</f>
        <v>4.4842951428571425</v>
      </c>
      <c r="F7">
        <f t="shared" si="3"/>
        <v>3.3608561428571426</v>
      </c>
      <c r="G7">
        <f t="shared" si="10"/>
        <v>2.8626467457252697E-3</v>
      </c>
      <c r="H7">
        <f t="shared" si="4"/>
        <v>11.276120319926578</v>
      </c>
      <c r="I7">
        <f t="shared" si="5"/>
        <v>7665315.867282372</v>
      </c>
      <c r="N7" s="4">
        <f>Input!J8</f>
        <v>1.542067714285714</v>
      </c>
      <c r="O7">
        <f t="shared" si="6"/>
        <v>1.542067714285714</v>
      </c>
      <c r="P7">
        <f t="shared" si="7"/>
        <v>2.7156913104301916E-3</v>
      </c>
      <c r="Q7">
        <f t="shared" si="8"/>
        <v>2.3696046506380983</v>
      </c>
      <c r="R7">
        <f t="shared" si="9"/>
        <v>2.3779728354423666</v>
      </c>
      <c r="T7" s="17"/>
      <c r="U7" s="18"/>
    </row>
    <row r="8" spans="1:30" ht="14.45" x14ac:dyDescent="0.3">
      <c r="A8">
        <f>Input!G9</f>
        <v>5</v>
      </c>
      <c r="B8">
        <f t="shared" si="0"/>
        <v>5</v>
      </c>
      <c r="C8">
        <f t="shared" si="1"/>
        <v>1.6094379124341003</v>
      </c>
      <c r="D8">
        <f t="shared" si="2"/>
        <v>-4.5614110877785867</v>
      </c>
      <c r="E8" s="4">
        <f>Input!I9</f>
        <v>6.5372320000000013</v>
      </c>
      <c r="F8">
        <f t="shared" si="3"/>
        <v>5.4137930000000019</v>
      </c>
      <c r="G8">
        <f t="shared" si="10"/>
        <v>2.3311375637620167E-2</v>
      </c>
      <c r="H8">
        <f t="shared" si="4"/>
        <v>29.057292142588501</v>
      </c>
      <c r="I8">
        <f t="shared" si="5"/>
        <v>7665202.6377439825</v>
      </c>
      <c r="N8" s="4">
        <f>Input!J9</f>
        <v>2.0529368571428588</v>
      </c>
      <c r="O8">
        <f t="shared" si="6"/>
        <v>2.0529368571428588</v>
      </c>
      <c r="P8">
        <f t="shared" si="7"/>
        <v>2.0448728891894898E-2</v>
      </c>
      <c r="Q8">
        <f t="shared" si="8"/>
        <v>4.1310079914811064</v>
      </c>
      <c r="R8">
        <f t="shared" si="9"/>
        <v>4.2145497394155989</v>
      </c>
      <c r="T8" s="19" t="s">
        <v>28</v>
      </c>
      <c r="U8" s="24">
        <f>SQRT((U5-L5)^2)</f>
        <v>6.6939208002281259E-3</v>
      </c>
    </row>
    <row r="9" spans="1:30" ht="14.45" x14ac:dyDescent="0.3">
      <c r="A9">
        <f>Input!G10</f>
        <v>6</v>
      </c>
      <c r="B9">
        <f t="shared" si="0"/>
        <v>6</v>
      </c>
      <c r="C9">
        <f t="shared" si="1"/>
        <v>1.791759469228055</v>
      </c>
      <c r="D9">
        <f t="shared" si="2"/>
        <v>-4.1793902961276999</v>
      </c>
      <c r="E9" s="4">
        <f>Input!I10</f>
        <v>9.058465571428572</v>
      </c>
      <c r="F9">
        <f t="shared" si="3"/>
        <v>7.9350265714285726</v>
      </c>
      <c r="G9">
        <f t="shared" si="10"/>
        <v>0.11379628587173479</v>
      </c>
      <c r="H9">
        <f t="shared" si="4"/>
        <v>61.171643179711495</v>
      </c>
      <c r="I9">
        <f t="shared" si="5"/>
        <v>7664701.6110341838</v>
      </c>
      <c r="N9" s="4">
        <f>Input!J10</f>
        <v>2.5212335714285707</v>
      </c>
      <c r="O9">
        <f t="shared" si="6"/>
        <v>2.5212335714285707</v>
      </c>
      <c r="P9">
        <f t="shared" si="7"/>
        <v>9.0484910234114618E-2</v>
      </c>
      <c r="Q9">
        <f t="shared" si="8"/>
        <v>5.9085390538986404</v>
      </c>
      <c r="R9">
        <f t="shared" si="9"/>
        <v>6.3566187216984655</v>
      </c>
      <c r="T9" s="21"/>
      <c r="U9" s="22"/>
    </row>
    <row r="10" spans="1:30" ht="14.45" x14ac:dyDescent="0.3">
      <c r="A10">
        <f>Input!G11</f>
        <v>7</v>
      </c>
      <c r="B10">
        <f t="shared" si="0"/>
        <v>7</v>
      </c>
      <c r="C10">
        <f t="shared" si="1"/>
        <v>1.9459101490553132</v>
      </c>
      <c r="D10">
        <f t="shared" si="2"/>
        <v>-3.8563963190211807</v>
      </c>
      <c r="E10" s="4">
        <f>Input!I11</f>
        <v>12.698407857142858</v>
      </c>
      <c r="F10">
        <f t="shared" si="3"/>
        <v>11.574968857142858</v>
      </c>
      <c r="G10">
        <f t="shared" si="10"/>
        <v>0.39774333051036864</v>
      </c>
      <c r="H10">
        <f t="shared" si="4"/>
        <v>124.93037047320492</v>
      </c>
      <c r="I10">
        <f t="shared" si="5"/>
        <v>7663129.4656575331</v>
      </c>
      <c r="N10" s="4">
        <f>Input!J11</f>
        <v>3.6399422857142856</v>
      </c>
      <c r="O10">
        <f t="shared" si="6"/>
        <v>3.6399422857142856</v>
      </c>
      <c r="P10">
        <f t="shared" si="7"/>
        <v>0.28394704463863385</v>
      </c>
      <c r="Q10">
        <f t="shared" si="8"/>
        <v>11.262704058122424</v>
      </c>
      <c r="R10">
        <f t="shared" si="9"/>
        <v>13.249179843330937</v>
      </c>
    </row>
    <row r="11" spans="1:30" ht="14.45" x14ac:dyDescent="0.3">
      <c r="A11">
        <f>Input!G12</f>
        <v>8</v>
      </c>
      <c r="B11">
        <f t="shared" si="0"/>
        <v>8</v>
      </c>
      <c r="C11">
        <f t="shared" si="1"/>
        <v>2.0794415416798357</v>
      </c>
      <c r="D11">
        <f t="shared" si="2"/>
        <v>-3.576606209624984</v>
      </c>
      <c r="E11" s="4">
        <f>Input!I12</f>
        <v>16.972206142857143</v>
      </c>
      <c r="F11">
        <f t="shared" si="3"/>
        <v>15.848767142857143</v>
      </c>
      <c r="G11">
        <f t="shared" si="10"/>
        <v>1.1005604120002992</v>
      </c>
      <c r="H11">
        <f t="shared" si="4"/>
        <v>217.50960177609116</v>
      </c>
      <c r="I11">
        <f t="shared" si="5"/>
        <v>7659238.8327923212</v>
      </c>
      <c r="N11" s="4">
        <f>Input!J12</f>
        <v>4.2737982857142853</v>
      </c>
      <c r="O11">
        <f t="shared" si="6"/>
        <v>4.2737982857142853</v>
      </c>
      <c r="P11">
        <f t="shared" si="7"/>
        <v>0.7028170814899305</v>
      </c>
      <c r="Q11">
        <f t="shared" si="8"/>
        <v>12.751906760923625</v>
      </c>
      <c r="R11">
        <f t="shared" si="9"/>
        <v>18.265351786974364</v>
      </c>
    </row>
    <row r="12" spans="1:30" ht="14.45" x14ac:dyDescent="0.3">
      <c r="A12">
        <f>Input!G13</f>
        <v>9</v>
      </c>
      <c r="B12">
        <f t="shared" si="0"/>
        <v>9</v>
      </c>
      <c r="C12">
        <f t="shared" si="1"/>
        <v>2.1972245773362196</v>
      </c>
      <c r="D12">
        <f t="shared" si="2"/>
        <v>-3.3298138427994486</v>
      </c>
      <c r="E12" s="4">
        <f>Input!I13</f>
        <v>22.128199714285717</v>
      </c>
      <c r="F12">
        <f t="shared" si="3"/>
        <v>21.004760714285716</v>
      </c>
      <c r="G12">
        <f t="shared" si="10"/>
        <v>2.5654563704183997</v>
      </c>
      <c r="H12">
        <f t="shared" si="4"/>
        <v>340.00794468576407</v>
      </c>
      <c r="I12">
        <f t="shared" si="5"/>
        <v>7651132.6829383112</v>
      </c>
      <c r="N12" s="4">
        <f>Input!J13</f>
        <v>5.1559935714285743</v>
      </c>
      <c r="O12">
        <f t="shared" si="6"/>
        <v>5.1559935714285743</v>
      </c>
      <c r="P12">
        <f t="shared" si="7"/>
        <v>1.4648959584181005</v>
      </c>
      <c r="Q12">
        <f t="shared" si="8"/>
        <v>13.624201588771616</v>
      </c>
      <c r="R12">
        <f t="shared" si="9"/>
        <v>26.584269708612783</v>
      </c>
    </row>
    <row r="13" spans="1:30" ht="14.45" x14ac:dyDescent="0.3">
      <c r="A13">
        <f>Input!G14</f>
        <v>10</v>
      </c>
      <c r="B13">
        <f t="shared" si="0"/>
        <v>10</v>
      </c>
      <c r="C13">
        <f t="shared" si="1"/>
        <v>2.3025850929940459</v>
      </c>
      <c r="D13">
        <f t="shared" si="2"/>
        <v>-3.1090505479476187</v>
      </c>
      <c r="E13" s="4">
        <f>Input!I14</f>
        <v>28.36269457142857</v>
      </c>
      <c r="F13">
        <f t="shared" si="3"/>
        <v>27.239255571428568</v>
      </c>
      <c r="G13">
        <f t="shared" si="10"/>
        <v>5.2490482886102479</v>
      </c>
      <c r="H13">
        <f t="shared" si="4"/>
        <v>483.56921634131595</v>
      </c>
      <c r="I13">
        <f t="shared" si="5"/>
        <v>7636293.8886566209</v>
      </c>
      <c r="N13" s="4">
        <f>Input!J14</f>
        <v>6.2344948571428525</v>
      </c>
      <c r="O13">
        <f t="shared" si="6"/>
        <v>6.2344948571428525</v>
      </c>
      <c r="P13">
        <f t="shared" si="7"/>
        <v>2.6835919181918482</v>
      </c>
      <c r="Q13">
        <f t="shared" si="8"/>
        <v>12.608911681850879</v>
      </c>
      <c r="R13">
        <f t="shared" si="9"/>
        <v>38.868926123740678</v>
      </c>
    </row>
    <row r="14" spans="1:30" ht="14.45" x14ac:dyDescent="0.3">
      <c r="A14">
        <f>Input!G15</f>
        <v>11</v>
      </c>
      <c r="B14">
        <f t="shared" si="0"/>
        <v>11</v>
      </c>
      <c r="C14">
        <f t="shared" si="1"/>
        <v>2.3978952727983707</v>
      </c>
      <c r="D14">
        <f t="shared" si="2"/>
        <v>-2.909345855965503</v>
      </c>
      <c r="E14" s="4">
        <f>Input!I15</f>
        <v>35.938220857142852</v>
      </c>
      <c r="F14">
        <f t="shared" si="3"/>
        <v>34.814781857142854</v>
      </c>
      <c r="G14">
        <f t="shared" si="10"/>
        <v>9.6985716710751397</v>
      </c>
      <c r="H14">
        <f t="shared" si="4"/>
        <v>630.82401411073158</v>
      </c>
      <c r="I14">
        <f t="shared" si="5"/>
        <v>7611722.1990299253</v>
      </c>
      <c r="N14" s="4">
        <f>Input!J15</f>
        <v>7.5755262857142824</v>
      </c>
      <c r="O14">
        <f t="shared" si="6"/>
        <v>7.5755262857142824</v>
      </c>
      <c r="P14">
        <f t="shared" si="7"/>
        <v>4.449523382464891</v>
      </c>
      <c r="Q14">
        <f t="shared" si="8"/>
        <v>9.7718941511236235</v>
      </c>
      <c r="R14">
        <f t="shared" si="9"/>
        <v>57.388598505548032</v>
      </c>
      <c r="Z14">
        <f>Z3+AA3</f>
        <v>4.2636524202705592</v>
      </c>
      <c r="AA14">
        <f>EXP(Z14)</f>
        <v>71.069084157495908</v>
      </c>
      <c r="AD14">
        <v>3404</v>
      </c>
    </row>
    <row r="15" spans="1:30" ht="14.45" x14ac:dyDescent="0.3">
      <c r="A15">
        <f>Input!G16</f>
        <v>12</v>
      </c>
      <c r="B15">
        <f t="shared" si="0"/>
        <v>12</v>
      </c>
      <c r="C15">
        <f t="shared" si="1"/>
        <v>2.4849066497880004</v>
      </c>
      <c r="D15">
        <f t="shared" si="2"/>
        <v>-2.7270297562967323</v>
      </c>
      <c r="E15" s="4">
        <f>Input!I16</f>
        <v>44.802745428571427</v>
      </c>
      <c r="F15">
        <f t="shared" si="3"/>
        <v>43.679306428571429</v>
      </c>
      <c r="G15">
        <f t="shared" si="10"/>
        <v>16.516711057104459</v>
      </c>
      <c r="H15">
        <f t="shared" si="4"/>
        <v>737.80658731403889</v>
      </c>
      <c r="I15">
        <f t="shared" si="5"/>
        <v>7574147.0796147287</v>
      </c>
      <c r="N15" s="4">
        <f>Input!J16</f>
        <v>8.864524571428575</v>
      </c>
      <c r="O15">
        <f t="shared" si="6"/>
        <v>8.864524571428575</v>
      </c>
      <c r="P15">
        <f t="shared" si="7"/>
        <v>6.8181393860293191</v>
      </c>
      <c r="Q15">
        <f t="shared" si="8"/>
        <v>4.1876923270215469</v>
      </c>
      <c r="R15">
        <f t="shared" si="9"/>
        <v>78.579795877460967</v>
      </c>
      <c r="Z15">
        <f>Z3+AA3*2</f>
        <v>4.740908006297853</v>
      </c>
      <c r="AA15">
        <f>EXP(Z15)</f>
        <v>114.53815584434963</v>
      </c>
      <c r="AD15">
        <v>4010</v>
      </c>
    </row>
    <row r="16" spans="1:30" ht="14.45" x14ac:dyDescent="0.3">
      <c r="A16">
        <f>Input!G17</f>
        <v>13</v>
      </c>
      <c r="B16">
        <f t="shared" si="0"/>
        <v>13</v>
      </c>
      <c r="C16">
        <f t="shared" si="1"/>
        <v>2.5649493574615367</v>
      </c>
      <c r="D16">
        <f t="shared" si="2"/>
        <v>-2.5593152024665362</v>
      </c>
      <c r="E16" s="4">
        <f>Input!I17</f>
        <v>56.048960571428566</v>
      </c>
      <c r="F16">
        <f t="shared" si="3"/>
        <v>54.925521571428568</v>
      </c>
      <c r="G16">
        <f t="shared" si="10"/>
        <v>26.321220261386905</v>
      </c>
      <c r="H16">
        <f t="shared" si="4"/>
        <v>818.20605343565114</v>
      </c>
      <c r="I16">
        <f t="shared" si="5"/>
        <v>7520276.8983136127</v>
      </c>
      <c r="N16" s="4">
        <f>Input!J17</f>
        <v>11.246215142857139</v>
      </c>
      <c r="O16">
        <f t="shared" si="6"/>
        <v>11.246215142857139</v>
      </c>
      <c r="P16">
        <f t="shared" si="7"/>
        <v>9.8045092042824464</v>
      </c>
      <c r="Q16">
        <f t="shared" si="8"/>
        <v>2.078516013321535</v>
      </c>
      <c r="R16">
        <f t="shared" si="9"/>
        <v>126.47735503942921</v>
      </c>
    </row>
    <row r="17" spans="1:25" ht="14.45" x14ac:dyDescent="0.3">
      <c r="A17">
        <f>Input!G18</f>
        <v>14</v>
      </c>
      <c r="B17">
        <f t="shared" si="0"/>
        <v>14</v>
      </c>
      <c r="C17">
        <f t="shared" si="1"/>
        <v>2.6390573296152584</v>
      </c>
      <c r="D17">
        <f t="shared" si="2"/>
        <v>-2.4040357791902132</v>
      </c>
      <c r="E17" s="4">
        <f>Input!I18</f>
        <v>69.485290428571432</v>
      </c>
      <c r="F17">
        <f t="shared" si="3"/>
        <v>68.361851428571427</v>
      </c>
      <c r="G17">
        <f t="shared" si="10"/>
        <v>39.705589743517635</v>
      </c>
      <c r="H17">
        <f t="shared" si="4"/>
        <v>821.18133376228195</v>
      </c>
      <c r="I17">
        <f t="shared" si="5"/>
        <v>7447047.79682256</v>
      </c>
      <c r="N17" s="4">
        <f>Input!J18</f>
        <v>13.436329857142866</v>
      </c>
      <c r="O17">
        <f t="shared" si="6"/>
        <v>13.436329857142866</v>
      </c>
      <c r="P17">
        <f t="shared" si="7"/>
        <v>13.384369482130733</v>
      </c>
      <c r="Q17">
        <f t="shared" si="8"/>
        <v>2.699880571401463E-3</v>
      </c>
      <c r="R17">
        <f t="shared" si="9"/>
        <v>180.53496002994882</v>
      </c>
    </row>
    <row r="18" spans="1:25" ht="14.45" x14ac:dyDescent="0.3">
      <c r="A18">
        <f>Input!G19</f>
        <v>15</v>
      </c>
      <c r="B18">
        <f t="shared" si="0"/>
        <v>15</v>
      </c>
      <c r="C18">
        <f t="shared" si="1"/>
        <v>2.7080502011022101</v>
      </c>
      <c r="D18">
        <f t="shared" si="2"/>
        <v>-2.2594740946193679</v>
      </c>
      <c r="E18" s="4">
        <f>Input!I19</f>
        <v>86.362891142857151</v>
      </c>
      <c r="F18">
        <f t="shared" si="3"/>
        <v>85.239452142857147</v>
      </c>
      <c r="G18">
        <f t="shared" si="10"/>
        <v>57.205173927955329</v>
      </c>
      <c r="H18">
        <f t="shared" si="4"/>
        <v>785.92075503051865</v>
      </c>
      <c r="I18">
        <f t="shared" si="5"/>
        <v>7351843.8232206954</v>
      </c>
      <c r="N18" s="4">
        <f>Input!J19</f>
        <v>16.87760071428572</v>
      </c>
      <c r="O18">
        <f t="shared" si="6"/>
        <v>16.87760071428572</v>
      </c>
      <c r="P18">
        <f t="shared" si="7"/>
        <v>17.499584184437698</v>
      </c>
      <c r="Q18">
        <f t="shared" si="8"/>
        <v>0.38686343714229648</v>
      </c>
      <c r="R18">
        <f t="shared" si="9"/>
        <v>284.85340587085784</v>
      </c>
    </row>
    <row r="19" spans="1:25" ht="14.45" x14ac:dyDescent="0.3">
      <c r="A19">
        <f>Input!G20</f>
        <v>16</v>
      </c>
      <c r="B19">
        <f t="shared" si="0"/>
        <v>16</v>
      </c>
      <c r="C19">
        <f t="shared" si="1"/>
        <v>2.7725887222397811</v>
      </c>
      <c r="D19">
        <f t="shared" si="2"/>
        <v>-2.124245669794016</v>
      </c>
      <c r="E19" s="4">
        <f>Input!I20</f>
        <v>104.44907571428571</v>
      </c>
      <c r="F19">
        <f t="shared" si="3"/>
        <v>103.32563671428571</v>
      </c>
      <c r="G19">
        <f t="shared" si="10"/>
        <v>79.271226789127581</v>
      </c>
      <c r="H19">
        <f t="shared" si="4"/>
        <v>578.61463684754574</v>
      </c>
      <c r="I19">
        <f t="shared" si="5"/>
        <v>7232669.6902830964</v>
      </c>
      <c r="N19" s="4">
        <f>Input!J20</f>
        <v>18.086184571428561</v>
      </c>
      <c r="O19">
        <f t="shared" si="6"/>
        <v>18.086184571428561</v>
      </c>
      <c r="P19">
        <f t="shared" si="7"/>
        <v>22.066052861172256</v>
      </c>
      <c r="Q19">
        <f t="shared" si="8"/>
        <v>15.839351603707406</v>
      </c>
      <c r="R19">
        <f t="shared" si="9"/>
        <v>327.1100723517805</v>
      </c>
    </row>
    <row r="20" spans="1:25" ht="14.45" x14ac:dyDescent="0.3">
      <c r="A20">
        <f>Input!G21</f>
        <v>17</v>
      </c>
      <c r="B20">
        <f t="shared" si="0"/>
        <v>17</v>
      </c>
      <c r="C20">
        <f t="shared" si="1"/>
        <v>2.8332133440562162</v>
      </c>
      <c r="D20">
        <f t="shared" si="2"/>
        <v>-1.9972180904605223</v>
      </c>
      <c r="E20" s="4">
        <f>Input!I21</f>
        <v>126.61748271428571</v>
      </c>
      <c r="F20">
        <f t="shared" si="3"/>
        <v>125.49404371428571</v>
      </c>
      <c r="G20">
        <f t="shared" si="10"/>
        <v>106.25364613270442</v>
      </c>
      <c r="H20">
        <f t="shared" si="4"/>
        <v>370.19289909731918</v>
      </c>
      <c r="I20">
        <f t="shared" si="5"/>
        <v>7088266.7374460781</v>
      </c>
      <c r="N20" s="4">
        <f>Input!J21</f>
        <v>22.168407000000002</v>
      </c>
      <c r="O20">
        <f t="shared" si="6"/>
        <v>22.168407000000002</v>
      </c>
      <c r="P20">
        <f t="shared" si="7"/>
        <v>26.982419343576833</v>
      </c>
      <c r="Q20">
        <f t="shared" si="8"/>
        <v>23.174714844110092</v>
      </c>
      <c r="R20">
        <f t="shared" si="9"/>
        <v>491.43826891764911</v>
      </c>
    </row>
    <row r="21" spans="1:25" x14ac:dyDescent="0.25">
      <c r="A21">
        <f>Input!G22</f>
        <v>18</v>
      </c>
      <c r="B21">
        <f t="shared" si="0"/>
        <v>18</v>
      </c>
      <c r="C21">
        <f t="shared" si="1"/>
        <v>2.8903717578961645</v>
      </c>
      <c r="D21">
        <f t="shared" si="2"/>
        <v>-1.8774533029684815</v>
      </c>
      <c r="E21" s="4">
        <f>Input!I22</f>
        <v>153.23707299999998</v>
      </c>
      <c r="F21">
        <f t="shared" si="3"/>
        <v>152.11363399999999</v>
      </c>
      <c r="G21">
        <f t="shared" si="10"/>
        <v>138.39205017606864</v>
      </c>
      <c r="H21">
        <f t="shared" si="4"/>
        <v>188.28186263717461</v>
      </c>
      <c r="I21">
        <f t="shared" si="5"/>
        <v>6918170.3325076113</v>
      </c>
      <c r="N21" s="4">
        <f>Input!J22</f>
        <v>26.619590285714267</v>
      </c>
      <c r="O21">
        <f t="shared" si="6"/>
        <v>26.619590285714267</v>
      </c>
      <c r="P21">
        <f t="shared" si="7"/>
        <v>32.138404043364226</v>
      </c>
      <c r="Q21">
        <f t="shared" si="8"/>
        <v>30.457305291626454</v>
      </c>
      <c r="R21">
        <f t="shared" si="9"/>
        <v>708.60258697929339</v>
      </c>
      <c r="X21" t="s">
        <v>466</v>
      </c>
      <c r="Y21">
        <f>EXP($Z$3-$AA$3*$AA$3)</f>
        <v>35.114843746955934</v>
      </c>
    </row>
    <row r="22" spans="1:25" ht="14.45" x14ac:dyDescent="0.3">
      <c r="A22">
        <f>Input!G23</f>
        <v>19</v>
      </c>
      <c r="B22">
        <f t="shared" si="0"/>
        <v>19</v>
      </c>
      <c r="C22">
        <f t="shared" si="1"/>
        <v>2.9444389791664403</v>
      </c>
      <c r="D22">
        <f t="shared" si="2"/>
        <v>-1.7641655325301409</v>
      </c>
      <c r="E22" s="4">
        <f>Input!I23</f>
        <v>184.04058657142858</v>
      </c>
      <c r="F22">
        <f t="shared" si="3"/>
        <v>182.91714757142859</v>
      </c>
      <c r="G22">
        <f t="shared" si="10"/>
        <v>175.8140933598076</v>
      </c>
      <c r="H22">
        <f t="shared" si="4"/>
        <v>50.453379133226626</v>
      </c>
      <c r="I22">
        <f t="shared" si="5"/>
        <v>6722712.7200553371</v>
      </c>
      <c r="N22" s="4">
        <f>Input!J23</f>
        <v>30.803513571428596</v>
      </c>
      <c r="O22">
        <f t="shared" si="6"/>
        <v>30.803513571428596</v>
      </c>
      <c r="P22">
        <f t="shared" si="7"/>
        <v>37.422043183738957</v>
      </c>
      <c r="Q22">
        <f t="shared" si="8"/>
        <v>43.804934229029143</v>
      </c>
      <c r="R22">
        <f t="shared" si="9"/>
        <v>948.85644834518564</v>
      </c>
    </row>
    <row r="23" spans="1:25" ht="14.45" x14ac:dyDescent="0.3">
      <c r="A23">
        <f>Input!G24</f>
        <v>20</v>
      </c>
      <c r="B23">
        <f t="shared" si="0"/>
        <v>20</v>
      </c>
      <c r="C23">
        <f t="shared" si="1"/>
        <v>2.9957322735539909</v>
      </c>
      <c r="D23">
        <f t="shared" si="2"/>
        <v>-1.6566900081166516</v>
      </c>
      <c r="E23" s="4">
        <f>Input!I24</f>
        <v>220.16565314285714</v>
      </c>
      <c r="F23">
        <f t="shared" si="3"/>
        <v>219.04221414285715</v>
      </c>
      <c r="G23">
        <f t="shared" si="10"/>
        <v>218.53958550916968</v>
      </c>
      <c r="H23">
        <f t="shared" si="4"/>
        <v>0.2526355434025277</v>
      </c>
      <c r="I23">
        <f t="shared" si="5"/>
        <v>6502979.2132978011</v>
      </c>
      <c r="N23" s="4">
        <f>Input!J24</f>
        <v>36.125066571428562</v>
      </c>
      <c r="O23">
        <f t="shared" si="6"/>
        <v>36.125066571428562</v>
      </c>
      <c r="P23">
        <f t="shared" si="7"/>
        <v>42.725492149362083</v>
      </c>
      <c r="Q23">
        <f t="shared" si="8"/>
        <v>43.565617809839054</v>
      </c>
      <c r="R23">
        <f t="shared" si="9"/>
        <v>1305.0204347901454</v>
      </c>
    </row>
    <row r="24" spans="1:25" x14ac:dyDescent="0.25">
      <c r="A24">
        <f>Input!G25</f>
        <v>21</v>
      </c>
      <c r="B24">
        <f t="shared" si="0"/>
        <v>21</v>
      </c>
      <c r="C24">
        <f t="shared" si="1"/>
        <v>3.044522437723423</v>
      </c>
      <c r="D24">
        <f t="shared" si="2"/>
        <v>-1.5544593258619614</v>
      </c>
      <c r="E24" s="4">
        <f>Input!I25</f>
        <v>261.25277199999999</v>
      </c>
      <c r="F24">
        <f t="shared" si="3"/>
        <v>260.12933299999997</v>
      </c>
      <c r="G24">
        <f t="shared" si="10"/>
        <v>266.48890347588792</v>
      </c>
      <c r="H24">
        <f t="shared" si="4"/>
        <v>40.444136637785675</v>
      </c>
      <c r="I24">
        <f t="shared" si="5"/>
        <v>6260727.8179659303</v>
      </c>
      <c r="N24" s="4">
        <f>Input!J25</f>
        <v>41.087118857142855</v>
      </c>
      <c r="O24">
        <f t="shared" si="6"/>
        <v>41.087118857142855</v>
      </c>
      <c r="P24">
        <f t="shared" si="7"/>
        <v>47.949317966718233</v>
      </c>
      <c r="Q24">
        <f t="shared" si="8"/>
        <v>47.089776619457119</v>
      </c>
      <c r="R24">
        <f t="shared" si="9"/>
        <v>1688.151335980984</v>
      </c>
    </row>
    <row r="25" spans="1:25" x14ac:dyDescent="0.25">
      <c r="A25">
        <f>Input!G26</f>
        <v>22</v>
      </c>
      <c r="B25">
        <f t="shared" si="0"/>
        <v>22</v>
      </c>
      <c r="C25">
        <f t="shared" si="1"/>
        <v>3.0910424533583161</v>
      </c>
      <c r="D25">
        <f t="shared" si="2"/>
        <v>-1.456985316134535</v>
      </c>
      <c r="E25" s="4">
        <f>Input!I26</f>
        <v>305.73622428571429</v>
      </c>
      <c r="F25">
        <f t="shared" si="3"/>
        <v>304.61278528571427</v>
      </c>
      <c r="G25">
        <f t="shared" si="10"/>
        <v>319.49428008776425</v>
      </c>
      <c r="H25">
        <f t="shared" si="4"/>
        <v>221.45888754344074</v>
      </c>
      <c r="I25">
        <f t="shared" si="5"/>
        <v>5998283.1495629316</v>
      </c>
      <c r="N25" s="4">
        <f>Input!J26</f>
        <v>44.483452285714293</v>
      </c>
      <c r="O25">
        <f t="shared" si="6"/>
        <v>44.483452285714293</v>
      </c>
      <c r="P25">
        <f t="shared" si="7"/>
        <v>53.005376611876308</v>
      </c>
      <c r="Q25">
        <f t="shared" si="8"/>
        <v>72.62319422083192</v>
      </c>
      <c r="R25">
        <f t="shared" si="9"/>
        <v>1978.7775272554202</v>
      </c>
    </row>
    <row r="26" spans="1:25" x14ac:dyDescent="0.25">
      <c r="A26">
        <f>Input!G27</f>
        <v>23</v>
      </c>
      <c r="B26">
        <f t="shared" si="0"/>
        <v>23</v>
      </c>
      <c r="C26">
        <f t="shared" si="1"/>
        <v>3.1354942159291497</v>
      </c>
      <c r="D26">
        <f t="shared" si="2"/>
        <v>-1.3638449446600951</v>
      </c>
      <c r="E26" s="4">
        <f>Input!I27</f>
        <v>356.24840471428575</v>
      </c>
      <c r="F26">
        <f t="shared" si="3"/>
        <v>355.12496571428574</v>
      </c>
      <c r="G26">
        <f t="shared" si="10"/>
        <v>377.31274463637652</v>
      </c>
      <c r="H26">
        <f t="shared" si="4"/>
        <v>492.29753349557615</v>
      </c>
      <c r="I26">
        <f t="shared" si="5"/>
        <v>5718415.1806289023</v>
      </c>
      <c r="N26" s="4">
        <f>Input!J27</f>
        <v>50.512180428571469</v>
      </c>
      <c r="O26">
        <f t="shared" si="6"/>
        <v>50.512180428571469</v>
      </c>
      <c r="P26">
        <f t="shared" si="7"/>
        <v>57.818464548612262</v>
      </c>
      <c r="Q26">
        <f t="shared" si="8"/>
        <v>53.381787642760266</v>
      </c>
      <c r="R26">
        <f t="shared" si="9"/>
        <v>2551.4803716485585</v>
      </c>
    </row>
    <row r="27" spans="1:25" x14ac:dyDescent="0.25">
      <c r="A27">
        <f>Input!G28</f>
        <v>24</v>
      </c>
      <c r="B27">
        <f t="shared" si="0"/>
        <v>24</v>
      </c>
      <c r="C27">
        <f t="shared" si="1"/>
        <v>3.1780538303479458</v>
      </c>
      <c r="D27">
        <f t="shared" si="2"/>
        <v>-1.2746692164657643</v>
      </c>
      <c r="E27" s="4">
        <f>Input!I28</f>
        <v>411.24015014285715</v>
      </c>
      <c r="F27">
        <f t="shared" si="3"/>
        <v>410.11671114285713</v>
      </c>
      <c r="G27">
        <f t="shared" si="10"/>
        <v>439.63971709975988</v>
      </c>
      <c r="H27">
        <f t="shared" si="4"/>
        <v>871.60788073131528</v>
      </c>
      <c r="I27">
        <f t="shared" si="5"/>
        <v>5424212.2605041265</v>
      </c>
      <c r="N27" s="4">
        <f>Input!J28</f>
        <v>54.991745428571392</v>
      </c>
      <c r="O27">
        <f t="shared" si="6"/>
        <v>54.991745428571392</v>
      </c>
      <c r="P27">
        <f t="shared" si="7"/>
        <v>62.326972463383377</v>
      </c>
      <c r="Q27">
        <f t="shared" si="8"/>
        <v>53.805555652236642</v>
      </c>
      <c r="R27">
        <f t="shared" si="9"/>
        <v>3024.0920652808027</v>
      </c>
    </row>
    <row r="28" spans="1:25" x14ac:dyDescent="0.25">
      <c r="A28">
        <f>Input!G29</f>
        <v>25</v>
      </c>
      <c r="B28">
        <f t="shared" si="0"/>
        <v>25</v>
      </c>
      <c r="C28">
        <f t="shared" si="1"/>
        <v>3.2188758248682006</v>
      </c>
      <c r="D28">
        <f t="shared" si="2"/>
        <v>-1.1891343464392869</v>
      </c>
      <c r="E28" s="4">
        <f>Input!I29</f>
        <v>472.5491702857143</v>
      </c>
      <c r="F28">
        <f t="shared" si="3"/>
        <v>471.42573128571428</v>
      </c>
      <c r="G28">
        <f t="shared" si="10"/>
        <v>506.12248875074596</v>
      </c>
      <c r="H28">
        <f t="shared" si="4"/>
        <v>1203.8649785872317</v>
      </c>
      <c r="I28">
        <f t="shared" si="5"/>
        <v>5118956.2894683238</v>
      </c>
      <c r="N28" s="4">
        <f>Input!J29</f>
        <v>61.30902014285715</v>
      </c>
      <c r="O28">
        <f t="shared" si="6"/>
        <v>61.30902014285715</v>
      </c>
      <c r="P28">
        <f t="shared" si="7"/>
        <v>66.482771650986066</v>
      </c>
      <c r="Q28">
        <f t="shared" si="8"/>
        <v>26.767704667866234</v>
      </c>
      <c r="R28">
        <f t="shared" si="9"/>
        <v>3758.7959508772637</v>
      </c>
    </row>
    <row r="29" spans="1:25" x14ac:dyDescent="0.25">
      <c r="A29">
        <f>Input!G30</f>
        <v>26</v>
      </c>
      <c r="B29">
        <f t="shared" si="0"/>
        <v>26</v>
      </c>
      <c r="C29">
        <f t="shared" si="1"/>
        <v>3.2580965380214821</v>
      </c>
      <c r="D29">
        <f t="shared" si="2"/>
        <v>-1.106954662635568</v>
      </c>
      <c r="E29" s="4">
        <f>Input!I30</f>
        <v>541.99188828571437</v>
      </c>
      <c r="F29">
        <f t="shared" si="3"/>
        <v>540.86844928571441</v>
      </c>
      <c r="G29">
        <f t="shared" si="10"/>
        <v>576.37303348452747</v>
      </c>
      <c r="H29">
        <f t="shared" si="4"/>
        <v>1260.5754991306062</v>
      </c>
      <c r="I29">
        <f t="shared" si="5"/>
        <v>4806006.1598634357</v>
      </c>
      <c r="N29" s="4">
        <f>Input!J30</f>
        <v>69.44271800000007</v>
      </c>
      <c r="O29">
        <f t="shared" si="6"/>
        <v>69.44271800000007</v>
      </c>
      <c r="P29">
        <f t="shared" si="7"/>
        <v>70.250544733781524</v>
      </c>
      <c r="Q29">
        <f t="shared" si="8"/>
        <v>0.65258403181201174</v>
      </c>
      <c r="R29">
        <f t="shared" si="9"/>
        <v>4822.2910832275338</v>
      </c>
    </row>
    <row r="30" spans="1:25" x14ac:dyDescent="0.25">
      <c r="A30">
        <f>Input!G31</f>
        <v>27</v>
      </c>
      <c r="B30">
        <f t="shared" si="0"/>
        <v>27</v>
      </c>
      <c r="C30">
        <f t="shared" si="1"/>
        <v>3.2958368660043291</v>
      </c>
      <c r="D30">
        <f t="shared" si="2"/>
        <v>-1.0278768496402295</v>
      </c>
      <c r="E30" s="4">
        <f>Input!I31</f>
        <v>618.67191828571424</v>
      </c>
      <c r="F30">
        <f t="shared" si="3"/>
        <v>617.54847928571428</v>
      </c>
      <c r="G30">
        <f t="shared" si="10"/>
        <v>649.97977645394644</v>
      </c>
      <c r="H30">
        <f t="shared" si="4"/>
        <v>1051.7890360141835</v>
      </c>
      <c r="I30">
        <f t="shared" si="5"/>
        <v>4488693.8001683336</v>
      </c>
      <c r="N30" s="4">
        <f>Input!J31</f>
        <v>76.680029999999874</v>
      </c>
      <c r="O30">
        <f t="shared" si="6"/>
        <v>76.680029999999874</v>
      </c>
      <c r="P30">
        <f t="shared" si="7"/>
        <v>73.606742969419017</v>
      </c>
      <c r="Q30">
        <f t="shared" si="8"/>
        <v>9.4450931723365041</v>
      </c>
      <c r="R30">
        <f t="shared" si="9"/>
        <v>5879.8270008008803</v>
      </c>
    </row>
    <row r="31" spans="1:25" x14ac:dyDescent="0.25">
      <c r="A31">
        <f>Input!G32</f>
        <v>28</v>
      </c>
      <c r="B31">
        <f t="shared" si="0"/>
        <v>28</v>
      </c>
      <c r="C31">
        <f t="shared" si="1"/>
        <v>3.3322045101752038</v>
      </c>
      <c r="D31">
        <f t="shared" si="2"/>
        <v>-0.95167523935924514</v>
      </c>
      <c r="E31" s="4">
        <f>Input!I32</f>
        <v>700.01126357142857</v>
      </c>
      <c r="F31">
        <f t="shared" si="3"/>
        <v>698.88782457142861</v>
      </c>
      <c r="G31">
        <f t="shared" si="10"/>
        <v>726.51809582319868</v>
      </c>
      <c r="H31">
        <f t="shared" si="4"/>
        <v>763.43188944639155</v>
      </c>
      <c r="I31">
        <f t="shared" si="5"/>
        <v>4170235.5166283678</v>
      </c>
      <c r="N31" s="4">
        <f>Input!J32</f>
        <v>81.33934528571433</v>
      </c>
      <c r="O31">
        <f t="shared" si="6"/>
        <v>81.33934528571433</v>
      </c>
      <c r="P31">
        <f t="shared" si="7"/>
        <v>76.538319369252193</v>
      </c>
      <c r="Q31">
        <f t="shared" si="8"/>
        <v>23.049849850541108</v>
      </c>
      <c r="R31">
        <f t="shared" si="9"/>
        <v>6616.0890915086584</v>
      </c>
    </row>
    <row r="32" spans="1:25" x14ac:dyDescent="0.25">
      <c r="A32">
        <f>Input!G33</f>
        <v>29</v>
      </c>
      <c r="B32">
        <f t="shared" si="0"/>
        <v>29</v>
      </c>
      <c r="C32">
        <f t="shared" si="1"/>
        <v>3.3672958299864741</v>
      </c>
      <c r="D32">
        <f t="shared" si="2"/>
        <v>-0.87814792854582391</v>
      </c>
      <c r="E32" s="4">
        <f>Input!I33</f>
        <v>785.03075828571423</v>
      </c>
      <c r="F32">
        <f t="shared" si="3"/>
        <v>783.90731928571427</v>
      </c>
      <c r="G32">
        <f t="shared" si="10"/>
        <v>805.55945037153174</v>
      </c>
      <c r="H32">
        <f t="shared" si="4"/>
        <v>468.81478055742332</v>
      </c>
      <c r="I32">
        <f t="shared" si="5"/>
        <v>3853659.9095201772</v>
      </c>
      <c r="N32" s="4">
        <f>Input!J33</f>
        <v>85.019494714285656</v>
      </c>
      <c r="O32">
        <f t="shared" si="6"/>
        <v>85.019494714285656</v>
      </c>
      <c r="P32">
        <f t="shared" si="7"/>
        <v>79.041354548333061</v>
      </c>
      <c r="Q32">
        <f t="shared" si="8"/>
        <v>35.738159843775726</v>
      </c>
      <c r="R32">
        <f t="shared" si="9"/>
        <v>7228.3144814724465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3.4011973816621555</v>
      </c>
      <c r="D33">
        <f t="shared" si="2"/>
        <v>-0.80711355478839975</v>
      </c>
      <c r="E33" s="4">
        <f>Input!I34</f>
        <v>874.12538000000006</v>
      </c>
      <c r="F33">
        <f t="shared" si="3"/>
        <v>873.0019410000001</v>
      </c>
      <c r="G33">
        <f t="shared" si="10"/>
        <v>886.67911342583193</v>
      </c>
      <c r="H33">
        <f t="shared" si="4"/>
        <v>187.06504556593447</v>
      </c>
      <c r="I33">
        <f t="shared" si="5"/>
        <v>3541752.4906884264</v>
      </c>
      <c r="N33" s="4">
        <f>Input!J34</f>
        <v>89.094621714285836</v>
      </c>
      <c r="O33">
        <f t="shared" si="6"/>
        <v>89.094621714285836</v>
      </c>
      <c r="P33">
        <f t="shared" si="7"/>
        <v>81.119663054300162</v>
      </c>
      <c r="Q33">
        <f t="shared" si="8"/>
        <v>63.599965628480497</v>
      </c>
      <c r="R33">
        <f t="shared" si="9"/>
        <v>7937.8516184116934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3.4339872044851463</v>
      </c>
      <c r="D34">
        <f t="shared" si="2"/>
        <v>-0.73840860133581587</v>
      </c>
      <c r="E34" s="4">
        <f>Input!I35</f>
        <v>965.59223171428573</v>
      </c>
      <c r="F34">
        <f t="shared" si="3"/>
        <v>964.46879271428577</v>
      </c>
      <c r="G34">
        <f t="shared" si="10"/>
        <v>969.46255639370645</v>
      </c>
      <c r="H34">
        <f t="shared" si="4"/>
        <v>24.937675685901176</v>
      </c>
      <c r="I34">
        <f t="shared" si="5"/>
        <v>3237016.2540500835</v>
      </c>
      <c r="N34" s="4">
        <f>Input!J35</f>
        <v>91.466851714285667</v>
      </c>
      <c r="O34">
        <f t="shared" si="6"/>
        <v>91.466851714285667</v>
      </c>
      <c r="P34">
        <f t="shared" si="7"/>
        <v>82.783442967874521</v>
      </c>
      <c r="Q34">
        <f t="shared" si="8"/>
        <v>75.40158745724959</v>
      </c>
      <c r="R34">
        <f t="shared" si="9"/>
        <v>8366.1849625231225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3.4657359027997265</v>
      </c>
      <c r="D35">
        <f t="shared" si="2"/>
        <v>-0.67188512996304794</v>
      </c>
      <c r="E35" s="4">
        <f>Input!I36</f>
        <v>1059.1427671428571</v>
      </c>
      <c r="F35">
        <f t="shared" si="3"/>
        <v>1058.0193281428571</v>
      </c>
      <c r="G35">
        <f t="shared" si="10"/>
        <v>1053.5105674917456</v>
      </c>
      <c r="H35">
        <f t="shared" si="4"/>
        <v>20.328922609011538</v>
      </c>
      <c r="I35">
        <f t="shared" si="5"/>
        <v>2941646.8354195883</v>
      </c>
      <c r="N35" s="4">
        <f>Input!J36</f>
        <v>93.550535428571379</v>
      </c>
      <c r="O35">
        <f t="shared" si="6"/>
        <v>93.550535428571379</v>
      </c>
      <c r="P35">
        <f t="shared" si="7"/>
        <v>84.048011098039268</v>
      </c>
      <c r="Q35">
        <f t="shared" si="8"/>
        <v>90.297968652354754</v>
      </c>
      <c r="R35">
        <f t="shared" si="9"/>
        <v>8751.7026789723895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3.4965075614664802</v>
      </c>
      <c r="D36">
        <f t="shared" si="2"/>
        <v>-0.60740886280628414</v>
      </c>
      <c r="E36" s="4">
        <f>Input!I37</f>
        <v>1152.5111871428571</v>
      </c>
      <c r="F36">
        <f t="shared" si="3"/>
        <v>1151.3877481428572</v>
      </c>
      <c r="G36">
        <f t="shared" si="10"/>
        <v>1138.4432173849168</v>
      </c>
      <c r="H36">
        <f t="shared" si="4"/>
        <v>167.56087654326393</v>
      </c>
      <c r="I36">
        <f t="shared" si="5"/>
        <v>2657520.5113240136</v>
      </c>
      <c r="N36" s="4">
        <f>Input!J37</f>
        <v>93.368420000000015</v>
      </c>
      <c r="O36">
        <f t="shared" si="6"/>
        <v>93.368420000000015</v>
      </c>
      <c r="P36">
        <f t="shared" si="7"/>
        <v>84.932649893171146</v>
      </c>
      <c r="Q36">
        <f t="shared" si="8"/>
        <v>71.162217295267553</v>
      </c>
      <c r="R36">
        <f t="shared" si="9"/>
        <v>8717.6618532964021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3.5263605246161616</v>
      </c>
      <c r="D37">
        <f t="shared" si="2"/>
        <v>-0.54485755062955443</v>
      </c>
      <c r="E37" s="4">
        <f>Input!I38</f>
        <v>1244.5007337142856</v>
      </c>
      <c r="F37">
        <f t="shared" si="3"/>
        <v>1243.3772947142857</v>
      </c>
      <c r="G37">
        <f t="shared" si="10"/>
        <v>1223.9027971720416</v>
      </c>
      <c r="H37">
        <f t="shared" si="4"/>
        <v>379.25605452287073</v>
      </c>
      <c r="I37">
        <f t="shared" si="5"/>
        <v>2386193.0899885115</v>
      </c>
      <c r="N37" s="4">
        <f>Input!J38</f>
        <v>91.989546571428491</v>
      </c>
      <c r="O37">
        <f t="shared" si="6"/>
        <v>91.989546571428491</v>
      </c>
      <c r="P37">
        <f t="shared" si="7"/>
        <v>85.459579787124781</v>
      </c>
      <c r="Q37">
        <f t="shared" si="8"/>
        <v>42.640466204109735</v>
      </c>
      <c r="R37">
        <f t="shared" si="9"/>
        <v>8462.0766784170119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3.5553480614894135</v>
      </c>
      <c r="D38">
        <f t="shared" si="2"/>
        <v>-0.48411957768188069</v>
      </c>
      <c r="E38" s="4">
        <f>Input!I39</f>
        <v>1335.6790390000001</v>
      </c>
      <c r="F38">
        <f t="shared" si="3"/>
        <v>1334.5556000000001</v>
      </c>
      <c r="G38">
        <f t="shared" si="10"/>
        <v>1309.5558586987408</v>
      </c>
      <c r="H38">
        <f t="shared" si="4"/>
        <v>624.98706512988963</v>
      </c>
      <c r="I38">
        <f t="shared" si="5"/>
        <v>2128907.7009939305</v>
      </c>
      <c r="N38" s="4">
        <f>Input!J39</f>
        <v>91.178305285714487</v>
      </c>
      <c r="O38">
        <f t="shared" si="6"/>
        <v>91.178305285714487</v>
      </c>
      <c r="P38">
        <f t="shared" si="7"/>
        <v>85.65306152669919</v>
      </c>
      <c r="Q38">
        <f t="shared" si="8"/>
        <v>30.528318596537485</v>
      </c>
      <c r="R38">
        <f t="shared" si="9"/>
        <v>8313.4833547749495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3.5835189384561099</v>
      </c>
      <c r="D39">
        <f t="shared" si="2"/>
        <v>-0.42509276313751337</v>
      </c>
      <c r="E39" s="4">
        <f>Input!I40</f>
        <v>1425.1095098571427</v>
      </c>
      <c r="F39">
        <f t="shared" si="3"/>
        <v>1423.9860708571427</v>
      </c>
      <c r="G39">
        <f t="shared" si="10"/>
        <v>1395.094485202311</v>
      </c>
      <c r="H39">
        <f t="shared" si="4"/>
        <v>834.72372165047773</v>
      </c>
      <c r="I39">
        <f t="shared" si="5"/>
        <v>1886609.5547504178</v>
      </c>
      <c r="N39" s="4">
        <f>Input!J40</f>
        <v>89.430470857142609</v>
      </c>
      <c r="O39">
        <f t="shared" si="6"/>
        <v>89.430470857142609</v>
      </c>
      <c r="P39">
        <f t="shared" si="7"/>
        <v>85.538626503570143</v>
      </c>
      <c r="Q39">
        <f t="shared" si="8"/>
        <v>15.146452472433888</v>
      </c>
      <c r="R39">
        <f t="shared" si="9"/>
        <v>7997.8091177302331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3.6109179126442243</v>
      </c>
      <c r="D40">
        <f t="shared" si="2"/>
        <v>-0.36768332678877358</v>
      </c>
      <c r="E40" s="4">
        <f>Input!I41</f>
        <v>1511.7112797142856</v>
      </c>
      <c r="F40">
        <f t="shared" si="3"/>
        <v>1510.5878407142857</v>
      </c>
      <c r="G40">
        <f t="shared" si="10"/>
        <v>1480.2369139018228</v>
      </c>
      <c r="H40">
        <f t="shared" si="4"/>
        <v>921.17875837547513</v>
      </c>
      <c r="I40">
        <f t="shared" si="5"/>
        <v>1659965.8846161538</v>
      </c>
      <c r="N40" s="4">
        <f>Input!J41</f>
        <v>86.601769857142926</v>
      </c>
      <c r="O40">
        <f t="shared" si="6"/>
        <v>86.601769857142926</v>
      </c>
      <c r="P40">
        <f t="shared" si="7"/>
        <v>85.14242869951174</v>
      </c>
      <c r="Q40">
        <f t="shared" si="8"/>
        <v>2.1296766143563315</v>
      </c>
      <c r="R40">
        <f t="shared" si="9"/>
        <v>7499.8665423895491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3.6375861597263857</v>
      </c>
      <c r="D41">
        <f t="shared" si="2"/>
        <v>-0.31180499269917283</v>
      </c>
      <c r="E41" s="4">
        <f>Input!I42</f>
        <v>1597.3007720000001</v>
      </c>
      <c r="F41">
        <f t="shared" si="3"/>
        <v>1596.1773330000001</v>
      </c>
      <c r="G41">
        <f t="shared" si="10"/>
        <v>1564.7276229753716</v>
      </c>
      <c r="H41">
        <f t="shared" si="4"/>
        <v>989.0842606332202</v>
      </c>
      <c r="I41">
        <f t="shared" si="5"/>
        <v>1449389.4743103432</v>
      </c>
      <c r="N41" s="4">
        <f>Input!J42</f>
        <v>85.589492285714414</v>
      </c>
      <c r="O41">
        <f t="shared" si="6"/>
        <v>85.589492285714414</v>
      </c>
      <c r="P41">
        <f t="shared" si="7"/>
        <v>84.490709073548757</v>
      </c>
      <c r="Q41">
        <f t="shared" si="8"/>
        <v>1.2073245473370784</v>
      </c>
      <c r="R41">
        <f t="shared" si="9"/>
        <v>7325.561189726367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3.6635616461296463</v>
      </c>
      <c r="D42">
        <f t="shared" si="2"/>
        <v>-0.2573782093073172</v>
      </c>
      <c r="E42" s="4">
        <f>Input!I43</f>
        <v>1679.2597824285715</v>
      </c>
      <c r="F42">
        <f t="shared" si="3"/>
        <v>1678.1363434285715</v>
      </c>
      <c r="G42">
        <f t="shared" si="10"/>
        <v>1648.3369846475127</v>
      </c>
      <c r="H42">
        <f t="shared" si="4"/>
        <v>888.0017837622662</v>
      </c>
      <c r="I42">
        <f t="shared" si="5"/>
        <v>1255064.3879991621</v>
      </c>
      <c r="N42" s="4">
        <f>Input!J43</f>
        <v>81.959010428571446</v>
      </c>
      <c r="O42">
        <f t="shared" si="6"/>
        <v>81.959010428571446</v>
      </c>
      <c r="P42">
        <f t="shared" si="7"/>
        <v>83.609361672141276</v>
      </c>
      <c r="Q42">
        <f t="shared" si="8"/>
        <v>2.7236592271524835</v>
      </c>
      <c r="R42">
        <f t="shared" si="9"/>
        <v>6717.2793904306827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3.6888794541139363</v>
      </c>
      <c r="D43">
        <f t="shared" si="2"/>
        <v>-0.20432946828568346</v>
      </c>
      <c r="E43" s="4">
        <f>Input!I44</f>
        <v>1758.0873548571431</v>
      </c>
      <c r="F43">
        <f t="shared" si="3"/>
        <v>1756.9639158571431</v>
      </c>
      <c r="G43">
        <f t="shared" si="10"/>
        <v>1730.8605747471622</v>
      </c>
      <c r="H43">
        <f t="shared" si="4"/>
        <v>681.38441710401753</v>
      </c>
      <c r="I43">
        <f t="shared" si="5"/>
        <v>1076972.7422908326</v>
      </c>
      <c r="N43" s="4">
        <f>Input!J44</f>
        <v>78.827572428571557</v>
      </c>
      <c r="O43">
        <f t="shared" si="6"/>
        <v>78.827572428571557</v>
      </c>
      <c r="P43">
        <f t="shared" si="7"/>
        <v>82.523590099649468</v>
      </c>
      <c r="Q43">
        <f t="shared" si="8"/>
        <v>13.660546624920185</v>
      </c>
      <c r="R43">
        <f t="shared" si="9"/>
        <v>6213.7861749816948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3.713572066704308</v>
      </c>
      <c r="D44">
        <f t="shared" si="2"/>
        <v>-0.15259070751828294</v>
      </c>
      <c r="E44" s="4">
        <f>Input!I45</f>
        <v>1834.1500847142854</v>
      </c>
      <c r="F44">
        <f t="shared" si="3"/>
        <v>1833.0266457142855</v>
      </c>
      <c r="G44">
        <f t="shared" si="10"/>
        <v>1812.1182177305268</v>
      </c>
      <c r="H44">
        <f t="shared" si="4"/>
        <v>437.1623607520221</v>
      </c>
      <c r="I44">
        <f t="shared" si="5"/>
        <v>914921.57545224368</v>
      </c>
      <c r="N44" s="4">
        <f>Input!J45</f>
        <v>76.062729857142358</v>
      </c>
      <c r="O44">
        <f t="shared" si="6"/>
        <v>76.062729857142358</v>
      </c>
      <c r="P44">
        <f t="shared" si="7"/>
        <v>81.257642983364647</v>
      </c>
      <c r="Q44">
        <f t="shared" si="8"/>
        <v>26.987122388996639</v>
      </c>
      <c r="R44">
        <f t="shared" si="9"/>
        <v>5785.5388733206155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3.7376696182833684</v>
      </c>
      <c r="D45">
        <f t="shared" si="2"/>
        <v>-0.10209878603099341</v>
      </c>
      <c r="E45" s="4">
        <f>Input!I46</f>
        <v>1908.0818284285713</v>
      </c>
      <c r="F45">
        <f t="shared" si="3"/>
        <v>1906.9583894285713</v>
      </c>
      <c r="G45">
        <f t="shared" si="10"/>
        <v>1891.9528352306679</v>
      </c>
      <c r="H45">
        <f t="shared" si="4"/>
        <v>225.16665678621615</v>
      </c>
      <c r="I45">
        <f t="shared" si="5"/>
        <v>768569.0706860323</v>
      </c>
      <c r="N45" s="4">
        <f>Input!J46</f>
        <v>73.931743714285858</v>
      </c>
      <c r="O45">
        <f t="shared" si="6"/>
        <v>73.931743714285858</v>
      </c>
      <c r="P45">
        <f t="shared" si="7"/>
        <v>79.83461750014115</v>
      </c>
      <c r="Q45">
        <f t="shared" si="8"/>
        <v>34.843918931737583</v>
      </c>
      <c r="R45">
        <f t="shared" si="9"/>
        <v>5465.9027286348464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3.7612001156935624</v>
      </c>
      <c r="D46">
        <f t="shared" si="2"/>
        <v>-5.2795020712994002E-2</v>
      </c>
      <c r="E46" s="4">
        <f>Input!I47</f>
        <v>1980.9468964285716</v>
      </c>
      <c r="F46">
        <f t="shared" si="3"/>
        <v>1979.8234574285716</v>
      </c>
      <c r="G46">
        <f t="shared" si="10"/>
        <v>1970.2291559740099</v>
      </c>
      <c r="H46">
        <f t="shared" si="4"/>
        <v>92.050620401004238</v>
      </c>
      <c r="I46">
        <f t="shared" si="5"/>
        <v>637449.57188065536</v>
      </c>
      <c r="N46" s="4">
        <f>Input!J47</f>
        <v>72.865068000000292</v>
      </c>
      <c r="O46">
        <f t="shared" si="6"/>
        <v>72.865068000000292</v>
      </c>
      <c r="P46">
        <f t="shared" si="7"/>
        <v>78.276320743342026</v>
      </c>
      <c r="Q46">
        <f t="shared" si="8"/>
        <v>29.281656252323444</v>
      </c>
      <c r="R46">
        <f t="shared" si="9"/>
        <v>5309.3181346446663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3.784189633918261</v>
      </c>
      <c r="D47">
        <f t="shared" si="2"/>
        <v>-4.624776303567885E-3</v>
      </c>
      <c r="E47" s="4">
        <f>Input!I48</f>
        <v>2051.4137178571427</v>
      </c>
      <c r="F47">
        <f t="shared" si="3"/>
        <v>2050.2902788571428</v>
      </c>
      <c r="G47">
        <f t="shared" si="10"/>
        <v>2046.8323355562748</v>
      </c>
      <c r="H47">
        <f t="shared" si="4"/>
        <v>11.957371872017948</v>
      </c>
      <c r="I47">
        <f t="shared" si="5"/>
        <v>520996.98908669438</v>
      </c>
      <c r="N47" s="4">
        <f>Input!J48</f>
        <v>70.466821428571166</v>
      </c>
      <c r="O47">
        <f t="shared" si="6"/>
        <v>70.466821428571166</v>
      </c>
      <c r="P47">
        <f t="shared" si="7"/>
        <v>76.603179582264772</v>
      </c>
      <c r="Q47">
        <f t="shared" si="8"/>
        <v>37.654891390402007</v>
      </c>
      <c r="R47">
        <f t="shared" si="9"/>
        <v>4965.5729222461368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3.8066624897703196</v>
      </c>
      <c r="D48">
        <f t="shared" si="2"/>
        <v>4.2462898539851135E-2</v>
      </c>
      <c r="E48" s="4">
        <f>Input!I49</f>
        <v>2119.6431218571429</v>
      </c>
      <c r="F48">
        <f t="shared" si="3"/>
        <v>2118.5196828571429</v>
      </c>
      <c r="G48">
        <f t="shared" si="10"/>
        <v>2121.6665261722683</v>
      </c>
      <c r="H48">
        <f t="shared" si="4"/>
        <v>9.9026228499491165</v>
      </c>
      <c r="I48">
        <f t="shared" si="5"/>
        <v>418566.32625836809</v>
      </c>
      <c r="N48" s="4">
        <f>Input!J49</f>
        <v>68.229404000000159</v>
      </c>
      <c r="O48">
        <f t="shared" si="6"/>
        <v>68.229404000000159</v>
      </c>
      <c r="P48">
        <f t="shared" si="7"/>
        <v>74.834190615993734</v>
      </c>
      <c r="Q48">
        <f t="shared" si="8"/>
        <v>43.623206242807861</v>
      </c>
      <c r="R48">
        <f t="shared" si="9"/>
        <v>4655.2515701952379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3.8286413964890951</v>
      </c>
      <c r="D49">
        <f t="shared" si="2"/>
        <v>8.851559517087286E-2</v>
      </c>
      <c r="E49" s="4">
        <f>Input!I50</f>
        <v>2186.7751034285711</v>
      </c>
      <c r="F49">
        <f t="shared" si="3"/>
        <v>2185.6516644285712</v>
      </c>
      <c r="G49">
        <f t="shared" si="10"/>
        <v>2194.6534289614369</v>
      </c>
      <c r="H49">
        <f t="shared" si="4"/>
        <v>81.031764705159986</v>
      </c>
      <c r="I49">
        <f t="shared" si="5"/>
        <v>329453.17609843978</v>
      </c>
      <c r="N49" s="4">
        <f>Input!J50</f>
        <v>67.131981571428241</v>
      </c>
      <c r="O49">
        <f t="shared" si="6"/>
        <v>67.131981571428241</v>
      </c>
      <c r="P49">
        <f t="shared" si="7"/>
        <v>72.98690278916844</v>
      </c>
      <c r="Q49">
        <f t="shared" si="8"/>
        <v>34.280102465944367</v>
      </c>
      <c r="R49">
        <f t="shared" si="9"/>
        <v>4506.7029497065814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3.8501476017100584</v>
      </c>
      <c r="D50">
        <f t="shared" si="2"/>
        <v>0.13357783404372167</v>
      </c>
      <c r="E50" s="4">
        <f>Input!I51</f>
        <v>2252.4075895714282</v>
      </c>
      <c r="F50">
        <f t="shared" si="3"/>
        <v>2251.2841505714282</v>
      </c>
      <c r="G50">
        <f t="shared" si="10"/>
        <v>2265.7308551385236</v>
      </c>
      <c r="H50">
        <f t="shared" si="4"/>
        <v>208.70727284893414</v>
      </c>
      <c r="I50">
        <f t="shared" si="5"/>
        <v>252911.11765226399</v>
      </c>
      <c r="N50" s="4">
        <f>Input!J51</f>
        <v>65.632486142857033</v>
      </c>
      <c r="O50">
        <f t="shared" si="6"/>
        <v>65.632486142857033</v>
      </c>
      <c r="P50">
        <f t="shared" si="7"/>
        <v>71.077426177086636</v>
      </c>
      <c r="Q50">
        <f t="shared" si="8"/>
        <v>29.647371976356272</v>
      </c>
      <c r="R50">
        <f t="shared" si="9"/>
        <v>4307.6232372923205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3.8712010109078911</v>
      </c>
      <c r="D51">
        <f t="shared" si="2"/>
        <v>0.1776913233652038</v>
      </c>
      <c r="E51" s="4">
        <f>Input!I52</f>
        <v>2317.7775458571427</v>
      </c>
      <c r="F51">
        <f t="shared" si="3"/>
        <v>2316.6541068571428</v>
      </c>
      <c r="G51">
        <f t="shared" si="10"/>
        <v>2334.8513164735396</v>
      </c>
      <c r="H51">
        <f t="shared" si="4"/>
        <v>331.13843782308334</v>
      </c>
      <c r="I51">
        <f t="shared" si="5"/>
        <v>188167.02366778845</v>
      </c>
      <c r="N51" s="4">
        <f>Input!J52</f>
        <v>65.369956285714579</v>
      </c>
      <c r="O51">
        <f t="shared" si="6"/>
        <v>65.369956285714579</v>
      </c>
      <c r="P51">
        <f t="shared" si="7"/>
        <v>69.120461335015975</v>
      </c>
      <c r="Q51">
        <f t="shared" si="8"/>
        <v>14.066288124835262</v>
      </c>
      <c r="R51">
        <f t="shared" si="9"/>
        <v>4273.2311847962346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3.8918202981106265</v>
      </c>
      <c r="D52">
        <f t="shared" si="2"/>
        <v>0.2208951910755256</v>
      </c>
      <c r="E52" s="4">
        <f>Input!I53</f>
        <v>2382.6177118571427</v>
      </c>
      <c r="F52">
        <f t="shared" si="3"/>
        <v>2381.4942728571427</v>
      </c>
      <c r="G52">
        <f t="shared" si="10"/>
        <v>2401.9806608990352</v>
      </c>
      <c r="H52">
        <f t="shared" si="4"/>
        <v>419.69209500299587</v>
      </c>
      <c r="I52">
        <f t="shared" si="5"/>
        <v>134434.33901065256</v>
      </c>
      <c r="N52" s="4">
        <f>Input!J53</f>
        <v>64.840165999999954</v>
      </c>
      <c r="O52">
        <f t="shared" si="6"/>
        <v>64.840165999999954</v>
      </c>
      <c r="P52">
        <f t="shared" si="7"/>
        <v>67.129344425495688</v>
      </c>
      <c r="Q52">
        <f t="shared" si="8"/>
        <v>5.240337863755129</v>
      </c>
      <c r="R52">
        <f t="shared" si="9"/>
        <v>4204.2471269075504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3.912023005428146</v>
      </c>
      <c r="D53">
        <f t="shared" si="2"/>
        <v>0.26322619339168107</v>
      </c>
      <c r="E53" s="4">
        <f>Input!I54</f>
        <v>2446.4030278571431</v>
      </c>
      <c r="F53">
        <f t="shared" si="3"/>
        <v>2445.2795888571432</v>
      </c>
      <c r="G53">
        <f t="shared" si="10"/>
        <v>2467.0967649785771</v>
      </c>
      <c r="H53">
        <f t="shared" si="4"/>
        <v>475.98917391366689</v>
      </c>
      <c r="I53">
        <f t="shared" si="5"/>
        <v>90924.431014212503</v>
      </c>
      <c r="N53" s="4">
        <f>Input!J54</f>
        <v>63.785316000000421</v>
      </c>
      <c r="O53">
        <f t="shared" si="6"/>
        <v>63.785316000000421</v>
      </c>
      <c r="P53">
        <f t="shared" si="7"/>
        <v>65.116104079542083</v>
      </c>
      <c r="Q53">
        <f t="shared" si="8"/>
        <v>1.7709969126501854</v>
      </c>
      <c r="R53">
        <f t="shared" si="9"/>
        <v>4068.5665372199096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3.9318256327243257</v>
      </c>
      <c r="D54">
        <f t="shared" si="2"/>
        <v>0.30471890269869639</v>
      </c>
      <c r="E54" s="4">
        <f>Input!I55</f>
        <v>2510.0298798571425</v>
      </c>
      <c r="F54">
        <f t="shared" si="3"/>
        <v>2508.9064408571426</v>
      </c>
      <c r="G54">
        <f t="shared" si="10"/>
        <v>2530.1882915889391</v>
      </c>
      <c r="H54">
        <f t="shared" si="4"/>
        <v>452.91717057047009</v>
      </c>
      <c r="I54">
        <f t="shared" si="5"/>
        <v>56856.139909002683</v>
      </c>
      <c r="N54" s="4">
        <f>Input!J55</f>
        <v>63.626851999999417</v>
      </c>
      <c r="O54">
        <f t="shared" si="6"/>
        <v>63.626851999999417</v>
      </c>
      <c r="P54">
        <f t="shared" si="7"/>
        <v>63.091526610361925</v>
      </c>
      <c r="Q54">
        <f t="shared" si="8"/>
        <v>0.28657327279053296</v>
      </c>
      <c r="R54">
        <f t="shared" si="9"/>
        <v>4048.37629542983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3.9512437185814275</v>
      </c>
      <c r="D55">
        <f t="shared" si="2"/>
        <v>0.34540587719539995</v>
      </c>
      <c r="E55" s="4">
        <f>Input!I56</f>
        <v>2570.8918894285712</v>
      </c>
      <c r="F55">
        <f t="shared" si="3"/>
        <v>2569.7684504285712</v>
      </c>
      <c r="G55">
        <f t="shared" si="10"/>
        <v>2591.2535183715236</v>
      </c>
      <c r="H55">
        <f t="shared" si="4"/>
        <v>461.60814451327894</v>
      </c>
      <c r="I55">
        <f t="shared" si="5"/>
        <v>31463.674616462962</v>
      </c>
      <c r="N55" s="4">
        <f>Input!J56</f>
        <v>60.862009571428644</v>
      </c>
      <c r="O55">
        <f t="shared" si="6"/>
        <v>60.862009571428644</v>
      </c>
      <c r="P55">
        <f t="shared" si="7"/>
        <v>61.065226782584574</v>
      </c>
      <c r="Q55">
        <f t="shared" si="8"/>
        <v>4.1297234909994041E-2</v>
      </c>
      <c r="R55">
        <f t="shared" si="9"/>
        <v>3704.1842090726718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3.970291913552122</v>
      </c>
      <c r="D56">
        <f t="shared" si="2"/>
        <v>0.38531781438036378</v>
      </c>
      <c r="E56" s="4">
        <f>Input!I57</f>
        <v>2630.7652727142859</v>
      </c>
      <c r="F56">
        <f t="shared" si="3"/>
        <v>2629.6418337142859</v>
      </c>
      <c r="G56">
        <f t="shared" si="10"/>
        <v>2650.2992402213322</v>
      </c>
      <c r="H56">
        <f t="shared" si="4"/>
        <v>426.72844359735836</v>
      </c>
      <c r="I56">
        <f t="shared" si="5"/>
        <v>14003.008200964581</v>
      </c>
      <c r="N56" s="4">
        <f>Input!J57</f>
        <v>59.873383285714681</v>
      </c>
      <c r="O56">
        <f t="shared" si="6"/>
        <v>59.873383285714681</v>
      </c>
      <c r="P56">
        <f t="shared" si="7"/>
        <v>59.045721849808672</v>
      </c>
      <c r="Q56">
        <f t="shared" si="8"/>
        <v>0.68502345248599672</v>
      </c>
      <c r="R56">
        <f t="shared" si="9"/>
        <v>3584.8220260780981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3.9889840465642745</v>
      </c>
      <c r="D57">
        <f t="shared" si="2"/>
        <v>0.42448369019073839</v>
      </c>
      <c r="E57" s="4">
        <f>Input!I58</f>
        <v>2689.5554242857143</v>
      </c>
      <c r="F57">
        <f t="shared" si="3"/>
        <v>2688.4319852857143</v>
      </c>
      <c r="G57">
        <f t="shared" si="10"/>
        <v>2707.3397472349666</v>
      </c>
      <c r="H57">
        <f t="shared" si="4"/>
        <v>357.50346192959273</v>
      </c>
      <c r="I57">
        <f t="shared" si="5"/>
        <v>3756.9299104464044</v>
      </c>
      <c r="N57" s="4">
        <f>Input!J58</f>
        <v>58.790151571428396</v>
      </c>
      <c r="O57">
        <f t="shared" si="6"/>
        <v>58.790151571428396</v>
      </c>
      <c r="P57">
        <f t="shared" si="7"/>
        <v>57.040507013634461</v>
      </c>
      <c r="Q57">
        <f t="shared" si="8"/>
        <v>3.0612560786179359</v>
      </c>
      <c r="R57">
        <f t="shared" si="9"/>
        <v>3456.2819217915248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4.0073331852324712</v>
      </c>
      <c r="D58">
        <f t="shared" si="2"/>
        <v>0.46293088537379756</v>
      </c>
      <c r="E58" s="4">
        <f>Input!I59</f>
        <v>2745.5003188571427</v>
      </c>
      <c r="F58">
        <f t="shared" si="3"/>
        <v>2744.3768798571427</v>
      </c>
      <c r="G58">
        <f t="shared" si="10"/>
        <v>2762.3958780693215</v>
      </c>
      <c r="H58">
        <f t="shared" si="4"/>
        <v>324.68429657050126</v>
      </c>
      <c r="I58">
        <f t="shared" si="5"/>
        <v>38.908515806557382</v>
      </c>
      <c r="N58" s="4">
        <f>Input!J59</f>
        <v>55.944894571428449</v>
      </c>
      <c r="O58">
        <f t="shared" si="6"/>
        <v>55.944894571428449</v>
      </c>
      <c r="P58">
        <f t="shared" si="7"/>
        <v>55.056130834354953</v>
      </c>
      <c r="Q58">
        <f t="shared" si="8"/>
        <v>0.78990098033684708</v>
      </c>
      <c r="R58">
        <f t="shared" si="9"/>
        <v>3129.8312286082441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4.0253516907351496</v>
      </c>
      <c r="D59">
        <f t="shared" si="2"/>
        <v>0.50068530047172377</v>
      </c>
      <c r="E59" s="4">
        <f>Input!I60</f>
        <v>2798.9736478571431</v>
      </c>
      <c r="F59">
        <f t="shared" si="3"/>
        <v>2797.8502088571431</v>
      </c>
      <c r="G59">
        <f t="shared" si="10"/>
        <v>2815.4941475128117</v>
      </c>
      <c r="H59">
        <f t="shared" si="4"/>
        <v>311.3085712849944</v>
      </c>
      <c r="I59">
        <f t="shared" si="5"/>
        <v>2195.9158645112716</v>
      </c>
      <c r="N59" s="4">
        <f>Input!J60</f>
        <v>53.473329000000376</v>
      </c>
      <c r="O59">
        <f t="shared" si="6"/>
        <v>53.473329000000376</v>
      </c>
      <c r="P59">
        <f t="shared" si="7"/>
        <v>53.098269443490253</v>
      </c>
      <c r="Q59">
        <f t="shared" si="8"/>
        <v>0.14066967092957058</v>
      </c>
      <c r="R59">
        <f t="shared" si="9"/>
        <v>2859.3969143422814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4.0430512678345503</v>
      </c>
      <c r="D60">
        <f t="shared" si="2"/>
        <v>0.53777146062907888</v>
      </c>
      <c r="E60" s="4">
        <f>Input!I61</f>
        <v>2850.3254510000002</v>
      </c>
      <c r="F60">
        <f t="shared" si="3"/>
        <v>2849.2020120000002</v>
      </c>
      <c r="G60">
        <f t="shared" si="10"/>
        <v>2866.6659461905451</v>
      </c>
      <c r="H60">
        <f t="shared" si="4"/>
        <v>304.9889974116843</v>
      </c>
      <c r="I60">
        <f t="shared" si="5"/>
        <v>9610.3512577705569</v>
      </c>
      <c r="N60" s="4">
        <f>Input!J61</f>
        <v>51.351803142857079</v>
      </c>
      <c r="O60">
        <f t="shared" si="6"/>
        <v>51.351803142857079</v>
      </c>
      <c r="P60">
        <f t="shared" si="7"/>
        <v>51.171798677733385</v>
      </c>
      <c r="Q60">
        <f t="shared" si="8"/>
        <v>3.2401607464467352E-2</v>
      </c>
      <c r="R60">
        <f t="shared" si="9"/>
        <v>2637.0076860227464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4.0604430105464191</v>
      </c>
      <c r="D61">
        <f t="shared" si="2"/>
        <v>0.57421261128514312</v>
      </c>
      <c r="E61" s="4">
        <f>Input!I62</f>
        <v>2901.1025264285713</v>
      </c>
      <c r="F61">
        <f t="shared" si="3"/>
        <v>2899.9790874285713</v>
      </c>
      <c r="G61">
        <f t="shared" si="10"/>
        <v>2915.9468096693085</v>
      </c>
      <c r="H61">
        <f t="shared" si="4"/>
        <v>254.96815355733352</v>
      </c>
      <c r="I61">
        <f t="shared" si="5"/>
        <v>21701.197308261082</v>
      </c>
      <c r="N61" s="4">
        <f>Input!J62</f>
        <v>50.777075428571152</v>
      </c>
      <c r="O61">
        <f t="shared" si="6"/>
        <v>50.777075428571152</v>
      </c>
      <c r="P61">
        <f t="shared" si="7"/>
        <v>49.280863478763209</v>
      </c>
      <c r="Q61">
        <f t="shared" si="8"/>
        <v>2.2386501987480871</v>
      </c>
      <c r="R61">
        <f t="shared" si="9"/>
        <v>2578.311389078804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4.0775374439057197</v>
      </c>
      <c r="D62">
        <f t="shared" si="2"/>
        <v>0.61003080568616797</v>
      </c>
      <c r="E62" s="4">
        <f>Input!I63</f>
        <v>2953.5422915714284</v>
      </c>
      <c r="F62">
        <f t="shared" si="3"/>
        <v>2952.4188525714285</v>
      </c>
      <c r="G62">
        <f t="shared" si="10"/>
        <v>2963.3757537588226</v>
      </c>
      <c r="H62">
        <f t="shared" si="4"/>
        <v>120.05368363031876</v>
      </c>
      <c r="I62">
        <f t="shared" si="5"/>
        <v>37924.527027177384</v>
      </c>
      <c r="N62" s="4">
        <f>Input!J63</f>
        <v>52.439765142857141</v>
      </c>
      <c r="O62">
        <f t="shared" si="6"/>
        <v>52.439765142857141</v>
      </c>
      <c r="P62">
        <f t="shared" si="7"/>
        <v>47.42894408951409</v>
      </c>
      <c r="Q62">
        <f t="shared" si="8"/>
        <v>25.108327628625961</v>
      </c>
      <c r="R62">
        <f t="shared" si="9"/>
        <v>2749.9289682380149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4.0943445622221004</v>
      </c>
      <c r="D63">
        <f t="shared" si="2"/>
        <v>0.64524698504256739</v>
      </c>
      <c r="E63" s="4">
        <f>Input!I64</f>
        <v>3003.2858032857148</v>
      </c>
      <c r="F63">
        <f t="shared" si="3"/>
        <v>3002.1623642857148</v>
      </c>
      <c r="G63">
        <f t="shared" si="10"/>
        <v>3008.9946724889746</v>
      </c>
      <c r="H63">
        <f t="shared" si="4"/>
        <v>46.680435384331147</v>
      </c>
      <c r="I63">
        <f t="shared" si="5"/>
        <v>57773.470564719501</v>
      </c>
      <c r="N63" s="4">
        <f>Input!J64</f>
        <v>49.743511714286342</v>
      </c>
      <c r="O63">
        <f t="shared" si="6"/>
        <v>49.743511714286342</v>
      </c>
      <c r="P63">
        <f t="shared" si="7"/>
        <v>45.618918730152203</v>
      </c>
      <c r="Q63">
        <f t="shared" si="8"/>
        <v>17.012267284768566</v>
      </c>
      <c r="R63">
        <f t="shared" si="9"/>
        <v>2474.4169576693425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4.1108738641733114</v>
      </c>
      <c r="D64">
        <f t="shared" si="2"/>
        <v>0.67988105206062355</v>
      </c>
      <c r="E64" s="4">
        <f>Input!I65</f>
        <v>3051.9129714285714</v>
      </c>
      <c r="F64">
        <f t="shared" si="3"/>
        <v>3050.7895324285714</v>
      </c>
      <c r="G64">
        <f t="shared" si="10"/>
        <v>3052.8477950499478</v>
      </c>
      <c r="H64">
        <f t="shared" si="4"/>
        <v>4.236445018555016</v>
      </c>
      <c r="I64">
        <f t="shared" si="5"/>
        <v>80777.73869810118</v>
      </c>
      <c r="N64" s="4">
        <f>Input!J65</f>
        <v>48.62716814285659</v>
      </c>
      <c r="O64">
        <f t="shared" si="6"/>
        <v>48.62716814285659</v>
      </c>
      <c r="P64">
        <f t="shared" si="7"/>
        <v>43.853122560973055</v>
      </c>
      <c r="Q64">
        <f t="shared" si="8"/>
        <v>22.791511217901693</v>
      </c>
      <c r="R64">
        <f t="shared" si="9"/>
        <v>2364.6014815936469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4.1271343850450917</v>
      </c>
      <c r="D65">
        <f t="shared" si="2"/>
        <v>0.71395193849515204</v>
      </c>
      <c r="E65" s="4">
        <f>Input!I66</f>
        <v>3097.8580770000003</v>
      </c>
      <c r="F65">
        <f t="shared" si="3"/>
        <v>3096.7346380000004</v>
      </c>
      <c r="G65">
        <f t="shared" si="10"/>
        <v>3094.9811978889238</v>
      </c>
      <c r="H65">
        <f t="shared" si="4"/>
        <v>3.0745522231321192</v>
      </c>
      <c r="I65">
        <f t="shared" si="5"/>
        <v>106502.78912991776</v>
      </c>
      <c r="N65" s="4">
        <f>Input!J66</f>
        <v>45.94510557142894</v>
      </c>
      <c r="O65">
        <f t="shared" si="6"/>
        <v>45.94510557142894</v>
      </c>
      <c r="P65">
        <f t="shared" si="7"/>
        <v>42.133402838976181</v>
      </c>
      <c r="Q65">
        <f t="shared" si="8"/>
        <v>14.529077720587825</v>
      </c>
      <c r="R65">
        <f t="shared" si="9"/>
        <v>2110.9527259697506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4.1431347263915326</v>
      </c>
      <c r="D66">
        <f t="shared" si="2"/>
        <v>0.7474776672972574</v>
      </c>
      <c r="E66" s="4">
        <f>Input!I67</f>
        <v>3142.0931901428571</v>
      </c>
      <c r="F66">
        <f t="shared" si="3"/>
        <v>3140.9697511428571</v>
      </c>
      <c r="G66">
        <f t="shared" si="10"/>
        <v>3135.4423681426833</v>
      </c>
      <c r="H66">
        <f t="shared" si="4"/>
        <v>30.551962830610467</v>
      </c>
      <c r="I66">
        <f t="shared" si="5"/>
        <v>134548.71114354659</v>
      </c>
      <c r="N66" s="4">
        <f>Input!J67</f>
        <v>44.23511314285679</v>
      </c>
      <c r="O66">
        <f t="shared" si="6"/>
        <v>44.23511314285679</v>
      </c>
      <c r="P66">
        <f t="shared" si="7"/>
        <v>40.461170253759413</v>
      </c>
      <c r="Q66">
        <f t="shared" si="8"/>
        <v>14.242644930168657</v>
      </c>
      <c r="R66">
        <f t="shared" si="9"/>
        <v>1956.7452347613414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4.1588830833596715</v>
      </c>
      <c r="D67">
        <f t="shared" si="2"/>
        <v>0.78047540986791908</v>
      </c>
      <c r="E67" s="4">
        <f>Input!I68</f>
        <v>3185.1055287142854</v>
      </c>
      <c r="F67">
        <f t="shared" si="3"/>
        <v>3183.9820897142854</v>
      </c>
      <c r="G67">
        <f t="shared" si="10"/>
        <v>3174.2798146326081</v>
      </c>
      <c r="H67">
        <f t="shared" si="4"/>
        <v>94.134141760535698</v>
      </c>
      <c r="I67">
        <f t="shared" si="5"/>
        <v>164548.89430654104</v>
      </c>
      <c r="N67" s="4">
        <f>Input!J68</f>
        <v>43.012338571428245</v>
      </c>
      <c r="O67">
        <f t="shared" si="6"/>
        <v>43.012338571428245</v>
      </c>
      <c r="P67">
        <f t="shared" si="7"/>
        <v>38.837446489924716</v>
      </c>
      <c r="Q67">
        <f t="shared" si="8"/>
        <v>17.429723892200869</v>
      </c>
      <c r="R67">
        <f t="shared" si="9"/>
        <v>1850.061269383174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si="1"/>
        <v>4.1743872698956368</v>
      </c>
      <c r="D68">
        <f t="shared" si="2"/>
        <v>0.81296153887276357</v>
      </c>
      <c r="E68" s="4">
        <f>Input!I69</f>
        <v>3226.6089112857144</v>
      </c>
      <c r="F68">
        <f t="shared" si="3"/>
        <v>3225.4854722857144</v>
      </c>
      <c r="G68">
        <f t="shared" si="10"/>
        <v>3211.5427227428763</v>
      </c>
      <c r="H68">
        <f t="shared" si="4"/>
        <v>194.40026481431207</v>
      </c>
      <c r="I68">
        <f t="shared" si="5"/>
        <v>196168.53780685813</v>
      </c>
      <c r="N68" s="4">
        <f>Input!J69</f>
        <v>41.503382571429029</v>
      </c>
      <c r="O68">
        <f t="shared" si="6"/>
        <v>41.503382571429029</v>
      </c>
      <c r="P68">
        <f t="shared" si="7"/>
        <v>37.262908110268008</v>
      </c>
      <c r="Q68">
        <f t="shared" si="8"/>
        <v>17.981623655758852</v>
      </c>
      <c r="R68">
        <f t="shared" si="9"/>
        <v>1722.5307648703988</v>
      </c>
    </row>
    <row r="69" spans="1:18" x14ac:dyDescent="0.25">
      <c r="A69">
        <f>Input!G70</f>
        <v>66</v>
      </c>
      <c r="B69">
        <f t="shared" si="11"/>
        <v>66</v>
      </c>
      <c r="C69">
        <f t="shared" ref="C69:C84" si="12">LN(B69)</f>
        <v>4.1896547420264252</v>
      </c>
      <c r="D69">
        <f t="shared" ref="D69:D84" si="13">((C69-$Z$3)/$AA$3)</f>
        <v>0.84495167702468299</v>
      </c>
      <c r="E69" s="4">
        <f>Input!I70</f>
        <v>3265.0754609999999</v>
      </c>
      <c r="F69">
        <f t="shared" ref="F69:F84" si="14">E69-$E$4</f>
        <v>3263.9520219999999</v>
      </c>
      <c r="G69">
        <f t="shared" si="10"/>
        <v>3247.2806496320022</v>
      </c>
      <c r="H69">
        <f t="shared" ref="H69:H84" si="15">(F69-G69)^2</f>
        <v>277.93465663243791</v>
      </c>
      <c r="I69">
        <f t="shared" ref="I69:I84" si="16">(G69-$J$4)^2</f>
        <v>229103.04869550082</v>
      </c>
      <c r="N69" s="4">
        <f>Input!J70</f>
        <v>38.46654971428552</v>
      </c>
      <c r="O69">
        <f t="shared" ref="O69:O84" si="17">N69-$N$4</f>
        <v>38.46654971428552</v>
      </c>
      <c r="P69">
        <f t="shared" ref="P69:P84" si="18">$Y$3*((1/B69*$AA$3)*(1/SQRT(2*PI()))*EXP(-1*D69*D69/2))</f>
        <v>35.737926889125916</v>
      </c>
      <c r="Q69">
        <f t="shared" ref="Q69:Q84" si="19">(O69-P69)^2</f>
        <v>7.4453825219819807</v>
      </c>
      <c r="R69">
        <f t="shared" ref="R69:R84" si="20">(O69-S69)^2</f>
        <v>1479.6754469215994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4.2046926193909657</v>
      </c>
      <c r="D70">
        <f t="shared" si="13"/>
        <v>0.87646074219816117</v>
      </c>
      <c r="E70" s="4">
        <f>Input!I71</f>
        <v>3301.7113965714279</v>
      </c>
      <c r="F70">
        <f t="shared" si="14"/>
        <v>3300.587957571428</v>
      </c>
      <c r="G70">
        <f t="shared" ref="G70:G84" si="21">G69+P70</f>
        <v>3281.5432563825025</v>
      </c>
      <c r="H70">
        <f t="shared" si="15"/>
        <v>362.7006433754604</v>
      </c>
      <c r="I70">
        <f t="shared" si="16"/>
        <v>263076.36980470072</v>
      </c>
      <c r="N70" s="4">
        <f>Input!J71</f>
        <v>36.635935571428035</v>
      </c>
      <c r="O70">
        <f t="shared" si="17"/>
        <v>36.635935571428035</v>
      </c>
      <c r="P70">
        <f t="shared" si="18"/>
        <v>34.262606750500275</v>
      </c>
      <c r="Q70">
        <f t="shared" si="19"/>
        <v>5.6326896922463527</v>
      </c>
      <c r="R70">
        <f t="shared" si="20"/>
        <v>1342.1917751938261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4.219507705176107</v>
      </c>
      <c r="D71">
        <f t="shared" si="13"/>
        <v>0.90750298920141359</v>
      </c>
      <c r="E71" s="4">
        <f>Input!I72</f>
        <v>3335.8497499999999</v>
      </c>
      <c r="F71">
        <f t="shared" si="14"/>
        <v>3334.7263109999999</v>
      </c>
      <c r="G71">
        <f t="shared" si="21"/>
        <v>3314.3800738652972</v>
      </c>
      <c r="H71">
        <f t="shared" si="15"/>
        <v>413.9693655415565</v>
      </c>
      <c r="I71">
        <f t="shared" si="16"/>
        <v>297839.27140024333</v>
      </c>
      <c r="N71" s="4">
        <f>Input!J72</f>
        <v>34.138353428571918</v>
      </c>
      <c r="O71">
        <f t="shared" si="17"/>
        <v>34.138353428571918</v>
      </c>
      <c r="P71">
        <f t="shared" si="18"/>
        <v>32.836817482794828</v>
      </c>
      <c r="Q71">
        <f t="shared" si="19"/>
        <v>1.6939958181498638</v>
      </c>
      <c r="R71">
        <f t="shared" si="20"/>
        <v>1165.4271748140879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4.2341065045972597</v>
      </c>
      <c r="D72">
        <f t="shared" si="13"/>
        <v>0.93809204849912464</v>
      </c>
      <c r="E72" s="4">
        <f>Input!I73</f>
        <v>3368.9072367142858</v>
      </c>
      <c r="F72">
        <f t="shared" si="14"/>
        <v>3367.7837977142858</v>
      </c>
      <c r="G72">
        <f t="shared" si="21"/>
        <v>3345.8402992780138</v>
      </c>
      <c r="H72">
        <f t="shared" si="15"/>
        <v>481.51712362267023</v>
      </c>
      <c r="I72">
        <f t="shared" si="16"/>
        <v>333167.63467935991</v>
      </c>
      <c r="N72" s="4">
        <f>Input!J73</f>
        <v>33.057486714285915</v>
      </c>
      <c r="O72">
        <f t="shared" si="17"/>
        <v>33.057486714285915</v>
      </c>
      <c r="P72">
        <f t="shared" si="18"/>
        <v>31.460225412716866</v>
      </c>
      <c r="Q72">
        <f t="shared" si="19"/>
        <v>2.5512436654900505</v>
      </c>
      <c r="R72">
        <f t="shared" si="20"/>
        <v>1092.7974278651898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4.2484952420493594</v>
      </c>
      <c r="D73">
        <f t="shared" si="13"/>
        <v>0.96824096214908828</v>
      </c>
      <c r="E73" s="4">
        <f>Input!I74</f>
        <v>3399.7533225714287</v>
      </c>
      <c r="F73">
        <f t="shared" si="14"/>
        <v>3398.6298835714288</v>
      </c>
      <c r="G73">
        <f t="shared" si="21"/>
        <v>3375.9726205044317</v>
      </c>
      <c r="H73">
        <f t="shared" si="15"/>
        <v>513.35156968710965</v>
      </c>
      <c r="I73">
        <f t="shared" si="16"/>
        <v>368860.7499990185</v>
      </c>
      <c r="N73" s="4">
        <f>Input!J74</f>
        <v>30.846085857142953</v>
      </c>
      <c r="O73">
        <f t="shared" si="17"/>
        <v>30.846085857142953</v>
      </c>
      <c r="P73">
        <f t="shared" si="18"/>
        <v>30.132321226417634</v>
      </c>
      <c r="Q73">
        <f t="shared" si="19"/>
        <v>0.50945994807445028</v>
      </c>
      <c r="R73">
        <f t="shared" si="20"/>
        <v>951.48101270623442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4.2626798770413155</v>
      </c>
      <c r="D74">
        <f t="shared" si="13"/>
        <v>0.99796221718987244</v>
      </c>
      <c r="E74" s="4">
        <f>Input!I75</f>
        <v>3429.3742687142853</v>
      </c>
      <c r="F74">
        <f t="shared" si="14"/>
        <v>3428.2508297142854</v>
      </c>
      <c r="G74">
        <f t="shared" si="21"/>
        <v>3404.8250656317928</v>
      </c>
      <c r="H74">
        <f t="shared" si="15"/>
        <v>548.76642284860066</v>
      </c>
      <c r="I74">
        <f t="shared" si="16"/>
        <v>404739.64816302777</v>
      </c>
      <c r="N74" s="4">
        <f>Input!J75</f>
        <v>29.62094614285661</v>
      </c>
      <c r="O74">
        <f t="shared" si="17"/>
        <v>29.62094614285661</v>
      </c>
      <c r="P74">
        <f t="shared" si="18"/>
        <v>28.852445127361143</v>
      </c>
      <c r="Q74">
        <f t="shared" si="19"/>
        <v>0.59059381081756368</v>
      </c>
      <c r="R74">
        <f t="shared" si="20"/>
        <v>877.40045039801191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4.2766661190160553</v>
      </c>
      <c r="D75">
        <f t="shared" si="13"/>
        <v>1.0272677766934546</v>
      </c>
      <c r="E75" s="4">
        <f>Input!I76</f>
        <v>3456.5922381428568</v>
      </c>
      <c r="F75">
        <f t="shared" si="14"/>
        <v>3455.4687991428568</v>
      </c>
      <c r="G75">
        <f t="shared" si="21"/>
        <v>3432.4448751504169</v>
      </c>
      <c r="H75">
        <f t="shared" si="15"/>
        <v>530.10107600964989</v>
      </c>
      <c r="I75">
        <f t="shared" si="16"/>
        <v>440645.47915544413</v>
      </c>
      <c r="N75" s="4">
        <f>Input!J76</f>
        <v>27.21796942857145</v>
      </c>
      <c r="O75">
        <f t="shared" si="17"/>
        <v>27.21796942857145</v>
      </c>
      <c r="P75">
        <f t="shared" si="18"/>
        <v>27.61980951862412</v>
      </c>
      <c r="Q75">
        <f t="shared" si="19"/>
        <v>0.16147545797353738</v>
      </c>
      <c r="R75">
        <f t="shared" si="20"/>
        <v>740.81785981465009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4.290459441148391</v>
      </c>
      <c r="D76">
        <f t="shared" si="13"/>
        <v>1.0561691086760767</v>
      </c>
      <c r="E76" s="4">
        <f>Input!I77</f>
        <v>3482.2917911428567</v>
      </c>
      <c r="F76">
        <f t="shared" si="14"/>
        <v>3481.1683521428567</v>
      </c>
      <c r="G76">
        <f t="shared" si="21"/>
        <v>3458.8783945435162</v>
      </c>
      <c r="H76">
        <f t="shared" si="15"/>
        <v>496.84220978040156</v>
      </c>
      <c r="I76">
        <f t="shared" si="16"/>
        <v>476437.94932602078</v>
      </c>
      <c r="N76" s="4">
        <f>Input!J77</f>
        <v>25.699552999999923</v>
      </c>
      <c r="O76">
        <f t="shared" si="17"/>
        <v>25.699552999999923</v>
      </c>
      <c r="P76">
        <f t="shared" si="18"/>
        <v>26.433519393099306</v>
      </c>
      <c r="Q76">
        <f t="shared" si="19"/>
        <v>0.53870666619931795</v>
      </c>
      <c r="R76">
        <f t="shared" si="20"/>
        <v>660.46702439980504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4.3040650932041702</v>
      </c>
      <c r="D77">
        <f t="shared" si="13"/>
        <v>1.0846772130421953</v>
      </c>
      <c r="E77" s="4">
        <f>Input!I78</f>
        <v>3506.877365571429</v>
      </c>
      <c r="F77">
        <f t="shared" si="14"/>
        <v>3505.753926571429</v>
      </c>
      <c r="G77">
        <f t="shared" si="21"/>
        <v>3484.1709851525306</v>
      </c>
      <c r="H77">
        <f t="shared" si="15"/>
        <v>465.82336029159887</v>
      </c>
      <c r="I77">
        <f t="shared" si="16"/>
        <v>511993.82515494828</v>
      </c>
      <c r="N77" s="4">
        <f>Input!J78</f>
        <v>24.585574428572272</v>
      </c>
      <c r="O77">
        <f t="shared" si="17"/>
        <v>24.585574428572272</v>
      </c>
      <c r="P77">
        <f t="shared" si="18"/>
        <v>25.292590609014507</v>
      </c>
      <c r="Q77">
        <f t="shared" si="19"/>
        <v>0.49987187940712674</v>
      </c>
      <c r="R77">
        <f t="shared" si="20"/>
        <v>604.45046998286682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4.3174881135363101</v>
      </c>
      <c r="D78">
        <f t="shared" si="13"/>
        <v>1.1128026467199319</v>
      </c>
      <c r="E78" s="4">
        <f>Input!I79</f>
        <v>3529.9539841428568</v>
      </c>
      <c r="F78">
        <f t="shared" si="14"/>
        <v>3528.8305451428569</v>
      </c>
      <c r="G78">
        <f t="shared" si="21"/>
        <v>3508.3669513733339</v>
      </c>
      <c r="H78">
        <f t="shared" si="15"/>
        <v>418.75866996405887</v>
      </c>
      <c r="I78">
        <f t="shared" si="16"/>
        <v>547205.50929460896</v>
      </c>
      <c r="N78" s="4">
        <f>Input!J79</f>
        <v>23.076618571427844</v>
      </c>
      <c r="O78">
        <f t="shared" si="17"/>
        <v>23.076618571427844</v>
      </c>
      <c r="P78">
        <f t="shared" si="18"/>
        <v>24.195966220803257</v>
      </c>
      <c r="Q78">
        <f t="shared" si="19"/>
        <v>1.2529391601622633</v>
      </c>
      <c r="R78">
        <f t="shared" si="20"/>
        <v>532.5303246911684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4.3307333402863311</v>
      </c>
      <c r="D79">
        <f t="shared" si="13"/>
        <v>1.1405555471317952</v>
      </c>
      <c r="E79" s="4">
        <f>Input!I80</f>
        <v>3551.0982878571426</v>
      </c>
      <c r="F79">
        <f t="shared" si="14"/>
        <v>3549.9748488571427</v>
      </c>
      <c r="G79">
        <f t="shared" si="21"/>
        <v>3531.5094824004118</v>
      </c>
      <c r="H79">
        <f t="shared" si="15"/>
        <v>340.96975838136126</v>
      </c>
      <c r="I79">
        <f t="shared" si="16"/>
        <v>581979.69255404256</v>
      </c>
      <c r="N79" s="4">
        <f>Input!J80</f>
        <v>21.144303714285797</v>
      </c>
      <c r="O79">
        <f t="shared" si="17"/>
        <v>21.144303714285797</v>
      </c>
      <c r="P79">
        <f t="shared" si="18"/>
        <v>23.142531027078004</v>
      </c>
      <c r="Q79">
        <f t="shared" si="19"/>
        <v>3.992912393588762</v>
      </c>
      <c r="R79">
        <f t="shared" si="20"/>
        <v>447.08157956196015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4.3438054218536841</v>
      </c>
      <c r="D80">
        <f t="shared" si="13"/>
        <v>1.1679456541312039</v>
      </c>
      <c r="E80" s="4">
        <f>Input!I81</f>
        <v>3570.8542575714287</v>
      </c>
      <c r="F80">
        <f t="shared" si="14"/>
        <v>3569.7308185714287</v>
      </c>
      <c r="G80">
        <f t="shared" si="21"/>
        <v>3553.6406068890128</v>
      </c>
      <c r="H80">
        <f t="shared" si="15"/>
        <v>258.89491198495261</v>
      </c>
      <c r="I80">
        <f t="shared" si="16"/>
        <v>616236.0838090675</v>
      </c>
      <c r="N80" s="4">
        <f>Input!J81</f>
        <v>19.755969714286039</v>
      </c>
      <c r="O80">
        <f t="shared" si="17"/>
        <v>19.755969714286039</v>
      </c>
      <c r="P80">
        <f t="shared" si="18"/>
        <v>22.131124488601106</v>
      </c>
      <c r="Q80">
        <f t="shared" si="19"/>
        <v>5.6413602019516587</v>
      </c>
      <c r="R80">
        <f t="shared" si="20"/>
        <v>390.29833935178721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4.3567088266895917</v>
      </c>
      <c r="D81">
        <f t="shared" si="13"/>
        <v>1.1949823305236509</v>
      </c>
      <c r="E81" s="4">
        <f>Input!I82</f>
        <v>3589.4820580000001</v>
      </c>
      <c r="F81">
        <f t="shared" si="14"/>
        <v>3588.3586190000001</v>
      </c>
      <c r="G81">
        <f t="shared" si="21"/>
        <v>3574.8011590489928</v>
      </c>
      <c r="H81">
        <f t="shared" si="15"/>
        <v>183.80472032316771</v>
      </c>
      <c r="I81">
        <f t="shared" si="16"/>
        <v>649906.21844306623</v>
      </c>
      <c r="N81" s="4">
        <f>Input!J82</f>
        <v>18.627800428571391</v>
      </c>
      <c r="O81">
        <f t="shared" si="17"/>
        <v>18.627800428571391</v>
      </c>
      <c r="P81">
        <f t="shared" si="18"/>
        <v>21.160552159980003</v>
      </c>
      <c r="Q81">
        <f t="shared" si="19"/>
        <v>6.4148313329533266</v>
      </c>
      <c r="R81">
        <f t="shared" si="20"/>
        <v>346.99494880668448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4.3694478524670215</v>
      </c>
      <c r="D82">
        <f t="shared" si="13"/>
        <v>1.2216745812806724</v>
      </c>
      <c r="E82" s="4">
        <f>Input!I83</f>
        <v>3608.8832574285711</v>
      </c>
      <c r="F82">
        <f t="shared" si="14"/>
        <v>3607.7598184285712</v>
      </c>
      <c r="G82">
        <f t="shared" si="21"/>
        <v>3595.0307548185428</v>
      </c>
      <c r="H82">
        <f t="shared" si="15"/>
        <v>162.02906038814754</v>
      </c>
      <c r="I82">
        <f t="shared" si="16"/>
        <v>682932.34480970656</v>
      </c>
      <c r="N82" s="4">
        <f>Input!J83</f>
        <v>19.40119942857109</v>
      </c>
      <c r="O82">
        <f t="shared" si="17"/>
        <v>19.40119942857109</v>
      </c>
      <c r="P82">
        <f t="shared" si="18"/>
        <v>20.229595769550002</v>
      </c>
      <c r="Q82">
        <f t="shared" si="19"/>
        <v>0.68624049774725038</v>
      </c>
      <c r="R82">
        <f t="shared" si="20"/>
        <v>376.40653926718716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4.3820266346738812</v>
      </c>
      <c r="D83">
        <f t="shared" si="13"/>
        <v>1.2480310715452836</v>
      </c>
      <c r="E83" s="4">
        <f>Input!I84</f>
        <v>3626.9694420000001</v>
      </c>
      <c r="F83">
        <f t="shared" si="14"/>
        <v>3625.8460030000001</v>
      </c>
      <c r="G83">
        <f t="shared" si="21"/>
        <v>3614.3677768912489</v>
      </c>
      <c r="H83">
        <f t="shared" si="15"/>
        <v>131.74967460361742</v>
      </c>
      <c r="I83">
        <f t="shared" si="16"/>
        <v>715266.38732260128</v>
      </c>
      <c r="N83" s="4">
        <f>Input!J84</f>
        <v>18.08618457142893</v>
      </c>
      <c r="O83">
        <f t="shared" si="17"/>
        <v>18.08618457142893</v>
      </c>
      <c r="P83">
        <f t="shared" si="18"/>
        <v>19.337022072705878</v>
      </c>
      <c r="Q83">
        <f t="shared" si="19"/>
        <v>1.5645944546007582</v>
      </c>
      <c r="R83">
        <f t="shared" si="20"/>
        <v>327.11007235179386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4.3944491546724391</v>
      </c>
      <c r="D84">
        <f t="shared" si="13"/>
        <v>1.2740601435189902</v>
      </c>
      <c r="E84" s="4">
        <f>Input!I85</f>
        <v>3644.0882865714279</v>
      </c>
      <c r="F84">
        <f t="shared" si="14"/>
        <v>3642.964847571428</v>
      </c>
      <c r="G84">
        <f t="shared" si="21"/>
        <v>3632.8493674861793</v>
      </c>
      <c r="H84">
        <f t="shared" si="15"/>
        <v>102.32293735506288</v>
      </c>
      <c r="I84">
        <f t="shared" si="16"/>
        <v>746868.98408518266</v>
      </c>
      <c r="N84" s="4">
        <f>Input!J85</f>
        <v>17.118844571427871</v>
      </c>
      <c r="O84">
        <f t="shared" si="17"/>
        <v>17.118844571427871</v>
      </c>
      <c r="P84">
        <f t="shared" si="18"/>
        <v>18.481590594930228</v>
      </c>
      <c r="Q84">
        <f t="shared" si="19"/>
        <v>1.8570767245714865</v>
      </c>
      <c r="R84">
        <f t="shared" si="20"/>
        <v>293.05483946070552</v>
      </c>
    </row>
    <row r="85" spans="1:18" x14ac:dyDescent="0.25">
      <c r="A85">
        <f>Input!G86</f>
        <v>82</v>
      </c>
      <c r="B85">
        <f t="shared" ref="B85:B148" si="22">A85-$A$3</f>
        <v>82</v>
      </c>
      <c r="C85">
        <f t="shared" ref="C85:C148" si="23">LN(B85)</f>
        <v>4.4067192472642533</v>
      </c>
      <c r="D85">
        <f t="shared" ref="D85:D148" si="24">((C85-$Z$3)/$AA$3)</f>
        <v>1.2997698323126852</v>
      </c>
      <c r="E85" s="4">
        <f>Input!I86</f>
        <v>3659.9346887142856</v>
      </c>
      <c r="F85">
        <f t="shared" ref="F85:F148" si="25">E85-$E$4</f>
        <v>3658.8112497142856</v>
      </c>
      <c r="G85">
        <f t="shared" ref="G85:G148" si="26">G84+P85</f>
        <v>3650.5114278582159</v>
      </c>
      <c r="H85">
        <f t="shared" ref="H85:H148" si="27">(F85-G85)^2</f>
        <v>68.887042842492022</v>
      </c>
      <c r="I85">
        <f t="shared" ref="I85:I148" si="28">(G85-$J$4)^2</f>
        <v>777708.59644756361</v>
      </c>
      <c r="N85" s="4">
        <f>Input!J86</f>
        <v>15.846402142857642</v>
      </c>
      <c r="O85">
        <f t="shared" ref="O85:O148" si="29">N85-$N$4</f>
        <v>15.846402142857642</v>
      </c>
      <c r="P85">
        <f t="shared" ref="P85:P148" si="30">$Y$3*((1/B85*$AA$3)*(1/SQRT(2*PI()))*EXP(-1*D85*D85/2))</f>
        <v>17.662060372036834</v>
      </c>
      <c r="Q85">
        <f t="shared" ref="Q85:Q148" si="31">(O85-P85)^2</f>
        <v>3.2966148051861195</v>
      </c>
      <c r="R85">
        <f t="shared" ref="R85:R148" si="32">(O85-S85)^2</f>
        <v>251.10846087316327</v>
      </c>
    </row>
    <row r="86" spans="1:18" x14ac:dyDescent="0.25">
      <c r="A86">
        <f>Input!G87</f>
        <v>83</v>
      </c>
      <c r="B86">
        <f t="shared" si="22"/>
        <v>83</v>
      </c>
      <c r="C86">
        <f t="shared" si="23"/>
        <v>4.4188406077965983</v>
      </c>
      <c r="D86">
        <f t="shared" si="24"/>
        <v>1.3251678808368395</v>
      </c>
      <c r="E86" s="4">
        <f>Input!I87</f>
        <v>3675.2891427142854</v>
      </c>
      <c r="F86">
        <f t="shared" si="25"/>
        <v>3674.1657037142854</v>
      </c>
      <c r="G86">
        <f t="shared" si="26"/>
        <v>3667.3886236449794</v>
      </c>
      <c r="H86">
        <f t="shared" si="27"/>
        <v>45.928814265785519</v>
      </c>
      <c r="I86">
        <f t="shared" si="28"/>
        <v>807760.6874899785</v>
      </c>
      <c r="N86" s="4">
        <f>Input!J87</f>
        <v>15.354453999999805</v>
      </c>
      <c r="O86">
        <f t="shared" si="29"/>
        <v>15.354453999999805</v>
      </c>
      <c r="P86">
        <f t="shared" si="30"/>
        <v>16.877195786763359</v>
      </c>
      <c r="Q86">
        <f t="shared" si="31"/>
        <v>2.3187425491558602</v>
      </c>
      <c r="R86">
        <f t="shared" si="32"/>
        <v>235.75925763811003</v>
      </c>
    </row>
    <row r="87" spans="1:18" x14ac:dyDescent="0.25">
      <c r="A87">
        <f>Input!G88</f>
        <v>84</v>
      </c>
      <c r="B87">
        <f t="shared" si="22"/>
        <v>84</v>
      </c>
      <c r="C87">
        <f t="shared" si="23"/>
        <v>4.4308167988433134</v>
      </c>
      <c r="D87">
        <f t="shared" si="24"/>
        <v>1.3502617537999737</v>
      </c>
      <c r="E87" s="4">
        <f>Input!I88</f>
        <v>3690.343224571428</v>
      </c>
      <c r="F87">
        <f t="shared" si="25"/>
        <v>3689.219785571428</v>
      </c>
      <c r="G87">
        <f t="shared" si="26"/>
        <v>3683.5143952378439</v>
      </c>
      <c r="H87">
        <f t="shared" si="27"/>
        <v>32.551478858554788</v>
      </c>
      <c r="I87">
        <f t="shared" si="28"/>
        <v>837006.96616177761</v>
      </c>
      <c r="N87" s="4">
        <f>Input!J88</f>
        <v>15.054081857142592</v>
      </c>
      <c r="O87">
        <f t="shared" si="29"/>
        <v>15.054081857142592</v>
      </c>
      <c r="P87">
        <f t="shared" si="30"/>
        <v>16.125771592864588</v>
      </c>
      <c r="Q87">
        <f t="shared" si="31"/>
        <v>1.1485188896518823</v>
      </c>
      <c r="R87">
        <f t="shared" si="32"/>
        <v>226.62538056154975</v>
      </c>
    </row>
    <row r="88" spans="1:18" x14ac:dyDescent="0.25">
      <c r="A88">
        <f>Input!G89</f>
        <v>85</v>
      </c>
      <c r="B88">
        <f t="shared" si="22"/>
        <v>85</v>
      </c>
      <c r="C88">
        <f t="shared" si="23"/>
        <v>4.4426512564903167</v>
      </c>
      <c r="D88">
        <f t="shared" si="24"/>
        <v>1.3750586508787781</v>
      </c>
      <c r="E88" s="4">
        <f>Input!I89</f>
        <v>3704.704322</v>
      </c>
      <c r="F88">
        <f t="shared" si="25"/>
        <v>3703.5808830000001</v>
      </c>
      <c r="G88">
        <f t="shared" si="26"/>
        <v>3698.9209724481389</v>
      </c>
      <c r="H88">
        <f t="shared" si="27"/>
        <v>21.714766351347638</v>
      </c>
      <c r="I88">
        <f t="shared" si="28"/>
        <v>865434.69363107649</v>
      </c>
      <c r="N88" s="4">
        <f>Input!J89</f>
        <v>14.361097428572066</v>
      </c>
      <c r="O88">
        <f t="shared" si="29"/>
        <v>14.361097428572066</v>
      </c>
      <c r="P88">
        <f t="shared" si="30"/>
        <v>15.406577210294749</v>
      </c>
      <c r="Q88">
        <f t="shared" si="31"/>
        <v>1.0930279739909095</v>
      </c>
      <c r="R88">
        <f t="shared" si="32"/>
        <v>206.24111935293919</v>
      </c>
    </row>
    <row r="89" spans="1:18" x14ac:dyDescent="0.25">
      <c r="A89">
        <f>Input!G90</f>
        <v>86</v>
      </c>
      <c r="B89">
        <f t="shared" si="22"/>
        <v>86</v>
      </c>
      <c r="C89">
        <f t="shared" si="23"/>
        <v>4.4543472962535073</v>
      </c>
      <c r="D89">
        <f t="shared" si="24"/>
        <v>1.399565519117973</v>
      </c>
      <c r="E89" s="4">
        <f>Input!I90</f>
        <v>3717.6723552857143</v>
      </c>
      <c r="F89">
        <f t="shared" si="25"/>
        <v>3716.5489162857143</v>
      </c>
      <c r="G89">
        <f t="shared" si="26"/>
        <v>3713.639392816091</v>
      </c>
      <c r="H89">
        <f t="shared" si="27"/>
        <v>8.4653268202888601</v>
      </c>
      <c r="I89">
        <f t="shared" si="28"/>
        <v>893036.04830573837</v>
      </c>
      <c r="N89" s="4">
        <f>Input!J90</f>
        <v>12.968033285714228</v>
      </c>
      <c r="O89">
        <f t="shared" si="29"/>
        <v>12.968033285714228</v>
      </c>
      <c r="P89">
        <f t="shared" si="30"/>
        <v>14.718420367952296</v>
      </c>
      <c r="Q89">
        <f t="shared" si="31"/>
        <v>3.0638549376658997</v>
      </c>
      <c r="R89">
        <f t="shared" si="32"/>
        <v>168.16988729939214</v>
      </c>
    </row>
    <row r="90" spans="1:18" x14ac:dyDescent="0.25">
      <c r="A90">
        <f>Input!G91</f>
        <v>87</v>
      </c>
      <c r="B90">
        <f t="shared" si="22"/>
        <v>87</v>
      </c>
      <c r="C90">
        <f t="shared" si="23"/>
        <v>4.4659081186545837</v>
      </c>
      <c r="D90">
        <f t="shared" si="24"/>
        <v>1.4237890646133948</v>
      </c>
      <c r="E90" s="4">
        <f>Input!I91</f>
        <v>3730.1129634285712</v>
      </c>
      <c r="F90">
        <f t="shared" si="25"/>
        <v>3728.9895244285713</v>
      </c>
      <c r="G90">
        <f t="shared" si="26"/>
        <v>3727.6995229798804</v>
      </c>
      <c r="H90">
        <f t="shared" si="27"/>
        <v>1.6641037376245513</v>
      </c>
      <c r="I90">
        <f t="shared" si="28"/>
        <v>919807.54595661967</v>
      </c>
      <c r="N90" s="4">
        <f>Input!J91</f>
        <v>12.440608142856945</v>
      </c>
      <c r="O90">
        <f t="shared" si="29"/>
        <v>12.440608142856945</v>
      </c>
      <c r="P90">
        <f t="shared" si="30"/>
        <v>14.060130163789573</v>
      </c>
      <c r="Q90">
        <f t="shared" si="31"/>
        <v>2.6228515762857034</v>
      </c>
      <c r="R90">
        <f t="shared" si="32"/>
        <v>154.76873096411853</v>
      </c>
    </row>
    <row r="91" spans="1:18" x14ac:dyDescent="0.25">
      <c r="A91">
        <f>Input!G92</f>
        <v>88</v>
      </c>
      <c r="B91">
        <f t="shared" si="22"/>
        <v>88</v>
      </c>
      <c r="C91">
        <f t="shared" si="23"/>
        <v>4.4773368144782069</v>
      </c>
      <c r="D91">
        <f t="shared" si="24"/>
        <v>1.4477357635274011</v>
      </c>
      <c r="E91" s="4">
        <f>Input!I92</f>
        <v>3741.7257744285712</v>
      </c>
      <c r="F91">
        <f t="shared" si="25"/>
        <v>3740.6023354285712</v>
      </c>
      <c r="G91">
        <f t="shared" si="26"/>
        <v>3741.1300825857502</v>
      </c>
      <c r="H91">
        <f t="shared" si="27"/>
        <v>0.27851706191047887</v>
      </c>
      <c r="I91">
        <f t="shared" si="28"/>
        <v>945749.51139610552</v>
      </c>
      <c r="N91" s="4">
        <f>Input!J92</f>
        <v>11.612810999999965</v>
      </c>
      <c r="O91">
        <f t="shared" si="29"/>
        <v>11.612810999999965</v>
      </c>
      <c r="P91">
        <f t="shared" si="30"/>
        <v>13.430559605869734</v>
      </c>
      <c r="Q91">
        <f t="shared" si="31"/>
        <v>3.3042099941414871</v>
      </c>
      <c r="R91">
        <f t="shared" si="32"/>
        <v>134.8573793217202</v>
      </c>
    </row>
    <row r="92" spans="1:18" x14ac:dyDescent="0.25">
      <c r="A92">
        <f>Input!G93</f>
        <v>89</v>
      </c>
      <c r="B92">
        <f t="shared" si="22"/>
        <v>89</v>
      </c>
      <c r="C92">
        <f t="shared" si="23"/>
        <v>4.4886363697321396</v>
      </c>
      <c r="D92">
        <f t="shared" si="24"/>
        <v>1.4714118724819154</v>
      </c>
      <c r="E92" s="4">
        <f>Input!I93</f>
        <v>3753.0145619999998</v>
      </c>
      <c r="F92">
        <f t="shared" si="25"/>
        <v>3751.8911229999999</v>
      </c>
      <c r="G92">
        <f t="shared" si="26"/>
        <v>3753.958670277917</v>
      </c>
      <c r="H92">
        <f t="shared" si="27"/>
        <v>4.2747517464225284</v>
      </c>
      <c r="I92">
        <f t="shared" si="28"/>
        <v>970865.59822810604</v>
      </c>
      <c r="N92" s="4">
        <f>Input!J93</f>
        <v>11.288787571428657</v>
      </c>
      <c r="O92">
        <f t="shared" si="29"/>
        <v>11.288787571428657</v>
      </c>
      <c r="P92">
        <f t="shared" si="30"/>
        <v>12.828587692166947</v>
      </c>
      <c r="Q92">
        <f t="shared" si="31"/>
        <v>2.3709844118256527</v>
      </c>
      <c r="R92">
        <f t="shared" si="32"/>
        <v>127.4367248328421</v>
      </c>
    </row>
    <row r="93" spans="1:18" x14ac:dyDescent="0.25">
      <c r="A93">
        <f>Input!G94</f>
        <v>90</v>
      </c>
      <c r="B93">
        <f t="shared" si="22"/>
        <v>90</v>
      </c>
      <c r="C93">
        <f t="shared" si="23"/>
        <v>4.499809670330265</v>
      </c>
      <c r="D93">
        <f t="shared" si="24"/>
        <v>1.4948234383708192</v>
      </c>
      <c r="E93" s="4">
        <f>Input!I94</f>
        <v>3763.8161318571429</v>
      </c>
      <c r="F93">
        <f t="shared" si="25"/>
        <v>3762.6926928571429</v>
      </c>
      <c r="G93">
        <f t="shared" si="26"/>
        <v>3766.2117913594652</v>
      </c>
      <c r="H93">
        <f t="shared" si="27"/>
        <v>12.38405426904721</v>
      </c>
      <c r="I93">
        <f t="shared" si="28"/>
        <v>995162.35328061646</v>
      </c>
      <c r="N93" s="4">
        <f>Input!J94</f>
        <v>10.801569857143022</v>
      </c>
      <c r="O93">
        <f t="shared" si="29"/>
        <v>10.801569857143022</v>
      </c>
      <c r="P93">
        <f t="shared" si="30"/>
        <v>12.253121081548198</v>
      </c>
      <c r="Q93">
        <f t="shared" si="31"/>
        <v>2.1070009570721644</v>
      </c>
      <c r="R93">
        <f t="shared" si="32"/>
        <v>116.67391137874073</v>
      </c>
    </row>
    <row r="94" spans="1:18" x14ac:dyDescent="0.25">
      <c r="A94">
        <f>Input!G95</f>
        <v>91</v>
      </c>
      <c r="B94">
        <f t="shared" si="22"/>
        <v>91</v>
      </c>
      <c r="C94">
        <f t="shared" si="23"/>
        <v>4.5108595065168497</v>
      </c>
      <c r="D94">
        <f t="shared" si="24"/>
        <v>1.5179763076301698</v>
      </c>
      <c r="E94" s="4">
        <f>Input!I95</f>
        <v>3774.2771224285711</v>
      </c>
      <c r="F94">
        <f t="shared" si="25"/>
        <v>3773.1536834285712</v>
      </c>
      <c r="G94">
        <f t="shared" si="26"/>
        <v>3777.9148867628901</v>
      </c>
      <c r="H94">
        <f t="shared" si="27"/>
        <v>22.669057190729475</v>
      </c>
      <c r="I94">
        <f t="shared" si="28"/>
        <v>1018648.8224509044</v>
      </c>
      <c r="N94" s="4">
        <f>Input!J95</f>
        <v>10.460990571428283</v>
      </c>
      <c r="O94">
        <f t="shared" si="29"/>
        <v>10.460990571428283</v>
      </c>
      <c r="P94">
        <f t="shared" si="30"/>
        <v>11.703095403424795</v>
      </c>
      <c r="Q94">
        <f t="shared" si="31"/>
        <v>1.5428244136690834</v>
      </c>
      <c r="R94">
        <f t="shared" si="32"/>
        <v>109.43232373551143</v>
      </c>
    </row>
    <row r="95" spans="1:18" x14ac:dyDescent="0.25">
      <c r="A95">
        <f>Input!G96</f>
        <v>92</v>
      </c>
      <c r="B95">
        <f t="shared" si="22"/>
        <v>92</v>
      </c>
      <c r="C95">
        <f t="shared" si="23"/>
        <v>4.5217885770490405</v>
      </c>
      <c r="D95">
        <f t="shared" si="24"/>
        <v>1.540876135001841</v>
      </c>
      <c r="E95" s="4">
        <f>Input!I96</f>
        <v>3784.380977714286</v>
      </c>
      <c r="F95">
        <f t="shared" si="25"/>
        <v>3783.2575387142861</v>
      </c>
      <c r="G95">
        <f t="shared" si="26"/>
        <v>3789.09236301189</v>
      </c>
      <c r="H95">
        <f t="shared" si="27"/>
        <v>34.045174583909692</v>
      </c>
      <c r="I95">
        <f t="shared" si="28"/>
        <v>1041336.1948299236</v>
      </c>
      <c r="N95" s="4">
        <f>Input!J96</f>
        <v>10.103855285714872</v>
      </c>
      <c r="O95">
        <f t="shared" si="29"/>
        <v>10.103855285714872</v>
      </c>
      <c r="P95">
        <f t="shared" si="30"/>
        <v>11.177476248999872</v>
      </c>
      <c r="Q95">
        <f t="shared" si="31"/>
        <v>1.1526619728050118</v>
      </c>
      <c r="R95">
        <f t="shared" si="32"/>
        <v>102.08789163466835</v>
      </c>
    </row>
    <row r="96" spans="1:18" x14ac:dyDescent="0.25">
      <c r="A96">
        <f>Input!G97</f>
        <v>93</v>
      </c>
      <c r="B96">
        <f t="shared" si="22"/>
        <v>93</v>
      </c>
      <c r="C96">
        <f t="shared" si="23"/>
        <v>4.5325994931532563</v>
      </c>
      <c r="D96">
        <f t="shared" si="24"/>
        <v>1.5635283918234038</v>
      </c>
      <c r="E96" s="4">
        <f>Input!I97</f>
        <v>3793.5009368571432</v>
      </c>
      <c r="F96">
        <f t="shared" si="25"/>
        <v>3792.3774978571432</v>
      </c>
      <c r="G96">
        <f t="shared" si="26"/>
        <v>3799.7676228947389</v>
      </c>
      <c r="H96">
        <f t="shared" si="27"/>
        <v>54.613948071298559</v>
      </c>
      <c r="I96">
        <f t="shared" si="28"/>
        <v>1063237.4821212078</v>
      </c>
      <c r="N96" s="4">
        <f>Input!J97</f>
        <v>9.1199591428571694</v>
      </c>
      <c r="O96">
        <f t="shared" si="29"/>
        <v>9.1199591428571694</v>
      </c>
      <c r="P96">
        <f t="shared" si="30"/>
        <v>10.675259882849025</v>
      </c>
      <c r="Q96">
        <f t="shared" si="31"/>
        <v>2.4189603918192124</v>
      </c>
      <c r="R96">
        <f t="shared" si="32"/>
        <v>83.173654767384079</v>
      </c>
    </row>
    <row r="97" spans="1:18" x14ac:dyDescent="0.25">
      <c r="A97">
        <f>Input!G98</f>
        <v>94</v>
      </c>
      <c r="B97">
        <f t="shared" si="22"/>
        <v>94</v>
      </c>
      <c r="C97">
        <f t="shared" si="23"/>
        <v>4.5432947822700038</v>
      </c>
      <c r="D97">
        <f t="shared" si="24"/>
        <v>1.5859383738746897</v>
      </c>
      <c r="E97" s="4">
        <f>Input!I98</f>
        <v>3802.4293201428577</v>
      </c>
      <c r="F97">
        <f t="shared" si="25"/>
        <v>3801.3058811428577</v>
      </c>
      <c r="G97">
        <f t="shared" si="26"/>
        <v>3809.963096604466</v>
      </c>
      <c r="H97">
        <f t="shared" si="27"/>
        <v>74.947379548709861</v>
      </c>
      <c r="I97">
        <f t="shared" si="28"/>
        <v>1084367.2305258892</v>
      </c>
      <c r="N97" s="4">
        <f>Input!J98</f>
        <v>8.9283832857145171</v>
      </c>
      <c r="O97">
        <f t="shared" si="29"/>
        <v>8.9283832857145171</v>
      </c>
      <c r="P97">
        <f t="shared" si="30"/>
        <v>10.195473709726926</v>
      </c>
      <c r="Q97">
        <f t="shared" si="31"/>
        <v>1.605518142623946</v>
      </c>
      <c r="R97">
        <f t="shared" si="32"/>
        <v>79.71602809662636</v>
      </c>
    </row>
    <row r="98" spans="1:18" x14ac:dyDescent="0.25">
      <c r="A98">
        <f>Input!G99</f>
        <v>95</v>
      </c>
      <c r="B98">
        <f t="shared" si="22"/>
        <v>95</v>
      </c>
      <c r="C98">
        <f t="shared" si="23"/>
        <v>4.5538768916005408</v>
      </c>
      <c r="D98">
        <f t="shared" si="24"/>
        <v>1.6081112088091596</v>
      </c>
      <c r="E98" s="4">
        <f>Input!I99</f>
        <v>3811.2418118571431</v>
      </c>
      <c r="F98">
        <f t="shared" si="25"/>
        <v>3810.1183728571432</v>
      </c>
      <c r="G98">
        <f t="shared" si="26"/>
        <v>3819.7002731324442</v>
      </c>
      <c r="H98">
        <f t="shared" si="27"/>
        <v>91.812812885813287</v>
      </c>
      <c r="I98">
        <f t="shared" si="28"/>
        <v>1104741.2624259177</v>
      </c>
      <c r="N98" s="4">
        <f>Input!J99</f>
        <v>8.8124917142854429</v>
      </c>
      <c r="O98">
        <f t="shared" si="29"/>
        <v>8.8124917142854429</v>
      </c>
      <c r="P98">
        <f t="shared" si="30"/>
        <v>9.7371765279781677</v>
      </c>
      <c r="Q98">
        <f t="shared" si="31"/>
        <v>0.8550420046739492</v>
      </c>
      <c r="R98">
        <f t="shared" si="32"/>
        <v>77.660010214349583</v>
      </c>
    </row>
    <row r="99" spans="1:18" x14ac:dyDescent="0.25">
      <c r="A99">
        <f>Input!G100</f>
        <v>96</v>
      </c>
      <c r="B99">
        <f t="shared" si="22"/>
        <v>96</v>
      </c>
      <c r="C99">
        <f t="shared" si="23"/>
        <v>4.5643481914678361</v>
      </c>
      <c r="D99">
        <f t="shared" si="24"/>
        <v>1.6300518631961709</v>
      </c>
      <c r="E99" s="4">
        <f>Input!I100</f>
        <v>3819.7326451428576</v>
      </c>
      <c r="F99">
        <f t="shared" si="25"/>
        <v>3818.6092061428576</v>
      </c>
      <c r="G99">
        <f t="shared" si="26"/>
        <v>3828.9997317301636</v>
      </c>
      <c r="H99">
        <f t="shared" si="27"/>
        <v>107.96302198046072</v>
      </c>
      <c r="I99">
        <f t="shared" si="28"/>
        <v>1124376.4453591893</v>
      </c>
      <c r="N99" s="4">
        <f>Input!J100</f>
        <v>8.490833285714416</v>
      </c>
      <c r="O99">
        <f t="shared" si="29"/>
        <v>8.490833285714416</v>
      </c>
      <c r="P99">
        <f t="shared" si="30"/>
        <v>9.2994585977192212</v>
      </c>
      <c r="Q99">
        <f t="shared" si="31"/>
        <v>0.65387489521486863</v>
      </c>
      <c r="R99">
        <f t="shared" si="32"/>
        <v>72.094249885795861</v>
      </c>
    </row>
    <row r="100" spans="1:18" x14ac:dyDescent="0.25">
      <c r="A100">
        <f>Input!G101</f>
        <v>97</v>
      </c>
      <c r="B100">
        <f t="shared" si="22"/>
        <v>97</v>
      </c>
      <c r="C100">
        <f t="shared" si="23"/>
        <v>4.5747109785033828</v>
      </c>
      <c r="D100">
        <f t="shared" si="24"/>
        <v>1.6517651491983467</v>
      </c>
      <c r="E100" s="4">
        <f>Input!I101</f>
        <v>3827.625099428572</v>
      </c>
      <c r="F100">
        <f t="shared" si="25"/>
        <v>3826.501660428572</v>
      </c>
      <c r="G100">
        <f t="shared" si="26"/>
        <v>3837.8811732791955</v>
      </c>
      <c r="H100">
        <f t="shared" si="27"/>
        <v>129.49331271750631</v>
      </c>
      <c r="I100">
        <f t="shared" si="28"/>
        <v>1143290.4859406645</v>
      </c>
      <c r="N100" s="4">
        <f>Input!J101</f>
        <v>7.8924542857143933</v>
      </c>
      <c r="O100">
        <f t="shared" si="29"/>
        <v>7.8924542857143933</v>
      </c>
      <c r="P100">
        <f t="shared" si="30"/>
        <v>8.8814415490319423</v>
      </c>
      <c r="Q100">
        <f t="shared" si="31"/>
        <v>0.97809580700433485</v>
      </c>
      <c r="R100">
        <f t="shared" si="32"/>
        <v>62.290834652091498</v>
      </c>
    </row>
    <row r="101" spans="1:18" x14ac:dyDescent="0.25">
      <c r="A101">
        <f>Input!G102</f>
        <v>98</v>
      </c>
      <c r="B101">
        <f t="shared" si="22"/>
        <v>98</v>
      </c>
      <c r="C101">
        <f t="shared" si="23"/>
        <v>4.5849674786705723</v>
      </c>
      <c r="D101">
        <f t="shared" si="24"/>
        <v>1.6732557309064946</v>
      </c>
      <c r="E101" s="4">
        <f>Input!I102</f>
        <v>3835.0492570000001</v>
      </c>
      <c r="F101">
        <f t="shared" si="25"/>
        <v>3833.9258180000002</v>
      </c>
      <c r="G101">
        <f t="shared" si="26"/>
        <v>3846.3634514319415</v>
      </c>
      <c r="H101">
        <f t="shared" si="27"/>
        <v>154.69472538734445</v>
      </c>
      <c r="I101">
        <f t="shared" si="28"/>
        <v>1161501.7465409723</v>
      </c>
      <c r="N101" s="4">
        <f>Input!J102</f>
        <v>7.424157571428168</v>
      </c>
      <c r="O101">
        <f t="shared" si="29"/>
        <v>7.424157571428168</v>
      </c>
      <c r="P101">
        <f t="shared" si="30"/>
        <v>8.4822781527461668</v>
      </c>
      <c r="Q101">
        <f t="shared" si="31"/>
        <v>1.1196191646087397</v>
      </c>
      <c r="R101">
        <f t="shared" si="32"/>
        <v>55.118115645394191</v>
      </c>
    </row>
    <row r="102" spans="1:18" x14ac:dyDescent="0.25">
      <c r="A102">
        <f>Input!G103</f>
        <v>99</v>
      </c>
      <c r="B102">
        <f t="shared" si="22"/>
        <v>99</v>
      </c>
      <c r="C102">
        <f t="shared" si="23"/>
        <v>4.5951198501345898</v>
      </c>
      <c r="D102">
        <f t="shared" si="24"/>
        <v>1.6945281303529347</v>
      </c>
      <c r="E102" s="4">
        <f>Input!I103</f>
        <v>3842.2369011428573</v>
      </c>
      <c r="F102">
        <f t="shared" si="25"/>
        <v>3841.1134621428573</v>
      </c>
      <c r="G102">
        <f t="shared" si="26"/>
        <v>3854.464603405911</v>
      </c>
      <c r="H102">
        <f t="shared" si="27"/>
        <v>178.2529730260153</v>
      </c>
      <c r="I102">
        <f t="shared" si="28"/>
        <v>1179029.0826869167</v>
      </c>
      <c r="N102" s="4">
        <f>Input!J103</f>
        <v>7.1876441428571525</v>
      </c>
      <c r="O102">
        <f t="shared" si="29"/>
        <v>7.1876441428571525</v>
      </c>
      <c r="P102">
        <f t="shared" si="30"/>
        <v>8.1011519739695874</v>
      </c>
      <c r="Q102">
        <f t="shared" si="31"/>
        <v>0.83449655750374496</v>
      </c>
      <c r="R102">
        <f t="shared" si="32"/>
        <v>51.662228324348732</v>
      </c>
    </row>
    <row r="103" spans="1:18" x14ac:dyDescent="0.25">
      <c r="A103">
        <f>Input!G104</f>
        <v>100</v>
      </c>
      <c r="B103">
        <f t="shared" si="22"/>
        <v>100</v>
      </c>
      <c r="C103">
        <f t="shared" si="23"/>
        <v>4.6051701859880918</v>
      </c>
      <c r="D103">
        <f t="shared" si="24"/>
        <v>1.71558673322265</v>
      </c>
      <c r="E103" s="4">
        <f>Input!I104</f>
        <v>3849.2376995714285</v>
      </c>
      <c r="F103">
        <f t="shared" si="25"/>
        <v>3848.1142605714285</v>
      </c>
      <c r="G103">
        <f t="shared" si="26"/>
        <v>3862.2018803322394</v>
      </c>
      <c r="H103">
        <f t="shared" si="27"/>
        <v>198.46103052518882</v>
      </c>
      <c r="I103">
        <f t="shared" si="28"/>
        <v>1195891.699295765</v>
      </c>
      <c r="N103" s="4">
        <f>Input!J104</f>
        <v>7.0007984285712155</v>
      </c>
      <c r="O103">
        <f t="shared" si="29"/>
        <v>7.0007984285712155</v>
      </c>
      <c r="P103">
        <f t="shared" si="30"/>
        <v>7.7372769263284766</v>
      </c>
      <c r="Q103">
        <f t="shared" si="31"/>
        <v>0.54240057765879213</v>
      </c>
      <c r="R103">
        <f t="shared" si="32"/>
        <v>49.011178637485202</v>
      </c>
    </row>
    <row r="104" spans="1:18" x14ac:dyDescent="0.25">
      <c r="A104">
        <f>Input!G105</f>
        <v>101</v>
      </c>
      <c r="B104">
        <f t="shared" si="22"/>
        <v>101</v>
      </c>
      <c r="C104">
        <f t="shared" si="23"/>
        <v>4.6151205168412597</v>
      </c>
      <c r="D104">
        <f t="shared" si="24"/>
        <v>1.7364357942802586</v>
      </c>
      <c r="E104" s="4">
        <f>Input!I105</f>
        <v>3855.6164677142856</v>
      </c>
      <c r="F104">
        <f t="shared" si="25"/>
        <v>3854.4930287142856</v>
      </c>
      <c r="G104">
        <f t="shared" si="26"/>
        <v>3869.5917770751357</v>
      </c>
      <c r="H104">
        <f t="shared" si="27"/>
        <v>227.97220206427343</v>
      </c>
      <c r="I104">
        <f t="shared" si="28"/>
        <v>1212109.0239963795</v>
      </c>
      <c r="N104" s="4">
        <f>Input!J105</f>
        <v>6.3787681428570977</v>
      </c>
      <c r="O104">
        <f t="shared" si="29"/>
        <v>6.3787681428570977</v>
      </c>
      <c r="P104">
        <f t="shared" si="30"/>
        <v>7.3898967428961928</v>
      </c>
      <c r="Q104">
        <f t="shared" si="31"/>
        <v>1.0223810458170204</v>
      </c>
      <c r="R104">
        <f t="shared" si="32"/>
        <v>40.68868302032859</v>
      </c>
    </row>
    <row r="105" spans="1:18" x14ac:dyDescent="0.25">
      <c r="A105">
        <f>Input!G106</f>
        <v>102</v>
      </c>
      <c r="B105">
        <f t="shared" si="22"/>
        <v>102</v>
      </c>
      <c r="C105">
        <f t="shared" si="23"/>
        <v>4.6249728132842707</v>
      </c>
      <c r="D105">
        <f t="shared" si="24"/>
        <v>1.7570794425296634</v>
      </c>
      <c r="E105" s="4">
        <f>Input!I106</f>
        <v>3861.0113398571425</v>
      </c>
      <c r="F105">
        <f t="shared" si="25"/>
        <v>3859.8879008571425</v>
      </c>
      <c r="G105">
        <f t="shared" si="26"/>
        <v>3876.6500614531233</v>
      </c>
      <c r="H105">
        <f t="shared" si="27"/>
        <v>280.97002784544912</v>
      </c>
      <c r="I105">
        <f t="shared" si="28"/>
        <v>1227700.5959246559</v>
      </c>
      <c r="N105" s="4">
        <f>Input!J106</f>
        <v>5.3948721428569115</v>
      </c>
      <c r="O105">
        <f t="shared" si="29"/>
        <v>5.3948721428569115</v>
      </c>
      <c r="P105">
        <f t="shared" si="30"/>
        <v>7.0582843779876887</v>
      </c>
      <c r="Q105">
        <f t="shared" si="31"/>
        <v>2.766940263982768</v>
      </c>
      <c r="R105">
        <f t="shared" si="32"/>
        <v>29.104645437773524</v>
      </c>
    </row>
    <row r="106" spans="1:18" x14ac:dyDescent="0.25">
      <c r="A106">
        <f>Input!G107</f>
        <v>103</v>
      </c>
      <c r="B106">
        <f t="shared" si="22"/>
        <v>103</v>
      </c>
      <c r="C106">
        <f t="shared" si="23"/>
        <v>4.6347289882296359</v>
      </c>
      <c r="D106">
        <f t="shared" si="24"/>
        <v>1.7775216861219831</v>
      </c>
      <c r="E106" s="4">
        <f>Input!I107</f>
        <v>3866.4109422857146</v>
      </c>
      <c r="F106">
        <f t="shared" si="25"/>
        <v>3865.2875032857146</v>
      </c>
      <c r="G106">
        <f t="shared" si="26"/>
        <v>3883.3918028055</v>
      </c>
      <c r="H106">
        <f t="shared" si="27"/>
        <v>327.76566110210183</v>
      </c>
      <c r="I106">
        <f t="shared" si="28"/>
        <v>1242685.9685080391</v>
      </c>
      <c r="N106" s="4">
        <f>Input!J107</f>
        <v>5.3996024285720523</v>
      </c>
      <c r="O106">
        <f t="shared" si="29"/>
        <v>5.3996024285720523</v>
      </c>
      <c r="P106">
        <f t="shared" si="30"/>
        <v>6.7417413523765042</v>
      </c>
      <c r="Q106">
        <f t="shared" si="31"/>
        <v>1.8013368907909724</v>
      </c>
      <c r="R106">
        <f t="shared" si="32"/>
        <v>29.155706386641207</v>
      </c>
    </row>
    <row r="107" spans="1:18" x14ac:dyDescent="0.25">
      <c r="A107">
        <f>Input!G108</f>
        <v>104</v>
      </c>
      <c r="B107">
        <f t="shared" si="22"/>
        <v>104</v>
      </c>
      <c r="C107">
        <f t="shared" si="23"/>
        <v>4.6443908991413725</v>
      </c>
      <c r="D107">
        <f t="shared" si="24"/>
        <v>1.797766417026367</v>
      </c>
      <c r="E107" s="4">
        <f>Input!I108</f>
        <v>3871.4652350000001</v>
      </c>
      <c r="F107">
        <f t="shared" si="25"/>
        <v>3870.3417960000002</v>
      </c>
      <c r="G107">
        <f t="shared" si="26"/>
        <v>3889.8313998585263</v>
      </c>
      <c r="H107">
        <f t="shared" si="27"/>
        <v>379.84465856227746</v>
      </c>
      <c r="I107">
        <f t="shared" si="28"/>
        <v>1257084.624873902</v>
      </c>
      <c r="N107" s="4">
        <f>Input!J108</f>
        <v>5.054292714285566</v>
      </c>
      <c r="O107">
        <f t="shared" si="29"/>
        <v>5.054292714285566</v>
      </c>
      <c r="P107">
        <f t="shared" si="30"/>
        <v>6.4395970530261142</v>
      </c>
      <c r="Q107">
        <f t="shared" si="31"/>
        <v>1.9190681109333874</v>
      </c>
      <c r="R107">
        <f t="shared" si="32"/>
        <v>25.545874841680156</v>
      </c>
    </row>
    <row r="108" spans="1:18" x14ac:dyDescent="0.25">
      <c r="A108">
        <f>Input!G109</f>
        <v>105</v>
      </c>
      <c r="B108">
        <f t="shared" si="22"/>
        <v>105</v>
      </c>
      <c r="C108">
        <f t="shared" si="23"/>
        <v>4.6539603501575231</v>
      </c>
      <c r="D108">
        <f t="shared" si="24"/>
        <v>1.8178174154773381</v>
      </c>
      <c r="E108" s="4">
        <f>Input!I109</f>
        <v>3876.1978694285717</v>
      </c>
      <c r="F108">
        <f t="shared" si="25"/>
        <v>3875.0744304285718</v>
      </c>
      <c r="G108">
        <f t="shared" si="26"/>
        <v>3895.9826078556353</v>
      </c>
      <c r="H108">
        <f t="shared" si="27"/>
        <v>437.15188332156737</v>
      </c>
      <c r="I108">
        <f t="shared" si="28"/>
        <v>1270915.9046293267</v>
      </c>
      <c r="N108" s="4">
        <f>Input!J109</f>
        <v>4.7326344285716004</v>
      </c>
      <c r="O108">
        <f t="shared" si="29"/>
        <v>4.7326344285716004</v>
      </c>
      <c r="P108">
        <f t="shared" si="30"/>
        <v>6.1512079971089886</v>
      </c>
      <c r="Q108">
        <f t="shared" si="31"/>
        <v>2.0123509693528998</v>
      </c>
      <c r="R108">
        <f t="shared" si="32"/>
        <v>22.397828634501238</v>
      </c>
    </row>
    <row r="109" spans="1:18" x14ac:dyDescent="0.25">
      <c r="A109">
        <f>Input!G110</f>
        <v>106</v>
      </c>
      <c r="B109">
        <f t="shared" si="22"/>
        <v>106</v>
      </c>
      <c r="C109">
        <f t="shared" si="23"/>
        <v>4.6634390941120669</v>
      </c>
      <c r="D109">
        <f t="shared" si="24"/>
        <v>1.8376783542113309</v>
      </c>
      <c r="E109" s="4">
        <f>Input!I110</f>
        <v>3881.1197145714286</v>
      </c>
      <c r="F109">
        <f t="shared" si="25"/>
        <v>3879.9962755714287</v>
      </c>
      <c r="G109">
        <f t="shared" si="26"/>
        <v>3901.8585649245374</v>
      </c>
      <c r="H109">
        <f t="shared" si="27"/>
        <v>477.95969575905156</v>
      </c>
      <c r="I109">
        <f t="shared" si="28"/>
        <v>1284198.9408653169</v>
      </c>
      <c r="N109" s="4">
        <f>Input!J110</f>
        <v>4.9218451428569097</v>
      </c>
      <c r="O109">
        <f t="shared" si="29"/>
        <v>4.9218451428569097</v>
      </c>
      <c r="P109">
        <f t="shared" si="30"/>
        <v>5.8759570689020384</v>
      </c>
      <c r="Q109">
        <f t="shared" si="31"/>
        <v>0.91032956742154525</v>
      </c>
      <c r="R109">
        <f t="shared" si="32"/>
        <v>24.224559610264155</v>
      </c>
    </row>
    <row r="110" spans="1:18" x14ac:dyDescent="0.25">
      <c r="A110">
        <f>Input!G111</f>
        <v>107</v>
      </c>
      <c r="B110">
        <f t="shared" si="22"/>
        <v>107</v>
      </c>
      <c r="C110">
        <f t="shared" si="23"/>
        <v>4.6728288344619058</v>
      </c>
      <c r="D110">
        <f t="shared" si="24"/>
        <v>1.8573528025043298</v>
      </c>
      <c r="E110" s="4">
        <f>Input!I111</f>
        <v>3885.958780142857</v>
      </c>
      <c r="F110">
        <f t="shared" si="25"/>
        <v>3884.835341142857</v>
      </c>
      <c r="G110">
        <f t="shared" si="26"/>
        <v>3907.4718176616188</v>
      </c>
      <c r="H110">
        <f t="shared" si="27"/>
        <v>512.41006918445487</v>
      </c>
      <c r="I110">
        <f t="shared" si="28"/>
        <v>1296952.6063368898</v>
      </c>
      <c r="N110" s="4">
        <f>Input!J111</f>
        <v>4.8390655714283639</v>
      </c>
      <c r="O110">
        <f t="shared" si="29"/>
        <v>4.8390655714283639</v>
      </c>
      <c r="P110">
        <f t="shared" si="30"/>
        <v>5.6132527370813863</v>
      </c>
      <c r="Q110">
        <f t="shared" si="31"/>
        <v>0.59936576746186032</v>
      </c>
      <c r="R110">
        <f t="shared" si="32"/>
        <v>23.416555604583319</v>
      </c>
    </row>
    <row r="111" spans="1:18" x14ac:dyDescent="0.25">
      <c r="A111">
        <f>Input!G112</f>
        <v>108</v>
      </c>
      <c r="B111">
        <f t="shared" si="22"/>
        <v>108</v>
      </c>
      <c r="C111">
        <f t="shared" si="23"/>
        <v>4.6821312271242199</v>
      </c>
      <c r="D111">
        <f t="shared" si="24"/>
        <v>1.8768442300217063</v>
      </c>
      <c r="E111" s="4">
        <f>Input!I112</f>
        <v>3890.516394571428</v>
      </c>
      <c r="F111">
        <f t="shared" si="25"/>
        <v>3889.392955571428</v>
      </c>
      <c r="G111">
        <f t="shared" si="26"/>
        <v>3912.8343459206035</v>
      </c>
      <c r="H111">
        <f t="shared" si="27"/>
        <v>549.49878150241523</v>
      </c>
      <c r="I111">
        <f t="shared" si="28"/>
        <v>1309195.4678620696</v>
      </c>
      <c r="N111" s="4">
        <f>Input!J112</f>
        <v>4.5576144285710143</v>
      </c>
      <c r="O111">
        <f t="shared" si="29"/>
        <v>4.5576144285710143</v>
      </c>
      <c r="P111">
        <f t="shared" si="30"/>
        <v>5.3625282589848249</v>
      </c>
      <c r="Q111">
        <f t="shared" si="31"/>
        <v>0.64788627439143265</v>
      </c>
      <c r="R111">
        <f t="shared" si="32"/>
        <v>20.771849279518694</v>
      </c>
    </row>
    <row r="112" spans="1:18" x14ac:dyDescent="0.25">
      <c r="A112">
        <f>Input!G113</f>
        <v>109</v>
      </c>
      <c r="B112">
        <f t="shared" si="22"/>
        <v>109</v>
      </c>
      <c r="C112">
        <f t="shared" si="23"/>
        <v>4.6913478822291435</v>
      </c>
      <c r="D112">
        <f t="shared" si="24"/>
        <v>1.8961560104906237</v>
      </c>
      <c r="E112" s="4">
        <f>Input!I113</f>
        <v>3895.5517661428571</v>
      </c>
      <c r="F112">
        <f t="shared" si="25"/>
        <v>3894.4283271428571</v>
      </c>
      <c r="G112">
        <f t="shared" si="26"/>
        <v>3917.9575867981589</v>
      </c>
      <c r="H112">
        <f t="shared" si="27"/>
        <v>553.62605992661099</v>
      </c>
      <c r="I112">
        <f t="shared" si="28"/>
        <v>1320945.7480677429</v>
      </c>
      <c r="N112" s="4">
        <f>Input!J113</f>
        <v>5.0353715714290956</v>
      </c>
      <c r="O112">
        <f t="shared" si="29"/>
        <v>5.0353715714290956</v>
      </c>
      <c r="P112">
        <f t="shared" si="30"/>
        <v>5.1232408775552258</v>
      </c>
      <c r="Q112">
        <f t="shared" si="31"/>
        <v>7.7210149590875819E-3</v>
      </c>
      <c r="R112">
        <f t="shared" si="32"/>
        <v>25.354966862356321</v>
      </c>
    </row>
    <row r="113" spans="1:18" x14ac:dyDescent="0.25">
      <c r="A113">
        <f>Input!G114</f>
        <v>110</v>
      </c>
      <c r="B113">
        <f t="shared" si="22"/>
        <v>110</v>
      </c>
      <c r="C113">
        <f t="shared" si="23"/>
        <v>4.7004803657924166</v>
      </c>
      <c r="D113">
        <f t="shared" si="24"/>
        <v>1.9152914252047655</v>
      </c>
      <c r="E113" s="4">
        <f>Input!I114</f>
        <v>3899.747515</v>
      </c>
      <c r="F113">
        <f t="shared" si="25"/>
        <v>3898.6240760000001</v>
      </c>
      <c r="G113">
        <f t="shared" si="26"/>
        <v>3922.8524578140714</v>
      </c>
      <c r="H113">
        <f t="shared" si="27"/>
        <v>587.01448532842221</v>
      </c>
      <c r="I113">
        <f t="shared" si="28"/>
        <v>1332221.2936889424</v>
      </c>
      <c r="N113" s="4">
        <f>Input!J114</f>
        <v>4.1957488571429167</v>
      </c>
      <c r="O113">
        <f t="shared" si="29"/>
        <v>4.1957488571429167</v>
      </c>
      <c r="P113">
        <f t="shared" si="30"/>
        <v>4.8948710159126936</v>
      </c>
      <c r="Q113">
        <f t="shared" si="31"/>
        <v>0.48877179288291317</v>
      </c>
      <c r="R113">
        <f t="shared" si="32"/>
        <v>17.60430847221609</v>
      </c>
    </row>
    <row r="114" spans="1:18" x14ac:dyDescent="0.25">
      <c r="A114">
        <f>Input!G115</f>
        <v>111</v>
      </c>
      <c r="B114">
        <f t="shared" si="22"/>
        <v>111</v>
      </c>
      <c r="C114">
        <f t="shared" si="23"/>
        <v>4.7095302013123339</v>
      </c>
      <c r="D114">
        <f t="shared" si="24"/>
        <v>1.9342536663704453</v>
      </c>
      <c r="E114" s="4">
        <f>Input!I115</f>
        <v>3904.1230141428573</v>
      </c>
      <c r="F114">
        <f t="shared" si="25"/>
        <v>3902.9995751428573</v>
      </c>
      <c r="G114">
        <f t="shared" si="26"/>
        <v>3927.5293792878924</v>
      </c>
      <c r="H114">
        <f t="shared" si="27"/>
        <v>601.71129139378047</v>
      </c>
      <c r="I114">
        <f t="shared" si="28"/>
        <v>1343039.5497007801</v>
      </c>
      <c r="N114" s="4">
        <f>Input!J115</f>
        <v>4.3754991428572794</v>
      </c>
      <c r="O114">
        <f t="shared" si="29"/>
        <v>4.3754991428572794</v>
      </c>
      <c r="P114">
        <f t="shared" si="30"/>
        <v>4.6769214738211744</v>
      </c>
      <c r="Q114">
        <f t="shared" si="31"/>
        <v>9.0855421603707881E-2</v>
      </c>
      <c r="R114">
        <f t="shared" si="32"/>
        <v>19.144992749144787</v>
      </c>
    </row>
    <row r="115" spans="1:18" x14ac:dyDescent="0.25">
      <c r="A115">
        <f>Input!G116</f>
        <v>112</v>
      </c>
      <c r="B115">
        <f t="shared" si="22"/>
        <v>112</v>
      </c>
      <c r="C115">
        <f t="shared" si="23"/>
        <v>4.7184988712950942</v>
      </c>
      <c r="D115">
        <f t="shared" si="24"/>
        <v>1.9530458403026898</v>
      </c>
      <c r="E115" s="4">
        <f>Input!I116</f>
        <v>3908.8319971428577</v>
      </c>
      <c r="F115">
        <f t="shared" si="25"/>
        <v>3907.7085581428578</v>
      </c>
      <c r="G115">
        <f t="shared" si="26"/>
        <v>3931.9982959175977</v>
      </c>
      <c r="H115">
        <f t="shared" si="27"/>
        <v>589.99136116562806</v>
      </c>
      <c r="I115">
        <f t="shared" si="28"/>
        <v>1353417.5386291211</v>
      </c>
      <c r="N115" s="4">
        <f>Input!J116</f>
        <v>4.708983000000444</v>
      </c>
      <c r="O115">
        <f t="shared" si="29"/>
        <v>4.708983000000444</v>
      </c>
      <c r="P115">
        <f t="shared" si="30"/>
        <v>4.4689166297051717</v>
      </c>
      <c r="Q115">
        <f t="shared" si="31"/>
        <v>5.7631862146746815E-2</v>
      </c>
      <c r="R115">
        <f t="shared" si="32"/>
        <v>22.174520894293181</v>
      </c>
    </row>
    <row r="116" spans="1:18" x14ac:dyDescent="0.25">
      <c r="A116">
        <f>Input!G117</f>
        <v>113</v>
      </c>
      <c r="B116">
        <f t="shared" si="22"/>
        <v>113</v>
      </c>
      <c r="C116">
        <f t="shared" si="23"/>
        <v>4.7273878187123408</v>
      </c>
      <c r="D116">
        <f t="shared" si="24"/>
        <v>1.9716709704792454</v>
      </c>
      <c r="E116" s="4">
        <f>Input!I117</f>
        <v>3913.5906479999999</v>
      </c>
      <c r="F116">
        <f t="shared" si="25"/>
        <v>3912.4672089999999</v>
      </c>
      <c r="G116">
        <f t="shared" si="26"/>
        <v>3936.2686975689289</v>
      </c>
      <c r="H116">
        <f t="shared" si="27"/>
        <v>566.51085809685867</v>
      </c>
      <c r="I116">
        <f t="shared" si="28"/>
        <v>1363371.8444476912</v>
      </c>
      <c r="N116" s="4">
        <f>Input!J117</f>
        <v>4.7586508571421291</v>
      </c>
      <c r="O116">
        <f t="shared" si="29"/>
        <v>4.7586508571421291</v>
      </c>
      <c r="P116">
        <f t="shared" si="30"/>
        <v>4.2704016513314063</v>
      </c>
      <c r="Q116">
        <f t="shared" si="31"/>
        <v>0.2383872869748016</v>
      </c>
      <c r="R116">
        <f t="shared" si="32"/>
        <v>22.64475798017952</v>
      </c>
    </row>
    <row r="117" spans="1:18" x14ac:dyDescent="0.25">
      <c r="A117">
        <f>Input!G118</f>
        <v>114</v>
      </c>
      <c r="B117">
        <f t="shared" si="22"/>
        <v>114</v>
      </c>
      <c r="C117">
        <f t="shared" si="23"/>
        <v>4.7361984483944957</v>
      </c>
      <c r="D117">
        <f t="shared" si="24"/>
        <v>1.9901320004600469</v>
      </c>
      <c r="E117" s="4">
        <f>Input!I118</f>
        <v>3918.1766439999997</v>
      </c>
      <c r="F117">
        <f t="shared" si="25"/>
        <v>3917.0532049999997</v>
      </c>
      <c r="G117">
        <f t="shared" si="26"/>
        <v>3940.3496392867164</v>
      </c>
      <c r="H117">
        <f t="shared" si="27"/>
        <v>542.72385047530963</v>
      </c>
      <c r="I117">
        <f t="shared" si="28"/>
        <v>1372918.6005258334</v>
      </c>
      <c r="N117" s="4">
        <f>Input!J118</f>
        <v>4.5859959999997955</v>
      </c>
      <c r="O117">
        <f t="shared" si="29"/>
        <v>4.5859959999997955</v>
      </c>
      <c r="P117">
        <f t="shared" si="30"/>
        <v>4.0809417177877041</v>
      </c>
      <c r="Q117">
        <f t="shared" si="31"/>
        <v>0.25507982798077083</v>
      </c>
      <c r="R117">
        <f t="shared" si="32"/>
        <v>21.031359312014125</v>
      </c>
    </row>
    <row r="118" spans="1:18" x14ac:dyDescent="0.25">
      <c r="A118">
        <f>Input!G119</f>
        <v>115</v>
      </c>
      <c r="B118">
        <f t="shared" si="22"/>
        <v>115</v>
      </c>
      <c r="C118">
        <f t="shared" si="23"/>
        <v>4.7449321283632502</v>
      </c>
      <c r="D118">
        <f t="shared" si="24"/>
        <v>2.0084317966792056</v>
      </c>
      <c r="E118" s="4">
        <f>Input!I119</f>
        <v>3923.0606470000007</v>
      </c>
      <c r="F118">
        <f t="shared" si="25"/>
        <v>3921.9372080000007</v>
      </c>
      <c r="G118">
        <f t="shared" si="26"/>
        <v>3944.2497605416811</v>
      </c>
      <c r="H118">
        <f t="shared" si="27"/>
        <v>497.85000092524672</v>
      </c>
      <c r="I118">
        <f t="shared" si="28"/>
        <v>1382073.4811429358</v>
      </c>
      <c r="N118" s="4">
        <f>Input!J119</f>
        <v>4.8840030000010302</v>
      </c>
      <c r="O118">
        <f t="shared" si="29"/>
        <v>4.8840030000010302</v>
      </c>
      <c r="P118">
        <f t="shared" si="30"/>
        <v>3.9001212549645436</v>
      </c>
      <c r="Q118">
        <f t="shared" si="31"/>
        <v>0.96802328821604189</v>
      </c>
      <c r="R118">
        <f t="shared" si="32"/>
        <v>23.853485304019063</v>
      </c>
    </row>
    <row r="119" spans="1:18" x14ac:dyDescent="0.25">
      <c r="A119">
        <f>Input!G120</f>
        <v>116</v>
      </c>
      <c r="B119">
        <f t="shared" si="22"/>
        <v>116</v>
      </c>
      <c r="C119">
        <f t="shared" si="23"/>
        <v>4.7535901911063645</v>
      </c>
      <c r="D119">
        <f t="shared" si="24"/>
        <v>2.0265731511161111</v>
      </c>
      <c r="E119" s="4">
        <f>Input!I120</f>
        <v>3927.8311235714282</v>
      </c>
      <c r="F119">
        <f t="shared" si="25"/>
        <v>3926.7076845714282</v>
      </c>
      <c r="G119">
        <f t="shared" si="26"/>
        <v>3947.9773037280479</v>
      </c>
      <c r="H119">
        <f t="shared" si="27"/>
        <v>452.396699067643</v>
      </c>
      <c r="I119">
        <f t="shared" si="28"/>
        <v>1390851.6961330157</v>
      </c>
      <c r="N119" s="4">
        <f>Input!J120</f>
        <v>4.7704765714274799</v>
      </c>
      <c r="O119">
        <f t="shared" si="29"/>
        <v>4.7704765714274799</v>
      </c>
      <c r="P119">
        <f t="shared" si="30"/>
        <v>3.7275431863668365</v>
      </c>
      <c r="Q119">
        <f t="shared" si="31"/>
        <v>1.0877100456740525</v>
      </c>
      <c r="R119">
        <f t="shared" si="32"/>
        <v>22.757446718538485</v>
      </c>
    </row>
    <row r="120" spans="1:18" x14ac:dyDescent="0.25">
      <c r="A120">
        <f>Input!G121</f>
        <v>117</v>
      </c>
      <c r="B120">
        <f t="shared" si="22"/>
        <v>117</v>
      </c>
      <c r="C120">
        <f t="shared" si="23"/>
        <v>4.7621739347977563</v>
      </c>
      <c r="D120">
        <f t="shared" si="24"/>
        <v>2.0445587838519024</v>
      </c>
      <c r="E120" s="4">
        <f>Input!I121</f>
        <v>3931.8660432857146</v>
      </c>
      <c r="F120">
        <f t="shared" si="25"/>
        <v>3930.7426042857146</v>
      </c>
      <c r="G120">
        <f t="shared" si="26"/>
        <v>3951.5401319287967</v>
      </c>
      <c r="H120">
        <f t="shared" si="27"/>
        <v>432.53715606476197</v>
      </c>
      <c r="I120">
        <f t="shared" si="28"/>
        <v>1399267.9882662895</v>
      </c>
      <c r="N120" s="4">
        <f>Input!J121</f>
        <v>4.0349197142863886</v>
      </c>
      <c r="O120">
        <f t="shared" si="29"/>
        <v>4.0349197142863886</v>
      </c>
      <c r="P120">
        <f t="shared" si="30"/>
        <v>3.5628282007488514</v>
      </c>
      <c r="Q120">
        <f t="shared" si="31"/>
        <v>0.22287039715416268</v>
      </c>
      <c r="R120">
        <f t="shared" si="32"/>
        <v>16.280577100736952</v>
      </c>
    </row>
    <row r="121" spans="1:18" x14ac:dyDescent="0.25">
      <c r="A121">
        <f>Input!G122</f>
        <v>118</v>
      </c>
      <c r="B121">
        <f t="shared" si="22"/>
        <v>118</v>
      </c>
      <c r="C121">
        <f t="shared" si="23"/>
        <v>4.7706846244656651</v>
      </c>
      <c r="D121">
        <f t="shared" si="24"/>
        <v>2.0623913455171361</v>
      </c>
      <c r="E121" s="4">
        <f>Input!I122</f>
        <v>3935.707021857143</v>
      </c>
      <c r="F121">
        <f t="shared" si="25"/>
        <v>3934.583582857143</v>
      </c>
      <c r="G121">
        <f t="shared" si="26"/>
        <v>3954.9457459665678</v>
      </c>
      <c r="H121">
        <f t="shared" si="27"/>
        <v>414.61768649481729</v>
      </c>
      <c r="I121">
        <f t="shared" si="28"/>
        <v>1407336.6330141183</v>
      </c>
      <c r="N121" s="4">
        <f>Input!J122</f>
        <v>3.8409785714284226</v>
      </c>
      <c r="O121">
        <f t="shared" si="29"/>
        <v>3.8409785714284226</v>
      </c>
      <c r="P121">
        <f t="shared" si="30"/>
        <v>3.4056140377713224</v>
      </c>
      <c r="Q121">
        <f t="shared" si="31"/>
        <v>0.1895422771664643</v>
      </c>
      <c r="R121">
        <f t="shared" si="32"/>
        <v>14.753116386172326</v>
      </c>
    </row>
    <row r="122" spans="1:18" x14ac:dyDescent="0.25">
      <c r="A122">
        <f>Input!G123</f>
        <v>119</v>
      </c>
      <c r="B122">
        <f t="shared" si="22"/>
        <v>119</v>
      </c>
      <c r="C122">
        <f t="shared" si="23"/>
        <v>4.7791234931115296</v>
      </c>
      <c r="D122">
        <f t="shared" si="24"/>
        <v>2.0800734196361845</v>
      </c>
      <c r="E122" s="4">
        <f>Input!I123</f>
        <v>3939.2783752857144</v>
      </c>
      <c r="F122">
        <f t="shared" si="25"/>
        <v>3938.1549362857145</v>
      </c>
      <c r="G122">
        <f t="shared" si="26"/>
        <v>3958.2013007591881</v>
      </c>
      <c r="H122">
        <f t="shared" si="27"/>
        <v>401.85672860334682</v>
      </c>
      <c r="I122">
        <f t="shared" si="28"/>
        <v>1415071.4403798</v>
      </c>
      <c r="N122" s="4">
        <f>Input!J123</f>
        <v>3.5713534285714559</v>
      </c>
      <c r="O122">
        <f t="shared" si="29"/>
        <v>3.5713534285714559</v>
      </c>
      <c r="P122">
        <f t="shared" si="30"/>
        <v>3.2555547926204285</v>
      </c>
      <c r="Q122">
        <f t="shared" si="31"/>
        <v>9.9728778468529553E-2</v>
      </c>
      <c r="R122">
        <f t="shared" si="32"/>
        <v>12.754565311769094</v>
      </c>
    </row>
    <row r="123" spans="1:18" x14ac:dyDescent="0.25">
      <c r="A123">
        <f>Input!G124</f>
        <v>120</v>
      </c>
      <c r="B123">
        <f t="shared" si="22"/>
        <v>120</v>
      </c>
      <c r="C123">
        <f t="shared" si="23"/>
        <v>4.7874917427820458</v>
      </c>
      <c r="D123">
        <f t="shared" si="24"/>
        <v>2.0976075248735353</v>
      </c>
      <c r="E123" s="4">
        <f>Input!I124</f>
        <v>3942.6605178571435</v>
      </c>
      <c r="F123">
        <f t="shared" si="25"/>
        <v>3941.5370788571436</v>
      </c>
      <c r="G123">
        <f t="shared" si="26"/>
        <v>3961.3136209994896</v>
      </c>
      <c r="H123">
        <f t="shared" si="27"/>
        <v>391.11161910798688</v>
      </c>
      <c r="I123">
        <f t="shared" si="28"/>
        <v>1422485.7585104906</v>
      </c>
      <c r="N123" s="4">
        <f>Input!J124</f>
        <v>3.3821425714290854</v>
      </c>
      <c r="O123">
        <f t="shared" si="29"/>
        <v>3.3821425714290854</v>
      </c>
      <c r="P123">
        <f t="shared" si="30"/>
        <v>3.1123202403016177</v>
      </c>
      <c r="Q123">
        <f t="shared" si="31"/>
        <v>7.2804090375060818E-2</v>
      </c>
      <c r="R123">
        <f t="shared" si="32"/>
        <v>11.438888373472945</v>
      </c>
    </row>
    <row r="124" spans="1:18" x14ac:dyDescent="0.25">
      <c r="A124">
        <f>Input!G125</f>
        <v>121</v>
      </c>
      <c r="B124">
        <f t="shared" si="22"/>
        <v>121</v>
      </c>
      <c r="C124">
        <f t="shared" si="23"/>
        <v>4.7957905455967413</v>
      </c>
      <c r="D124">
        <f t="shared" si="24"/>
        <v>2.1149961171868812</v>
      </c>
      <c r="E124" s="4">
        <f>Input!I125</f>
        <v>3945.8132422857138</v>
      </c>
      <c r="F124">
        <f t="shared" si="25"/>
        <v>3944.6898032857139</v>
      </c>
      <c r="G124">
        <f t="shared" si="26"/>
        <v>3964.2892161796121</v>
      </c>
      <c r="H124">
        <f t="shared" si="27"/>
        <v>384.13698578550543</v>
      </c>
      <c r="I124">
        <f t="shared" si="28"/>
        <v>1429592.4788353986</v>
      </c>
      <c r="N124" s="4">
        <f>Input!J125</f>
        <v>3.1527244285703091</v>
      </c>
      <c r="O124">
        <f t="shared" si="29"/>
        <v>3.1527244285703091</v>
      </c>
      <c r="P124">
        <f t="shared" si="30"/>
        <v>2.9755951801226606</v>
      </c>
      <c r="Q124">
        <f t="shared" si="31"/>
        <v>3.1374770655628804E-2</v>
      </c>
      <c r="R124">
        <f t="shared" si="32"/>
        <v>9.9396713225039814</v>
      </c>
    </row>
    <row r="125" spans="1:18" x14ac:dyDescent="0.25">
      <c r="A125">
        <f>Input!G126</f>
        <v>122</v>
      </c>
      <c r="B125">
        <f t="shared" si="22"/>
        <v>122</v>
      </c>
      <c r="C125">
        <f t="shared" si="23"/>
        <v>4.8040210447332568</v>
      </c>
      <c r="D125">
        <f t="shared" si="24"/>
        <v>2.1322415918915913</v>
      </c>
      <c r="E125" s="4">
        <f>Input!I126</f>
        <v>3949.5548852857141</v>
      </c>
      <c r="F125">
        <f t="shared" si="25"/>
        <v>3948.4314462857142</v>
      </c>
      <c r="G125">
        <f t="shared" si="26"/>
        <v>3967.1342949803197</v>
      </c>
      <c r="H125">
        <f t="shared" si="27"/>
        <v>349.79654929330906</v>
      </c>
      <c r="I125">
        <f t="shared" si="28"/>
        <v>1436404.0425024724</v>
      </c>
      <c r="N125" s="4">
        <f>Input!J126</f>
        <v>3.7416430000002947</v>
      </c>
      <c r="O125">
        <f t="shared" si="29"/>
        <v>3.7416430000002947</v>
      </c>
      <c r="P125">
        <f t="shared" si="30"/>
        <v>2.8450788007074457</v>
      </c>
      <c r="Q125">
        <f t="shared" si="31"/>
        <v>0.80382736345362749</v>
      </c>
      <c r="R125">
        <f t="shared" si="32"/>
        <v>13.999892339451206</v>
      </c>
    </row>
    <row r="126" spans="1:18" x14ac:dyDescent="0.25">
      <c r="A126">
        <f>Input!G127</f>
        <v>123</v>
      </c>
      <c r="B126">
        <f t="shared" si="22"/>
        <v>123</v>
      </c>
      <c r="C126">
        <f t="shared" si="23"/>
        <v>4.8121843553724171</v>
      </c>
      <c r="D126">
        <f t="shared" si="24"/>
        <v>2.1493462856409349</v>
      </c>
      <c r="E126" s="4">
        <f>Input!I127</f>
        <v>3953.2137485714288</v>
      </c>
      <c r="F126">
        <f t="shared" si="25"/>
        <v>3952.0903095714289</v>
      </c>
      <c r="G126">
        <f t="shared" si="26"/>
        <v>3969.8547790460511</v>
      </c>
      <c r="H126">
        <f t="shared" si="27"/>
        <v>315.57637571478659</v>
      </c>
      <c r="I126">
        <f t="shared" si="28"/>
        <v>1442932.4479103959</v>
      </c>
      <c r="N126" s="4">
        <f>Input!J127</f>
        <v>3.6588632857146877</v>
      </c>
      <c r="O126">
        <f t="shared" si="29"/>
        <v>3.6588632857146877</v>
      </c>
      <c r="P126">
        <f t="shared" si="30"/>
        <v>2.7204840657316094</v>
      </c>
      <c r="Q126">
        <f t="shared" si="31"/>
        <v>0.88055556049605044</v>
      </c>
      <c r="R126">
        <f t="shared" si="32"/>
        <v>13.387280543550879</v>
      </c>
    </row>
    <row r="127" spans="1:18" x14ac:dyDescent="0.25">
      <c r="A127">
        <f>Input!G128</f>
        <v>124</v>
      </c>
      <c r="B127">
        <f t="shared" si="22"/>
        <v>124</v>
      </c>
      <c r="C127">
        <f t="shared" si="23"/>
        <v>4.8202815656050371</v>
      </c>
      <c r="D127">
        <f t="shared" si="24"/>
        <v>2.1663124783261201</v>
      </c>
      <c r="E127" s="4">
        <f>Input!I128</f>
        <v>3957.8257610000001</v>
      </c>
      <c r="F127">
        <f t="shared" si="25"/>
        <v>3956.7023220000001</v>
      </c>
      <c r="G127">
        <f t="shared" si="26"/>
        <v>3972.4563161664928</v>
      </c>
      <c r="H127">
        <f t="shared" si="27"/>
        <v>248.1883321978861</v>
      </c>
      <c r="I127">
        <f t="shared" si="28"/>
        <v>1449189.2591549626</v>
      </c>
      <c r="N127" s="4">
        <f>Input!J128</f>
        <v>4.6120124285712336</v>
      </c>
      <c r="O127">
        <f t="shared" si="29"/>
        <v>4.6120124285712336</v>
      </c>
      <c r="P127">
        <f t="shared" si="30"/>
        <v>2.6015371204417068</v>
      </c>
      <c r="Q127">
        <f t="shared" si="31"/>
        <v>4.0420109645985161</v>
      </c>
      <c r="R127">
        <f t="shared" si="32"/>
        <v>21.27065864129553</v>
      </c>
    </row>
    <row r="128" spans="1:18" x14ac:dyDescent="0.25">
      <c r="A128">
        <f>Input!G129</f>
        <v>125</v>
      </c>
      <c r="B128">
        <f t="shared" si="22"/>
        <v>125</v>
      </c>
      <c r="C128">
        <f t="shared" si="23"/>
        <v>4.8283137373023015</v>
      </c>
      <c r="D128">
        <f t="shared" si="24"/>
        <v>2.1831423949000146</v>
      </c>
      <c r="E128" s="4">
        <f>Input!I129</f>
        <v>3962.2272765714288</v>
      </c>
      <c r="F128">
        <f t="shared" si="25"/>
        <v>3961.1038375714288</v>
      </c>
      <c r="G128">
        <f t="shared" si="26"/>
        <v>3974.9442928854005</v>
      </c>
      <c r="H128">
        <f t="shared" si="27"/>
        <v>191.55820329804715</v>
      </c>
      <c r="I128">
        <f t="shared" si="28"/>
        <v>1455185.6152290262</v>
      </c>
      <c r="N128" s="4">
        <f>Input!J129</f>
        <v>4.4015155714287175</v>
      </c>
      <c r="O128">
        <f t="shared" si="29"/>
        <v>4.4015155714287175</v>
      </c>
      <c r="P128">
        <f t="shared" si="30"/>
        <v>2.4879767189076678</v>
      </c>
      <c r="Q128">
        <f t="shared" si="31"/>
        <v>3.6616309401075755</v>
      </c>
      <c r="R128">
        <f t="shared" si="32"/>
        <v>19.373339325529471</v>
      </c>
    </row>
    <row r="129" spans="1:18" x14ac:dyDescent="0.25">
      <c r="A129">
        <f>Input!G130</f>
        <v>126</v>
      </c>
      <c r="B129">
        <f t="shared" si="22"/>
        <v>126</v>
      </c>
      <c r="C129">
        <f t="shared" si="23"/>
        <v>4.836281906951478</v>
      </c>
      <c r="D129">
        <f t="shared" si="24"/>
        <v>2.1998382071282254</v>
      </c>
      <c r="E129" s="4">
        <f>Input!I130</f>
        <v>3966.510535285714</v>
      </c>
      <c r="F129">
        <f t="shared" si="25"/>
        <v>3965.3870962857141</v>
      </c>
      <c r="G129">
        <f t="shared" si="26"/>
        <v>3977.3238465572631</v>
      </c>
      <c r="H129">
        <f t="shared" si="27"/>
        <v>142.48600704532618</v>
      </c>
      <c r="I129">
        <f t="shared" si="28"/>
        <v>1460932.2398334534</v>
      </c>
      <c r="N129" s="4">
        <f>Input!J130</f>
        <v>4.283258714285239</v>
      </c>
      <c r="O129">
        <f t="shared" si="29"/>
        <v>4.283258714285239</v>
      </c>
      <c r="P129">
        <f t="shared" si="30"/>
        <v>2.3795536718626291</v>
      </c>
      <c r="Q129">
        <f t="shared" si="31"/>
        <v>3.6240928885452708</v>
      </c>
      <c r="R129">
        <f t="shared" si="32"/>
        <v>18.34630521350044</v>
      </c>
    </row>
    <row r="130" spans="1:18" x14ac:dyDescent="0.25">
      <c r="A130">
        <f>Input!G131</f>
        <v>127</v>
      </c>
      <c r="B130">
        <f t="shared" si="22"/>
        <v>127</v>
      </c>
      <c r="C130">
        <f t="shared" si="23"/>
        <v>4.8441870864585912</v>
      </c>
      <c r="D130">
        <f t="shared" si="24"/>
        <v>2.2164020352709537</v>
      </c>
      <c r="E130" s="4">
        <f>Input!I131</f>
        <v>3970.569106285714</v>
      </c>
      <c r="F130">
        <f t="shared" si="25"/>
        <v>3969.4456672857141</v>
      </c>
      <c r="G130">
        <f t="shared" si="26"/>
        <v>3979.5998768721665</v>
      </c>
      <c r="H130">
        <f t="shared" si="27"/>
        <v>103.10797232560289</v>
      </c>
      <c r="I130">
        <f t="shared" si="28"/>
        <v>1466439.4516729191</v>
      </c>
      <c r="N130" s="4">
        <f>Input!J131</f>
        <v>4.058571000000029</v>
      </c>
      <c r="O130">
        <f t="shared" si="29"/>
        <v>4.058571000000029</v>
      </c>
      <c r="P130">
        <f t="shared" si="30"/>
        <v>2.2760303149032564</v>
      </c>
      <c r="Q130">
        <f t="shared" si="31"/>
        <v>3.1774512940252717</v>
      </c>
      <c r="R130">
        <f t="shared" si="32"/>
        <v>16.471998562041236</v>
      </c>
    </row>
    <row r="131" spans="1:18" x14ac:dyDescent="0.25">
      <c r="A131">
        <f>Input!G132</f>
        <v>128</v>
      </c>
      <c r="B131">
        <f t="shared" si="22"/>
        <v>128</v>
      </c>
      <c r="C131">
        <f t="shared" si="23"/>
        <v>4.8520302639196169</v>
      </c>
      <c r="D131">
        <f t="shared" si="24"/>
        <v>2.2328359496988872</v>
      </c>
      <c r="E131" s="4">
        <f>Input!I132</f>
        <v>3974.6962662857145</v>
      </c>
      <c r="F131">
        <f t="shared" si="25"/>
        <v>3973.5728272857145</v>
      </c>
      <c r="G131">
        <f t="shared" si="26"/>
        <v>3981.7770568689216</v>
      </c>
      <c r="H131">
        <f t="shared" si="27"/>
        <v>67.309383053969768</v>
      </c>
      <c r="I131">
        <f t="shared" si="28"/>
        <v>1471717.1751252012</v>
      </c>
      <c r="N131" s="4">
        <f>Input!J132</f>
        <v>4.1271600000004582</v>
      </c>
      <c r="O131">
        <f t="shared" si="29"/>
        <v>4.1271600000004582</v>
      </c>
      <c r="P131">
        <f t="shared" si="30"/>
        <v>2.1771799967549526</v>
      </c>
      <c r="Q131">
        <f t="shared" si="31"/>
        <v>3.8024220130573423</v>
      </c>
      <c r="R131">
        <f t="shared" si="32"/>
        <v>17.033449665603783</v>
      </c>
    </row>
    <row r="132" spans="1:18" x14ac:dyDescent="0.25">
      <c r="A132">
        <f>Input!G133</f>
        <v>129</v>
      </c>
      <c r="B132">
        <f t="shared" si="22"/>
        <v>129</v>
      </c>
      <c r="C132">
        <f t="shared" si="23"/>
        <v>4.8598124043616719</v>
      </c>
      <c r="D132">
        <f t="shared" si="24"/>
        <v>2.2491419724462247</v>
      </c>
      <c r="E132" s="4">
        <f>Input!I133</f>
        <v>3977.8891980000003</v>
      </c>
      <c r="F132">
        <f t="shared" si="25"/>
        <v>3976.7657590000003</v>
      </c>
      <c r="G132">
        <f t="shared" si="26"/>
        <v>3983.8598434561704</v>
      </c>
      <c r="H132">
        <f t="shared" si="27"/>
        <v>50.326034271274139</v>
      </c>
      <c r="I132">
        <f t="shared" si="28"/>
        <v>1476774.951185988</v>
      </c>
      <c r="N132" s="4">
        <f>Input!J133</f>
        <v>3.1929317142858054</v>
      </c>
      <c r="O132">
        <f t="shared" si="29"/>
        <v>3.1929317142858054</v>
      </c>
      <c r="P132">
        <f t="shared" si="30"/>
        <v>2.0827865872489704</v>
      </c>
      <c r="Q132">
        <f t="shared" si="31"/>
        <v>1.2324222030836305</v>
      </c>
      <c r="R132">
        <f t="shared" si="32"/>
        <v>10.194812932092091</v>
      </c>
    </row>
    <row r="133" spans="1:18" x14ac:dyDescent="0.25">
      <c r="A133">
        <f>Input!G134</f>
        <v>130</v>
      </c>
      <c r="B133">
        <f t="shared" si="22"/>
        <v>130</v>
      </c>
      <c r="C133">
        <f t="shared" si="23"/>
        <v>4.8675344504555822</v>
      </c>
      <c r="D133">
        <f t="shared" si="24"/>
        <v>2.2653220787037314</v>
      </c>
      <c r="E133" s="4">
        <f>Input!I134</f>
        <v>3980.857442</v>
      </c>
      <c r="F133">
        <f t="shared" si="25"/>
        <v>3979.734003</v>
      </c>
      <c r="G133">
        <f t="shared" si="26"/>
        <v>3985.8524874607815</v>
      </c>
      <c r="H133">
        <f t="shared" si="27"/>
        <v>37.435852096824362</v>
      </c>
      <c r="I133">
        <f t="shared" si="28"/>
        <v>1481621.9486031989</v>
      </c>
      <c r="N133" s="4">
        <f>Input!J134</f>
        <v>2.9682439999996859</v>
      </c>
      <c r="O133">
        <f t="shared" si="29"/>
        <v>2.9682439999996859</v>
      </c>
      <c r="P133">
        <f t="shared" si="30"/>
        <v>1.9926440046112095</v>
      </c>
      <c r="Q133">
        <f t="shared" si="31"/>
        <v>0.95179535100199519</v>
      </c>
      <c r="R133">
        <f t="shared" si="32"/>
        <v>8.8104724435341346</v>
      </c>
    </row>
    <row r="134" spans="1:18" x14ac:dyDescent="0.25">
      <c r="A134">
        <f>Input!G135</f>
        <v>131</v>
      </c>
      <c r="B134">
        <f t="shared" si="22"/>
        <v>131</v>
      </c>
      <c r="C134">
        <f t="shared" si="23"/>
        <v>4.8751973232011512</v>
      </c>
      <c r="D134">
        <f t="shared" si="24"/>
        <v>2.2813781982545893</v>
      </c>
      <c r="E134" s="4">
        <f>Input!I135</f>
        <v>3983.7500017142852</v>
      </c>
      <c r="F134">
        <f t="shared" si="25"/>
        <v>3982.6265627142852</v>
      </c>
      <c r="G134">
        <f t="shared" si="26"/>
        <v>3987.7590432224051</v>
      </c>
      <c r="H134">
        <f t="shared" si="27"/>
        <v>26.34235616623068</v>
      </c>
      <c r="I134">
        <f t="shared" si="28"/>
        <v>1486266.9751256097</v>
      </c>
      <c r="N134" s="4">
        <f>Input!J135</f>
        <v>2.8925597142851984</v>
      </c>
      <c r="O134">
        <f t="shared" si="29"/>
        <v>2.8925597142851984</v>
      </c>
      <c r="P134">
        <f t="shared" si="30"/>
        <v>1.9065557616237585</v>
      </c>
      <c r="Q134">
        <f t="shared" si="31"/>
        <v>0.9722037946639831</v>
      </c>
      <c r="R134">
        <f t="shared" si="32"/>
        <v>8.3669017007056681</v>
      </c>
    </row>
    <row r="135" spans="1:18" x14ac:dyDescent="0.25">
      <c r="A135">
        <f>Input!G136</f>
        <v>132</v>
      </c>
      <c r="B135">
        <f t="shared" si="22"/>
        <v>132</v>
      </c>
      <c r="C135">
        <f t="shared" si="23"/>
        <v>4.8828019225863706</v>
      </c>
      <c r="D135">
        <f t="shared" si="24"/>
        <v>2.297312216855651</v>
      </c>
      <c r="E135" s="4">
        <f>Input!I136</f>
        <v>3986.7844695714289</v>
      </c>
      <c r="F135">
        <f t="shared" si="25"/>
        <v>3985.6610305714289</v>
      </c>
      <c r="G135">
        <f t="shared" si="26"/>
        <v>3989.5833777525945</v>
      </c>
      <c r="H135">
        <f t="shared" si="27"/>
        <v>15.384807409597771</v>
      </c>
      <c r="I135">
        <f t="shared" si="28"/>
        <v>1490718.488800254</v>
      </c>
      <c r="N135" s="4">
        <f>Input!J136</f>
        <v>3.0344678571436816</v>
      </c>
      <c r="O135">
        <f t="shared" si="29"/>
        <v>3.0344678571436816</v>
      </c>
      <c r="P135">
        <f t="shared" si="30"/>
        <v>1.8243345301893619</v>
      </c>
      <c r="Q135">
        <f t="shared" si="31"/>
        <v>1.4644226690055304</v>
      </c>
      <c r="R135">
        <f t="shared" si="32"/>
        <v>9.2079951760381675</v>
      </c>
    </row>
    <row r="136" spans="1:18" x14ac:dyDescent="0.25">
      <c r="A136">
        <f>Input!G137</f>
        <v>133</v>
      </c>
      <c r="B136">
        <f t="shared" si="22"/>
        <v>133</v>
      </c>
      <c r="C136">
        <f t="shared" si="23"/>
        <v>4.8903491282217537</v>
      </c>
      <c r="D136">
        <f t="shared" si="24"/>
        <v>2.3131259775665658</v>
      </c>
      <c r="E136" s="4">
        <f>Input!I137</f>
        <v>3989.8615098571431</v>
      </c>
      <c r="F136">
        <f t="shared" si="25"/>
        <v>3988.7380708571432</v>
      </c>
      <c r="G136">
        <f t="shared" si="26"/>
        <v>3991.3291794763995</v>
      </c>
      <c r="H136">
        <f t="shared" si="27"/>
        <v>6.7138438767846749</v>
      </c>
      <c r="I136">
        <f t="shared" si="28"/>
        <v>1494984.6092617346</v>
      </c>
      <c r="N136" s="4">
        <f>Input!J137</f>
        <v>3.0770402857142471</v>
      </c>
      <c r="O136">
        <f t="shared" si="29"/>
        <v>3.0770402857142471</v>
      </c>
      <c r="P136">
        <f t="shared" si="30"/>
        <v>1.7458017238048349</v>
      </c>
      <c r="Q136">
        <f t="shared" si="31"/>
        <v>1.7721961087146401</v>
      </c>
      <c r="R136">
        <f t="shared" si="32"/>
        <v>9.4681769199084158</v>
      </c>
    </row>
    <row r="137" spans="1:18" x14ac:dyDescent="0.25">
      <c r="A137">
        <f>Input!G138</f>
        <v>134</v>
      </c>
      <c r="B137">
        <f t="shared" si="22"/>
        <v>134</v>
      </c>
      <c r="C137">
        <f t="shared" si="23"/>
        <v>4.8978397999509111</v>
      </c>
      <c r="D137">
        <f t="shared" si="24"/>
        <v>2.328821282029129</v>
      </c>
      <c r="E137" s="4">
        <f>Input!I138</f>
        <v>3993.1324911428574</v>
      </c>
      <c r="F137">
        <f t="shared" si="25"/>
        <v>3992.0090521428574</v>
      </c>
      <c r="G137">
        <f t="shared" si="26"/>
        <v>3992.9999665738305</v>
      </c>
      <c r="H137">
        <f t="shared" si="27"/>
        <v>0.98191140951081113</v>
      </c>
      <c r="I137">
        <f t="shared" si="28"/>
        <v>1499073.1289643459</v>
      </c>
      <c r="N137" s="4">
        <f>Input!J138</f>
        <v>3.2709812857142424</v>
      </c>
      <c r="O137">
        <f t="shared" si="29"/>
        <v>3.2709812857142424</v>
      </c>
      <c r="P137">
        <f t="shared" si="30"/>
        <v>1.6707870974311911</v>
      </c>
      <c r="Q137">
        <f t="shared" si="31"/>
        <v>2.5606214402148533</v>
      </c>
      <c r="R137">
        <f t="shared" si="32"/>
        <v>10.699318571492798</v>
      </c>
    </row>
    <row r="138" spans="1:18" x14ac:dyDescent="0.25">
      <c r="A138">
        <f>Input!G139</f>
        <v>135</v>
      </c>
      <c r="B138">
        <f t="shared" si="22"/>
        <v>135</v>
      </c>
      <c r="C138">
        <f t="shared" si="23"/>
        <v>4.9052747784384296</v>
      </c>
      <c r="D138">
        <f t="shared" si="24"/>
        <v>2.3443998916990707</v>
      </c>
      <c r="E138" s="4">
        <f>Input!I139</f>
        <v>3996.3916467142858</v>
      </c>
      <c r="F138">
        <f t="shared" si="25"/>
        <v>3995.2682077142858</v>
      </c>
      <c r="G138">
        <f t="shared" si="26"/>
        <v>3994.5990949380657</v>
      </c>
      <c r="H138">
        <f t="shared" si="27"/>
        <v>0.44771190730099325</v>
      </c>
      <c r="I138">
        <f t="shared" si="28"/>
        <v>1502991.5243148434</v>
      </c>
      <c r="N138" s="4">
        <f>Input!J139</f>
        <v>3.2591555714284368</v>
      </c>
      <c r="O138">
        <f t="shared" si="29"/>
        <v>3.2591555714284368</v>
      </c>
      <c r="P138">
        <f t="shared" si="30"/>
        <v>1.5991283642352252</v>
      </c>
      <c r="Q138">
        <f t="shared" si="31"/>
        <v>2.7556903286216938</v>
      </c>
      <c r="R138">
        <f t="shared" si="32"/>
        <v>10.62209503877302</v>
      </c>
    </row>
    <row r="139" spans="1:18" x14ac:dyDescent="0.25">
      <c r="A139">
        <f>Input!G140</f>
        <v>136</v>
      </c>
      <c r="B139">
        <f t="shared" si="22"/>
        <v>136</v>
      </c>
      <c r="C139">
        <f t="shared" si="23"/>
        <v>4.9126548857360524</v>
      </c>
      <c r="D139">
        <f t="shared" si="24"/>
        <v>2.3598635290323817</v>
      </c>
      <c r="E139" s="4">
        <f>Input!I140</f>
        <v>3999.6768188571432</v>
      </c>
      <c r="F139">
        <f t="shared" si="25"/>
        <v>3998.5533798571432</v>
      </c>
      <c r="G139">
        <f t="shared" si="26"/>
        <v>3996.1297657667346</v>
      </c>
      <c r="H139">
        <f t="shared" si="27"/>
        <v>5.8739052592270644</v>
      </c>
      <c r="I139">
        <f t="shared" si="28"/>
        <v>1506746.9666698733</v>
      </c>
      <c r="N139" s="4">
        <f>Input!J140</f>
        <v>3.285172142857391</v>
      </c>
      <c r="O139">
        <f t="shared" si="29"/>
        <v>3.285172142857391</v>
      </c>
      <c r="P139">
        <f t="shared" si="30"/>
        <v>1.530670828668758</v>
      </c>
      <c r="Q139">
        <f t="shared" si="31"/>
        <v>3.07827486148964</v>
      </c>
      <c r="R139">
        <f t="shared" si="32"/>
        <v>10.792356008206223</v>
      </c>
    </row>
    <row r="140" spans="1:18" x14ac:dyDescent="0.25">
      <c r="A140">
        <f>Input!G141</f>
        <v>137</v>
      </c>
      <c r="B140">
        <f t="shared" si="22"/>
        <v>137</v>
      </c>
      <c r="C140">
        <f t="shared" si="23"/>
        <v>4.9199809258281251</v>
      </c>
      <c r="D140">
        <f t="shared" si="24"/>
        <v>2.3752138786281929</v>
      </c>
      <c r="E140" s="4">
        <f>Input!I141</f>
        <v>4002.9927375714283</v>
      </c>
      <c r="F140">
        <f t="shared" si="25"/>
        <v>4001.8692985714283</v>
      </c>
      <c r="G140">
        <f t="shared" si="26"/>
        <v>3997.5950328020817</v>
      </c>
      <c r="H140">
        <f t="shared" si="27"/>
        <v>18.269347867007948</v>
      </c>
      <c r="I140">
        <f t="shared" si="28"/>
        <v>1510346.3331676049</v>
      </c>
      <c r="N140" s="4">
        <f>Input!J141</f>
        <v>3.3159187142850897</v>
      </c>
      <c r="O140">
        <f t="shared" si="29"/>
        <v>3.3159187142850897</v>
      </c>
      <c r="P140">
        <f t="shared" si="30"/>
        <v>1.4652670353469608</v>
      </c>
      <c r="Q140">
        <f t="shared" si="31"/>
        <v>3.4249116367565153</v>
      </c>
      <c r="R140">
        <f t="shared" si="32"/>
        <v>10.995316919746083</v>
      </c>
    </row>
    <row r="141" spans="1:18" x14ac:dyDescent="0.25">
      <c r="A141">
        <f>Input!G142</f>
        <v>138</v>
      </c>
      <c r="B141">
        <f t="shared" si="22"/>
        <v>138</v>
      </c>
      <c r="C141">
        <f t="shared" si="23"/>
        <v>4.9272536851572051</v>
      </c>
      <c r="D141">
        <f t="shared" si="24"/>
        <v>2.3904525883300924</v>
      </c>
      <c r="E141" s="4">
        <f>Input!I142</f>
        <v>4006.4340084285714</v>
      </c>
      <c r="F141">
        <f t="shared" si="25"/>
        <v>4005.3105694285714</v>
      </c>
      <c r="G141">
        <f t="shared" si="26"/>
        <v>3998.9978092352676</v>
      </c>
      <c r="H141">
        <f t="shared" si="27"/>
        <v>39.850941258161058</v>
      </c>
      <c r="I141">
        <f t="shared" si="28"/>
        <v>1513796.2173680025</v>
      </c>
      <c r="N141" s="4">
        <f>Input!J142</f>
        <v>3.4412708571430812</v>
      </c>
      <c r="O141">
        <f t="shared" si="29"/>
        <v>3.4412708571430812</v>
      </c>
      <c r="P141">
        <f t="shared" si="30"/>
        <v>1.4027764331860262</v>
      </c>
      <c r="Q141">
        <f t="shared" si="31"/>
        <v>4.1554595165040062</v>
      </c>
      <c r="R141">
        <f t="shared" si="32"/>
        <v>11.842345112222278</v>
      </c>
    </row>
    <row r="142" spans="1:18" x14ac:dyDescent="0.25">
      <c r="A142">
        <f>Input!G143</f>
        <v>139</v>
      </c>
      <c r="B142">
        <f t="shared" si="22"/>
        <v>139</v>
      </c>
      <c r="C142">
        <f t="shared" si="23"/>
        <v>4.9344739331306915</v>
      </c>
      <c r="D142">
        <f t="shared" si="24"/>
        <v>2.4055812702876747</v>
      </c>
      <c r="E142" s="4">
        <f>Input!I143</f>
        <v>4009.7641180000001</v>
      </c>
      <c r="F142">
        <f t="shared" si="25"/>
        <v>4008.6406790000001</v>
      </c>
      <c r="G142">
        <f t="shared" si="26"/>
        <v>4000.3408742895294</v>
      </c>
      <c r="H142">
        <f t="shared" si="27"/>
        <v>68.886758231950836</v>
      </c>
      <c r="I142">
        <f t="shared" si="28"/>
        <v>1517102.9396805284</v>
      </c>
      <c r="N142" s="4">
        <f>Input!J143</f>
        <v>3.330109571428693</v>
      </c>
      <c r="O142">
        <f t="shared" si="29"/>
        <v>3.330109571428693</v>
      </c>
      <c r="P142">
        <f t="shared" si="30"/>
        <v>1.3430650542619942</v>
      </c>
      <c r="Q142">
        <f t="shared" si="31"/>
        <v>3.9483459132022394</v>
      </c>
      <c r="R142">
        <f t="shared" si="32"/>
        <v>11.089629757720994</v>
      </c>
    </row>
    <row r="143" spans="1:18" x14ac:dyDescent="0.25">
      <c r="A143">
        <f>Input!G144</f>
        <v>140</v>
      </c>
      <c r="B143">
        <f t="shared" si="22"/>
        <v>140</v>
      </c>
      <c r="C143">
        <f t="shared" si="23"/>
        <v>4.9416424226093039</v>
      </c>
      <c r="D143">
        <f t="shared" si="24"/>
        <v>2.4206015019800544</v>
      </c>
      <c r="E143" s="4">
        <f>Input!I144</f>
        <v>4013.1935631428573</v>
      </c>
      <c r="F143">
        <f t="shared" si="25"/>
        <v>4012.0701241428574</v>
      </c>
      <c r="G143">
        <f t="shared" si="26"/>
        <v>4001.6268794963858</v>
      </c>
      <c r="H143">
        <f t="shared" si="27"/>
        <v>109.06135874605799</v>
      </c>
      <c r="I143">
        <f t="shared" si="28"/>
        <v>1520272.5575619186</v>
      </c>
      <c r="N143" s="4">
        <f>Input!J144</f>
        <v>3.4294451428572756</v>
      </c>
      <c r="O143">
        <f t="shared" si="29"/>
        <v>3.4294451428572756</v>
      </c>
      <c r="P143">
        <f t="shared" si="30"/>
        <v>1.2860052068565071</v>
      </c>
      <c r="Q143">
        <f t="shared" si="31"/>
        <v>4.5943347592429777</v>
      </c>
      <c r="R143">
        <f t="shared" si="32"/>
        <v>11.76109398786736</v>
      </c>
    </row>
    <row r="144" spans="1:18" x14ac:dyDescent="0.25">
      <c r="A144">
        <f>Input!G145</f>
        <v>141</v>
      </c>
      <c r="B144">
        <f t="shared" si="22"/>
        <v>141</v>
      </c>
      <c r="C144">
        <f t="shared" si="23"/>
        <v>4.9487598903781684</v>
      </c>
      <c r="D144">
        <f t="shared" si="24"/>
        <v>2.4355148272029417</v>
      </c>
      <c r="E144" s="4">
        <f>Input!I145</f>
        <v>4016.5307680000001</v>
      </c>
      <c r="F144">
        <f t="shared" si="25"/>
        <v>4015.4073290000001</v>
      </c>
      <c r="G144">
        <f t="shared" si="26"/>
        <v>4002.8583546785476</v>
      </c>
      <c r="H144">
        <f t="shared" si="27"/>
        <v>157.47675652047508</v>
      </c>
      <c r="I144">
        <f t="shared" si="28"/>
        <v>1523310.8754701053</v>
      </c>
      <c r="N144" s="4">
        <f>Input!J145</f>
        <v>3.3372048571427513</v>
      </c>
      <c r="O144">
        <f t="shared" si="29"/>
        <v>3.3372048571427513</v>
      </c>
      <c r="P144">
        <f t="shared" si="30"/>
        <v>1.2314751821616072</v>
      </c>
      <c r="Q144">
        <f t="shared" si="31"/>
        <v>4.4340974640961948</v>
      </c>
      <c r="R144">
        <f t="shared" si="32"/>
        <v>11.136936258537171</v>
      </c>
    </row>
    <row r="145" spans="1:18" x14ac:dyDescent="0.25">
      <c r="A145">
        <f>Input!G146</f>
        <v>142</v>
      </c>
      <c r="B145">
        <f t="shared" si="22"/>
        <v>142</v>
      </c>
      <c r="C145">
        <f t="shared" si="23"/>
        <v>4.9558270576012609</v>
      </c>
      <c r="D145">
        <f t="shared" si="24"/>
        <v>2.4503227570208406</v>
      </c>
      <c r="E145" s="4">
        <f>Input!I146</f>
        <v>4019.8135748571431</v>
      </c>
      <c r="F145">
        <f t="shared" si="25"/>
        <v>4018.6901358571431</v>
      </c>
      <c r="G145">
        <f t="shared" si="26"/>
        <v>4004.0377136526708</v>
      </c>
      <c r="H145">
        <f t="shared" si="27"/>
        <v>214.69347645811169</v>
      </c>
      <c r="I145">
        <f t="shared" si="28"/>
        <v>1526223.4545633371</v>
      </c>
      <c r="N145" s="4">
        <f>Input!J146</f>
        <v>3.2828068571429867</v>
      </c>
      <c r="O145">
        <f t="shared" si="29"/>
        <v>3.2828068571429867</v>
      </c>
      <c r="P145">
        <f t="shared" si="30"/>
        <v>1.1793589741234263</v>
      </c>
      <c r="Q145">
        <f t="shared" si="31"/>
        <v>4.4244929965794713</v>
      </c>
      <c r="R145">
        <f t="shared" si="32"/>
        <v>10.776820861305014</v>
      </c>
    </row>
    <row r="146" spans="1:18" x14ac:dyDescent="0.25">
      <c r="A146">
        <f>Input!G147</f>
        <v>143</v>
      </c>
      <c r="B146">
        <f t="shared" si="22"/>
        <v>143</v>
      </c>
      <c r="C146">
        <f t="shared" si="23"/>
        <v>4.962844630259907</v>
      </c>
      <c r="D146">
        <f t="shared" si="24"/>
        <v>2.4650267706858471</v>
      </c>
      <c r="E146" s="4">
        <f>Input!I147</f>
        <v>4023.0230624285714</v>
      </c>
      <c r="F146">
        <f t="shared" si="25"/>
        <v>4021.8996234285714</v>
      </c>
      <c r="G146">
        <f t="shared" si="26"/>
        <v>4005.1672596645849</v>
      </c>
      <c r="H146">
        <f t="shared" si="27"/>
        <v>279.97199713036986</v>
      </c>
      <c r="I146">
        <f t="shared" si="28"/>
        <v>1529015.6221362359</v>
      </c>
      <c r="N146" s="4">
        <f>Input!J147</f>
        <v>3.2094875714283262</v>
      </c>
      <c r="O146">
        <f t="shared" si="29"/>
        <v>3.2094875714283262</v>
      </c>
      <c r="P146">
        <f t="shared" si="30"/>
        <v>1.1295460119140797</v>
      </c>
      <c r="Q146">
        <f t="shared" si="31"/>
        <v>4.3261568909945547</v>
      </c>
      <c r="R146">
        <f t="shared" si="32"/>
        <v>10.300810471152895</v>
      </c>
    </row>
    <row r="147" spans="1:18" x14ac:dyDescent="0.25">
      <c r="A147">
        <f>Input!G148</f>
        <v>144</v>
      </c>
      <c r="B147">
        <f t="shared" si="22"/>
        <v>144</v>
      </c>
      <c r="C147">
        <f t="shared" si="23"/>
        <v>4.9698132995760007</v>
      </c>
      <c r="D147">
        <f t="shared" si="24"/>
        <v>2.4796283165244226</v>
      </c>
      <c r="E147" s="4">
        <f>Input!I148</f>
        <v>4026.2703922857145</v>
      </c>
      <c r="F147">
        <f t="shared" si="25"/>
        <v>4025.1469532857145</v>
      </c>
      <c r="G147">
        <f t="shared" si="26"/>
        <v>4006.2491905691168</v>
      </c>
      <c r="H147">
        <f t="shared" si="27"/>
        <v>357.12543569283213</v>
      </c>
      <c r="I147">
        <f t="shared" si="28"/>
        <v>1531692.4807868053</v>
      </c>
      <c r="N147" s="4">
        <f>Input!J148</f>
        <v>3.247329857143086</v>
      </c>
      <c r="O147">
        <f t="shared" si="29"/>
        <v>3.247329857143086</v>
      </c>
      <c r="P147">
        <f t="shared" si="30"/>
        <v>1.0819309045317349</v>
      </c>
      <c r="Q147">
        <f t="shared" si="31"/>
        <v>4.6889526239703372</v>
      </c>
      <c r="R147">
        <f t="shared" si="32"/>
        <v>10.545151201092935</v>
      </c>
    </row>
    <row r="148" spans="1:18" x14ac:dyDescent="0.25">
      <c r="A148">
        <f>Input!G149</f>
        <v>145</v>
      </c>
      <c r="B148">
        <f t="shared" si="22"/>
        <v>145</v>
      </c>
      <c r="C148">
        <f t="shared" si="23"/>
        <v>4.9767337424205742</v>
      </c>
      <c r="D148">
        <f t="shared" si="24"/>
        <v>2.4941288127934755</v>
      </c>
      <c r="E148" s="4">
        <f>Input!I149</f>
        <v>4029.4112911428574</v>
      </c>
      <c r="F148">
        <f t="shared" si="25"/>
        <v>4028.2878521428574</v>
      </c>
      <c r="G148">
        <f t="shared" si="26"/>
        <v>4007.2856037661572</v>
      </c>
      <c r="H148">
        <f t="shared" si="27"/>
        <v>441.09443687660655</v>
      </c>
      <c r="I148">
        <f t="shared" si="28"/>
        <v>1534258.9173104861</v>
      </c>
      <c r="N148" s="4">
        <f>Input!J149</f>
        <v>3.140898857142929</v>
      </c>
      <c r="O148">
        <f t="shared" si="29"/>
        <v>3.140898857142929</v>
      </c>
      <c r="P148">
        <f t="shared" si="30"/>
        <v>1.0364131970403365</v>
      </c>
      <c r="Q148">
        <f t="shared" si="31"/>
        <v>4.428859893577445</v>
      </c>
      <c r="R148">
        <f t="shared" si="32"/>
        <v>9.8652456308017573</v>
      </c>
    </row>
    <row r="149" spans="1:18" x14ac:dyDescent="0.25">
      <c r="A149">
        <f>Input!G150</f>
        <v>147</v>
      </c>
      <c r="B149">
        <f t="shared" ref="B149:B157" si="33">A149-$A$3</f>
        <v>147</v>
      </c>
      <c r="C149">
        <f t="shared" ref="C149:C157" si="34">LN(B149)</f>
        <v>4.990432586778736</v>
      </c>
      <c r="D149">
        <f t="shared" ref="D149:D157" si="35">((C149-$Z$3)/$AA$3)</f>
        <v>2.5228321842347445</v>
      </c>
      <c r="E149" s="4">
        <f>Input!I150</f>
        <v>4035.9437929999995</v>
      </c>
      <c r="F149">
        <f t="shared" ref="F149:F157" si="36">E149-$E$4</f>
        <v>4034.8203539999995</v>
      </c>
      <c r="G149">
        <f t="shared" ref="G149:G157" si="37">G148+P149</f>
        <v>4008.236895223592</v>
      </c>
      <c r="H149">
        <f t="shared" ref="H149:H157" si="38">(F149-G149)^2</f>
        <v>706.68028051695671</v>
      </c>
      <c r="I149">
        <f t="shared" ref="I149:I157" si="39">(G149-$J$4)^2</f>
        <v>1536616.4605062713</v>
      </c>
      <c r="N149" s="4">
        <f>Input!J150</f>
        <v>3.2473298571426312</v>
      </c>
      <c r="O149">
        <f t="shared" ref="O149:O157" si="40">N149-$N$4</f>
        <v>3.2473298571426312</v>
      </c>
      <c r="P149">
        <f t="shared" ref="P149:P157" si="41">$Y$3*((1/B149*$AA$3)*(1/SQRT(2*PI()))*EXP(-1*D149*D149/2))</f>
        <v>0.95129145743454213</v>
      </c>
      <c r="Q149">
        <f t="shared" ref="Q149:Q157" si="42">(O149-P149)^2</f>
        <v>5.2717923329340826</v>
      </c>
      <c r="R149">
        <f t="shared" ref="R149:R157" si="43">(O149-S149)^2</f>
        <v>10.545151201089983</v>
      </c>
    </row>
    <row r="150" spans="1:18" x14ac:dyDescent="0.25">
      <c r="A150">
        <f>Input!G151</f>
        <v>148</v>
      </c>
      <c r="B150">
        <f t="shared" si="33"/>
        <v>148</v>
      </c>
      <c r="C150">
        <f t="shared" si="34"/>
        <v>4.9972122737641147</v>
      </c>
      <c r="D150">
        <f t="shared" si="35"/>
        <v>2.5370377528731614</v>
      </c>
      <c r="E150" s="4">
        <f>Input!I151</f>
        <v>4039.2407907142851</v>
      </c>
      <c r="F150">
        <f t="shared" si="36"/>
        <v>4038.1173517142852</v>
      </c>
      <c r="G150">
        <f t="shared" si="37"/>
        <v>4009.1484043790497</v>
      </c>
      <c r="H150">
        <f t="shared" si="38"/>
        <v>839.19990971164782</v>
      </c>
      <c r="I150">
        <f t="shared" si="39"/>
        <v>1538877.110956986</v>
      </c>
      <c r="N150" s="4">
        <f>Input!J151</f>
        <v>3.2969977142856806</v>
      </c>
      <c r="O150">
        <f t="shared" si="40"/>
        <v>3.2969977142856806</v>
      </c>
      <c r="P150">
        <f t="shared" si="41"/>
        <v>0.91150915545785205</v>
      </c>
      <c r="Q150">
        <f t="shared" si="42"/>
        <v>5.6905556642984703</v>
      </c>
      <c r="R150">
        <f t="shared" si="43"/>
        <v>10.870193928005001</v>
      </c>
    </row>
    <row r="151" spans="1:18" x14ac:dyDescent="0.25">
      <c r="A151">
        <f>Input!G152</f>
        <v>149</v>
      </c>
      <c r="B151">
        <f t="shared" si="33"/>
        <v>149</v>
      </c>
      <c r="C151">
        <f t="shared" si="34"/>
        <v>5.0039463059454592</v>
      </c>
      <c r="D151">
        <f t="shared" si="35"/>
        <v>2.5511476603912673</v>
      </c>
      <c r="E151" s="4">
        <f>Input!I152</f>
        <v>4042.5709002857152</v>
      </c>
      <c r="F151">
        <f t="shared" si="36"/>
        <v>4041.4474612857152</v>
      </c>
      <c r="G151">
        <f t="shared" si="37"/>
        <v>4010.0218716792206</v>
      </c>
      <c r="H151">
        <f t="shared" si="38"/>
        <v>987.56768211582573</v>
      </c>
      <c r="I151">
        <f t="shared" si="39"/>
        <v>1541044.9722284074</v>
      </c>
      <c r="N151" s="4">
        <f>Input!J152</f>
        <v>3.3301095714300573</v>
      </c>
      <c r="O151">
        <f t="shared" si="40"/>
        <v>3.3301095714300573</v>
      </c>
      <c r="P151">
        <f t="shared" si="41"/>
        <v>0.87346730017066321</v>
      </c>
      <c r="Q151">
        <f t="shared" si="42"/>
        <v>6.0350912489385138</v>
      </c>
      <c r="R151">
        <f t="shared" si="43"/>
        <v>11.08962975773008</v>
      </c>
    </row>
    <row r="152" spans="1:18" x14ac:dyDescent="0.25">
      <c r="A152">
        <f>Input!G153</f>
        <v>150</v>
      </c>
      <c r="B152">
        <f t="shared" si="33"/>
        <v>150</v>
      </c>
      <c r="C152">
        <f t="shared" si="34"/>
        <v>5.0106352940962555</v>
      </c>
      <c r="D152">
        <f t="shared" si="35"/>
        <v>2.5651631865508997</v>
      </c>
      <c r="E152" s="4">
        <f>Input!I153</f>
        <v>4046.1800958571434</v>
      </c>
      <c r="F152">
        <f t="shared" si="36"/>
        <v>4045.0566568571435</v>
      </c>
      <c r="G152">
        <f t="shared" si="37"/>
        <v>4010.8589585145787</v>
      </c>
      <c r="H152">
        <f t="shared" si="38"/>
        <v>1169.4825719290568</v>
      </c>
      <c r="I152">
        <f t="shared" si="39"/>
        <v>1543123.9725908057</v>
      </c>
      <c r="N152" s="4">
        <f>Input!J153</f>
        <v>3.6091955714282449</v>
      </c>
      <c r="O152">
        <f t="shared" si="40"/>
        <v>3.6091955714282449</v>
      </c>
      <c r="P152">
        <f t="shared" si="41"/>
        <v>0.83708683535828987</v>
      </c>
      <c r="Q152">
        <f t="shared" si="42"/>
        <v>7.6845868445953638</v>
      </c>
      <c r="R152">
        <f t="shared" si="43"/>
        <v>13.026292672817256</v>
      </c>
    </row>
    <row r="153" spans="1:18" x14ac:dyDescent="0.25">
      <c r="A153">
        <f>Input!G154</f>
        <v>151</v>
      </c>
      <c r="B153">
        <f t="shared" si="33"/>
        <v>151</v>
      </c>
      <c r="C153">
        <f t="shared" si="34"/>
        <v>5.0172798368149243</v>
      </c>
      <c r="D153">
        <f t="shared" si="35"/>
        <v>2.5790855856033206</v>
      </c>
      <c r="E153" s="4">
        <f>Input!I154</f>
        <v>4049.969041571429</v>
      </c>
      <c r="F153">
        <f t="shared" si="36"/>
        <v>4048.845602571429</v>
      </c>
      <c r="G153">
        <f t="shared" si="37"/>
        <v>4011.6612509115885</v>
      </c>
      <c r="H153">
        <f t="shared" si="38"/>
        <v>1382.6760083626873</v>
      </c>
      <c r="I153">
        <f t="shared" si="39"/>
        <v>1545117.8722696844</v>
      </c>
      <c r="N153" s="4">
        <f>Input!J154</f>
        <v>3.7889457142855463</v>
      </c>
      <c r="O153">
        <f t="shared" si="40"/>
        <v>3.7889457142855463</v>
      </c>
      <c r="P153">
        <f t="shared" si="41"/>
        <v>0.80229239700983379</v>
      </c>
      <c r="Q153">
        <f t="shared" si="42"/>
        <v>8.9200980375940162</v>
      </c>
      <c r="R153">
        <f t="shared" si="43"/>
        <v>14.356109625802809</v>
      </c>
    </row>
    <row r="154" spans="1:18" x14ac:dyDescent="0.25">
      <c r="A154">
        <f>Input!G155</f>
        <v>152</v>
      </c>
      <c r="B154">
        <f t="shared" si="33"/>
        <v>152</v>
      </c>
      <c r="C154">
        <f t="shared" si="34"/>
        <v>5.0238805208462765</v>
      </c>
      <c r="D154">
        <f t="shared" si="35"/>
        <v>2.592916086962763</v>
      </c>
      <c r="E154" s="4">
        <f>Input!I155</f>
        <v>4053.8076551428576</v>
      </c>
      <c r="F154">
        <f t="shared" si="36"/>
        <v>4052.6842161428576</v>
      </c>
      <c r="G154">
        <f t="shared" si="37"/>
        <v>4012.4302630500442</v>
      </c>
      <c r="H154">
        <f t="shared" si="38"/>
        <v>1620.3807395984206</v>
      </c>
      <c r="I154">
        <f t="shared" si="39"/>
        <v>1547030.2704345821</v>
      </c>
      <c r="N154" s="4">
        <f>Input!J155</f>
        <v>3.8386135714285956</v>
      </c>
      <c r="O154">
        <f t="shared" si="40"/>
        <v>3.8386135714285956</v>
      </c>
      <c r="P154">
        <f t="shared" si="41"/>
        <v>0.76901213845565242</v>
      </c>
      <c r="Q154">
        <f t="shared" si="42"/>
        <v>9.422452957309547</v>
      </c>
      <c r="R154">
        <f t="shared" si="43"/>
        <v>14.734954150755797</v>
      </c>
    </row>
    <row r="155" spans="1:18" x14ac:dyDescent="0.25">
      <c r="A155">
        <f>Input!G156</f>
        <v>153</v>
      </c>
      <c r="B155">
        <f t="shared" si="33"/>
        <v>153</v>
      </c>
      <c r="C155">
        <f t="shared" si="34"/>
        <v>5.0304379213924353</v>
      </c>
      <c r="D155">
        <f t="shared" si="35"/>
        <v>2.6066558958579154</v>
      </c>
      <c r="E155" s="4">
        <f>Input!I156</f>
        <v>4057.7053970000002</v>
      </c>
      <c r="F155">
        <f t="shared" si="36"/>
        <v>4056.5819580000002</v>
      </c>
      <c r="G155">
        <f t="shared" si="37"/>
        <v>4013.1674406137604</v>
      </c>
      <c r="H155">
        <f t="shared" si="38"/>
        <v>1884.8203198801198</v>
      </c>
      <c r="I155">
        <f t="shared" si="39"/>
        <v>1548864.6119308842</v>
      </c>
      <c r="N155" s="4">
        <f>Input!J156</f>
        <v>3.8977418571425915</v>
      </c>
      <c r="O155">
        <f t="shared" si="40"/>
        <v>3.8977418571425915</v>
      </c>
      <c r="P155">
        <f t="shared" si="41"/>
        <v>0.73717756371599319</v>
      </c>
      <c r="Q155">
        <f t="shared" si="42"/>
        <v>9.9891666528831742</v>
      </c>
      <c r="R155">
        <f t="shared" si="43"/>
        <v>15.192391584921378</v>
      </c>
    </row>
    <row r="156" spans="1:18" x14ac:dyDescent="0.25">
      <c r="A156">
        <f>Input!G157</f>
        <v>154</v>
      </c>
      <c r="B156">
        <f t="shared" si="33"/>
        <v>154</v>
      </c>
      <c r="C156">
        <f t="shared" si="34"/>
        <v>5.0369526024136295</v>
      </c>
      <c r="D156">
        <f t="shared" si="35"/>
        <v>2.6203061939621719</v>
      </c>
      <c r="E156" s="4">
        <f>Input!I157</f>
        <v>4061.6882837142862</v>
      </c>
      <c r="F156">
        <f t="shared" si="36"/>
        <v>4060.5648447142862</v>
      </c>
      <c r="G156">
        <f t="shared" si="37"/>
        <v>4013.8741639824552</v>
      </c>
      <c r="H156">
        <f t="shared" si="38"/>
        <v>2180.0196672017728</v>
      </c>
      <c r="I156">
        <f t="shared" si="39"/>
        <v>1550624.1937600633</v>
      </c>
      <c r="N156" s="4">
        <f>Input!J157</f>
        <v>3.9828867142859963</v>
      </c>
      <c r="O156">
        <f t="shared" si="40"/>
        <v>3.9828867142859963</v>
      </c>
      <c r="P156">
        <f t="shared" si="41"/>
        <v>0.70672336869501973</v>
      </c>
      <c r="Q156">
        <f t="shared" si="42"/>
        <v>10.733246266993861</v>
      </c>
      <c r="R156">
        <f t="shared" si="43"/>
        <v>15.863386578835899</v>
      </c>
    </row>
    <row r="157" spans="1:18" x14ac:dyDescent="0.25">
      <c r="A157">
        <f>Input!G158</f>
        <v>155</v>
      </c>
      <c r="B157">
        <f t="shared" si="33"/>
        <v>155</v>
      </c>
      <c r="C157">
        <f t="shared" si="34"/>
        <v>5.0434251169192468</v>
      </c>
      <c r="D157">
        <f t="shared" si="35"/>
        <v>2.6338681400034845</v>
      </c>
      <c r="E157" s="4">
        <f>Input!I158</f>
        <v>4065.6191374285722</v>
      </c>
      <c r="F157">
        <f t="shared" si="36"/>
        <v>4064.4956984285723</v>
      </c>
      <c r="G157">
        <f t="shared" si="37"/>
        <v>4014.5517512723231</v>
      </c>
      <c r="H157">
        <f t="shared" si="38"/>
        <v>2494.3978575462047</v>
      </c>
      <c r="I157">
        <f t="shared" si="39"/>
        <v>1552312.1713141578</v>
      </c>
      <c r="N157" s="4">
        <f>Input!J158</f>
        <v>3.9308537142860587</v>
      </c>
      <c r="O157">
        <f t="shared" si="40"/>
        <v>3.9308537142860587</v>
      </c>
      <c r="P157">
        <f t="shared" si="41"/>
        <v>0.67758728986811467</v>
      </c>
      <c r="Q157">
        <f t="shared" si="42"/>
        <v>10.583742428245113</v>
      </c>
      <c r="R157">
        <f t="shared" si="43"/>
        <v>15.451610923116503</v>
      </c>
    </row>
    <row r="158" spans="1:18" x14ac:dyDescent="0.25">
      <c r="E158" s="4"/>
      <c r="N158" s="4"/>
    </row>
    <row r="159" spans="1:18" x14ac:dyDescent="0.25">
      <c r="E159" s="4"/>
      <c r="N159" s="4"/>
      <c r="P159">
        <f>MAX(P4:P157)</f>
        <v>85.65306152669919</v>
      </c>
    </row>
    <row r="160" spans="1:18" x14ac:dyDescent="0.25">
      <c r="E160" s="4"/>
      <c r="N160" s="4"/>
      <c r="P160">
        <f>2/3*P159</f>
        <v>57.102041017799458</v>
      </c>
    </row>
    <row r="161" spans="5:14" x14ac:dyDescent="0.25">
      <c r="E161" s="4"/>
      <c r="N161" s="4"/>
    </row>
    <row r="162" spans="5:14" x14ac:dyDescent="0.25">
      <c r="E162" s="4"/>
      <c r="N162" s="4"/>
    </row>
    <row r="163" spans="5:14" x14ac:dyDescent="0.25">
      <c r="E163" s="4"/>
      <c r="N163" s="4"/>
    </row>
    <row r="164" spans="5:14" x14ac:dyDescent="0.25">
      <c r="E164" s="4"/>
      <c r="N164" s="4"/>
    </row>
    <row r="165" spans="5:14" x14ac:dyDescent="0.25">
      <c r="E165" s="4"/>
      <c r="N165" s="4"/>
    </row>
    <row r="166" spans="5:14" x14ac:dyDescent="0.25">
      <c r="E166" s="4"/>
      <c r="N166" s="4"/>
    </row>
    <row r="167" spans="5:14" x14ac:dyDescent="0.25">
      <c r="E167" s="4"/>
      <c r="N167" s="4"/>
    </row>
    <row r="168" spans="5:14" x14ac:dyDescent="0.25">
      <c r="E168" s="4"/>
      <c r="N168" s="4"/>
    </row>
    <row r="169" spans="5:14" x14ac:dyDescent="0.25">
      <c r="E169" s="4"/>
      <c r="N169" s="4"/>
    </row>
    <row r="170" spans="5:14" x14ac:dyDescent="0.25">
      <c r="E170" s="4"/>
      <c r="N170" s="4"/>
    </row>
    <row r="171" spans="5:14" x14ac:dyDescent="0.25">
      <c r="E171" s="4"/>
      <c r="N171" s="4"/>
    </row>
    <row r="172" spans="5:14" x14ac:dyDescent="0.25">
      <c r="E172" s="4"/>
      <c r="N172" s="4"/>
    </row>
    <row r="173" spans="5:14" x14ac:dyDescent="0.25">
      <c r="E173" s="4"/>
      <c r="N173" s="4"/>
    </row>
    <row r="174" spans="5:14" x14ac:dyDescent="0.25">
      <c r="E174" s="4"/>
      <c r="N174" s="4"/>
    </row>
    <row r="175" spans="5:14" x14ac:dyDescent="0.25">
      <c r="E175" s="4"/>
      <c r="N175" s="4"/>
    </row>
    <row r="176" spans="5:14" x14ac:dyDescent="0.25">
      <c r="E176" s="4"/>
      <c r="N176" s="4"/>
    </row>
    <row r="177" spans="5:14" x14ac:dyDescent="0.25">
      <c r="E177" s="4"/>
      <c r="N177" s="4"/>
    </row>
    <row r="178" spans="5:14" x14ac:dyDescent="0.25">
      <c r="E178" s="4"/>
      <c r="N178" s="4"/>
    </row>
    <row r="179" spans="5:14" x14ac:dyDescent="0.25">
      <c r="E179" s="4"/>
      <c r="N179" s="4"/>
    </row>
    <row r="180" spans="5:14" x14ac:dyDescent="0.25">
      <c r="E180" s="4"/>
      <c r="N180" s="4"/>
    </row>
    <row r="181" spans="5:14" x14ac:dyDescent="0.25">
      <c r="E181" s="4"/>
      <c r="N181" s="4"/>
    </row>
    <row r="182" spans="5:14" x14ac:dyDescent="0.25">
      <c r="E182" s="4"/>
      <c r="N182" s="4"/>
    </row>
    <row r="183" spans="5:14" x14ac:dyDescent="0.25">
      <c r="E183" s="4"/>
      <c r="N183" s="4"/>
    </row>
    <row r="184" spans="5:14" x14ac:dyDescent="0.25">
      <c r="E184" s="4"/>
      <c r="N184" s="4"/>
    </row>
    <row r="185" spans="5:14" x14ac:dyDescent="0.25">
      <c r="E185" s="4"/>
      <c r="N185" s="4"/>
    </row>
    <row r="186" spans="5:14" x14ac:dyDescent="0.25">
      <c r="E186" s="4"/>
      <c r="N186" s="4"/>
    </row>
    <row r="187" spans="5:14" x14ac:dyDescent="0.25">
      <c r="E187" s="4"/>
      <c r="N187" s="4"/>
    </row>
    <row r="188" spans="5:14" x14ac:dyDescent="0.25">
      <c r="E188" s="4"/>
      <c r="N188" s="4"/>
    </row>
    <row r="189" spans="5:14" x14ac:dyDescent="0.25">
      <c r="E189" s="4"/>
      <c r="N189" s="4"/>
    </row>
    <row r="190" spans="5:14" x14ac:dyDescent="0.25">
      <c r="E190" s="4"/>
      <c r="N190" s="4"/>
    </row>
    <row r="191" spans="5:14" x14ac:dyDescent="0.25">
      <c r="E191" s="4"/>
      <c r="N191" s="4"/>
    </row>
    <row r="192" spans="5:14" x14ac:dyDescent="0.25">
      <c r="E192" s="4"/>
      <c r="N192" s="4"/>
    </row>
    <row r="193" spans="5:14" x14ac:dyDescent="0.25">
      <c r="E193" s="4"/>
      <c r="N193" s="4"/>
    </row>
    <row r="194" spans="5:14" x14ac:dyDescent="0.25">
      <c r="E194" s="4"/>
      <c r="N194" s="4"/>
    </row>
    <row r="195" spans="5:14" x14ac:dyDescent="0.25">
      <c r="E195" s="4"/>
      <c r="N195" s="4"/>
    </row>
    <row r="196" spans="5:14" x14ac:dyDescent="0.25">
      <c r="E196" s="4"/>
      <c r="N196" s="4"/>
    </row>
    <row r="197" spans="5:14" x14ac:dyDescent="0.25">
      <c r="E197" s="4"/>
      <c r="N197" s="4"/>
    </row>
    <row r="198" spans="5:14" x14ac:dyDescent="0.25">
      <c r="E198" s="4"/>
      <c r="N198" s="4"/>
    </row>
    <row r="199" spans="5:14" x14ac:dyDescent="0.25">
      <c r="E199" s="4"/>
      <c r="N199" s="4"/>
    </row>
    <row r="200" spans="5:14" x14ac:dyDescent="0.25">
      <c r="E200" s="4"/>
      <c r="N200" s="4"/>
    </row>
    <row r="201" spans="5:14" x14ac:dyDescent="0.25">
      <c r="E201" s="4"/>
      <c r="N201" s="4"/>
    </row>
    <row r="202" spans="5:14" x14ac:dyDescent="0.25">
      <c r="E202" s="4"/>
      <c r="N202" s="4"/>
    </row>
    <row r="203" spans="5:14" x14ac:dyDescent="0.25">
      <c r="E203" s="4"/>
      <c r="N203" s="4"/>
    </row>
    <row r="204" spans="5:14" x14ac:dyDescent="0.25">
      <c r="E204" s="4"/>
      <c r="N204" s="4"/>
    </row>
    <row r="205" spans="5:14" x14ac:dyDescent="0.25">
      <c r="E205" s="4"/>
      <c r="N205" s="4"/>
    </row>
    <row r="206" spans="5:14" x14ac:dyDescent="0.25">
      <c r="E206" s="4"/>
      <c r="N206" s="4"/>
    </row>
    <row r="207" spans="5:14" x14ac:dyDescent="0.25">
      <c r="E207" s="4"/>
      <c r="N207" s="4"/>
    </row>
    <row r="208" spans="5:14" x14ac:dyDescent="0.25">
      <c r="E208" s="4"/>
      <c r="N208" s="4"/>
    </row>
    <row r="209" spans="5:14" x14ac:dyDescent="0.25">
      <c r="E209" s="4"/>
      <c r="N209" s="4"/>
    </row>
    <row r="210" spans="5:14" x14ac:dyDescent="0.25">
      <c r="E210" s="4"/>
      <c r="N210" s="4"/>
    </row>
    <row r="211" spans="5:14" x14ac:dyDescent="0.25">
      <c r="E211" s="4"/>
      <c r="N211" s="4"/>
    </row>
    <row r="212" spans="5:14" x14ac:dyDescent="0.25">
      <c r="E212" s="4"/>
      <c r="N212" s="4"/>
    </row>
    <row r="213" spans="5:14" x14ac:dyDescent="0.25">
      <c r="E213" s="4"/>
      <c r="N213" s="4"/>
    </row>
    <row r="214" spans="5:14" x14ac:dyDescent="0.25">
      <c r="E214" s="4"/>
      <c r="N214" s="4"/>
    </row>
    <row r="215" spans="5:14" x14ac:dyDescent="0.25">
      <c r="E215" s="4"/>
      <c r="N215" s="4"/>
    </row>
    <row r="216" spans="5:14" x14ac:dyDescent="0.25">
      <c r="E216" s="4"/>
      <c r="N216" s="4"/>
    </row>
    <row r="217" spans="5:14" x14ac:dyDescent="0.25">
      <c r="E217" s="4"/>
      <c r="N217" s="4"/>
    </row>
    <row r="218" spans="5:14" x14ac:dyDescent="0.25">
      <c r="E218" s="4"/>
      <c r="N218" s="4"/>
    </row>
    <row r="219" spans="5:14" x14ac:dyDescent="0.25">
      <c r="E219" s="4"/>
      <c r="N219" s="4"/>
    </row>
    <row r="220" spans="5:14" x14ac:dyDescent="0.25">
      <c r="E220" s="4"/>
      <c r="N220" s="4"/>
    </row>
    <row r="221" spans="5:14" x14ac:dyDescent="0.25">
      <c r="E221" s="4"/>
      <c r="N221" s="4"/>
    </row>
    <row r="222" spans="5:14" x14ac:dyDescent="0.25">
      <c r="E222" s="4"/>
      <c r="N222" s="4"/>
    </row>
    <row r="223" spans="5:14" x14ac:dyDescent="0.25">
      <c r="E223" s="4"/>
      <c r="N223" s="4"/>
    </row>
    <row r="224" spans="5:14" x14ac:dyDescent="0.25">
      <c r="E224" s="4"/>
      <c r="N224" s="4"/>
    </row>
    <row r="225" spans="5:14" x14ac:dyDescent="0.25">
      <c r="E225" s="4"/>
      <c r="N225" s="4"/>
    </row>
    <row r="226" spans="5:14" x14ac:dyDescent="0.25">
      <c r="E226" s="4"/>
      <c r="N226" s="4"/>
    </row>
    <row r="227" spans="5:14" x14ac:dyDescent="0.25">
      <c r="E227" s="4"/>
      <c r="N227" s="4"/>
    </row>
    <row r="228" spans="5:14" x14ac:dyDescent="0.25">
      <c r="E228" s="4"/>
      <c r="N228" s="4"/>
    </row>
    <row r="229" spans="5:14" x14ac:dyDescent="0.25">
      <c r="E229" s="4"/>
      <c r="N229" s="4"/>
    </row>
    <row r="230" spans="5:14" x14ac:dyDescent="0.25">
      <c r="E230" s="4"/>
      <c r="N230" s="4"/>
    </row>
    <row r="231" spans="5:14" x14ac:dyDescent="0.25">
      <c r="E231" s="4"/>
      <c r="N231" s="4"/>
    </row>
    <row r="232" spans="5:14" x14ac:dyDescent="0.25">
      <c r="E232" s="4"/>
      <c r="N232" s="4"/>
    </row>
    <row r="233" spans="5:14" x14ac:dyDescent="0.25">
      <c r="E233" s="4"/>
      <c r="N233" s="4"/>
    </row>
    <row r="234" spans="5:14" x14ac:dyDescent="0.25">
      <c r="E234" s="4"/>
      <c r="N234" s="4"/>
    </row>
    <row r="235" spans="5:14" x14ac:dyDescent="0.25">
      <c r="E235" s="4"/>
      <c r="N235" s="4"/>
    </row>
    <row r="236" spans="5:14" x14ac:dyDescent="0.25">
      <c r="E236" s="4"/>
      <c r="N236" s="4"/>
    </row>
    <row r="237" spans="5:14" x14ac:dyDescent="0.25">
      <c r="E237" s="4"/>
      <c r="N237" s="4"/>
    </row>
    <row r="238" spans="5:14" x14ac:dyDescent="0.25">
      <c r="E238" s="4"/>
      <c r="N238" s="4"/>
    </row>
    <row r="239" spans="5:14" x14ac:dyDescent="0.25">
      <c r="E239" s="4"/>
      <c r="N239" s="4"/>
    </row>
    <row r="240" spans="5:14" x14ac:dyDescent="0.25">
      <c r="E240" s="4"/>
      <c r="N240" s="4"/>
    </row>
    <row r="241" spans="5:14" x14ac:dyDescent="0.25">
      <c r="E241" s="4"/>
      <c r="N241" s="4"/>
    </row>
    <row r="242" spans="5:14" x14ac:dyDescent="0.25">
      <c r="E242" s="4"/>
      <c r="N242" s="4"/>
    </row>
  </sheetData>
  <mergeCells count="2">
    <mergeCell ref="C1:L1"/>
    <mergeCell ref="N1:U1"/>
  </mergeCells>
  <conditionalFormatting sqref="U8">
    <cfRule type="cellIs" dxfId="15" priority="2" operator="between">
      <formula>0.05</formula>
      <formula>0.025</formula>
    </cfRule>
    <cfRule type="cellIs" dxfId="14" priority="3" operator="lessThan">
      <formula>0.025</formula>
    </cfRule>
    <cfRule type="cellIs" dxfId="13" priority="4" operator="greaterThan">
      <formula>0.05</formula>
    </cfRule>
  </conditionalFormatting>
  <conditionalFormatting sqref="P2:P157">
    <cfRule type="cellIs" dxfId="12" priority="1" operator="equal">
      <formula>$P$159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4"/>
  <sheetViews>
    <sheetView topLeftCell="E1" zoomScale="86" workbookViewId="0">
      <selection activeCell="T8" sqref="T8"/>
    </sheetView>
  </sheetViews>
  <sheetFormatPr defaultRowHeight="15" x14ac:dyDescent="0.25"/>
  <cols>
    <col min="6" max="6" width="12.42578125" bestFit="1" customWidth="1"/>
    <col min="7" max="7" width="12" bestFit="1" customWidth="1"/>
    <col min="8" max="9" width="12" customWidth="1"/>
    <col min="10" max="10" width="12" bestFit="1" customWidth="1"/>
    <col min="15" max="16" width="12" bestFit="1" customWidth="1"/>
    <col min="17" max="18" width="12" customWidth="1"/>
    <col min="19" max="19" width="12" bestFit="1" customWidth="1"/>
    <col min="22" max="22" width="11.28515625" bestFit="1" customWidth="1"/>
  </cols>
  <sheetData>
    <row r="1" spans="1:26" ht="18" x14ac:dyDescent="0.35">
      <c r="C1" s="30"/>
      <c r="D1" s="30"/>
      <c r="E1" s="30"/>
      <c r="F1" s="30"/>
      <c r="G1" s="30"/>
      <c r="H1" s="30"/>
      <c r="I1" s="30"/>
      <c r="J1" s="30"/>
      <c r="K1" s="30"/>
      <c r="M1" s="31" t="s">
        <v>19</v>
      </c>
      <c r="N1" s="31"/>
      <c r="O1" s="31"/>
      <c r="P1" s="31"/>
      <c r="Q1" s="31"/>
      <c r="R1" s="31"/>
      <c r="S1" s="31"/>
      <c r="T1" s="31"/>
    </row>
    <row r="2" spans="1:26" ht="14.45" x14ac:dyDescent="0.3">
      <c r="A2" t="s">
        <v>30</v>
      </c>
      <c r="B2" t="s">
        <v>9</v>
      </c>
      <c r="C2" t="s">
        <v>15</v>
      </c>
      <c r="D2" t="s">
        <v>0</v>
      </c>
      <c r="E2" t="s">
        <v>16</v>
      </c>
      <c r="F2" t="s">
        <v>8</v>
      </c>
      <c r="G2" t="s">
        <v>2</v>
      </c>
      <c r="J2" t="s">
        <v>4</v>
      </c>
      <c r="K2" t="s">
        <v>3</v>
      </c>
      <c r="M2" t="s">
        <v>0</v>
      </c>
      <c r="N2" t="s">
        <v>16</v>
      </c>
      <c r="O2" t="s">
        <v>8</v>
      </c>
      <c r="P2" t="s">
        <v>2</v>
      </c>
      <c r="S2" t="s">
        <v>4</v>
      </c>
      <c r="T2" t="s">
        <v>3</v>
      </c>
      <c r="V2" t="s">
        <v>7</v>
      </c>
      <c r="X2" t="s">
        <v>10</v>
      </c>
      <c r="Y2" t="s">
        <v>13</v>
      </c>
      <c r="Z2" t="s">
        <v>12</v>
      </c>
    </row>
    <row r="3" spans="1:26" ht="14.45" x14ac:dyDescent="0.3">
      <c r="A3">
        <f>Input!G4</f>
        <v>0</v>
      </c>
      <c r="B3">
        <f>A3-$A$3</f>
        <v>0</v>
      </c>
      <c r="C3" s="4">
        <f t="shared" ref="C3:C34" si="0">((B3-$Y$3)/$Z$3)</f>
        <v>-2.3071498705985811</v>
      </c>
      <c r="D3" s="4">
        <f>Input!I4</f>
        <v>0.5889185714285714</v>
      </c>
      <c r="E3">
        <f>D3-$D$3</f>
        <v>0</v>
      </c>
      <c r="F3">
        <f>O3</f>
        <v>0</v>
      </c>
      <c r="G3">
        <f>(E3-F3)^2</f>
        <v>0</v>
      </c>
      <c r="H3">
        <f>(F3-$I$4)^2</f>
        <v>2944192.0061335852</v>
      </c>
      <c r="I3" s="2" t="s">
        <v>11</v>
      </c>
      <c r="J3" s="23">
        <f>SUM(G3:G161)</f>
        <v>1177865.7659262139</v>
      </c>
      <c r="K3">
        <f>1-(J3/J5)</f>
        <v>0.99206528791316984</v>
      </c>
      <c r="M3" s="4">
        <f>Input!J4</f>
        <v>0</v>
      </c>
      <c r="N3">
        <f>M3-$M$3</f>
        <v>0</v>
      </c>
      <c r="O3" s="4">
        <v>0</v>
      </c>
      <c r="P3">
        <f>(N3-O3)^2</f>
        <v>0</v>
      </c>
      <c r="Q3">
        <f>(N3-$R$4)^2</f>
        <v>1972.8876230300816</v>
      </c>
      <c r="R3" s="2" t="s">
        <v>11</v>
      </c>
      <c r="S3" s="23">
        <f>SUM(P4:P167)</f>
        <v>8330.0130914600577</v>
      </c>
      <c r="T3">
        <f>1-(S3/S5)</f>
        <v>0.87207996921376496</v>
      </c>
      <c r="V3">
        <f>COUNT(B4:B500)</f>
        <v>81</v>
      </c>
      <c r="X3">
        <v>3738.9490214788225</v>
      </c>
      <c r="Y3">
        <v>41.200363447505147</v>
      </c>
      <c r="Z3">
        <v>17.857688385373887</v>
      </c>
    </row>
    <row r="4" spans="1:26" ht="14.45" x14ac:dyDescent="0.3">
      <c r="A4">
        <f>Input!G5</f>
        <v>1</v>
      </c>
      <c r="B4">
        <f t="shared" ref="B4:B67" si="1">A4-$A$3</f>
        <v>1</v>
      </c>
      <c r="C4">
        <f t="shared" si="0"/>
        <v>-2.2511515813228518</v>
      </c>
      <c r="D4" s="4">
        <f>Input!I5</f>
        <v>1.1234389999999999</v>
      </c>
      <c r="E4">
        <f t="shared" ref="E4:E67" si="2">D4-$D$3</f>
        <v>0.53452042857142845</v>
      </c>
      <c r="F4">
        <f>O4</f>
        <v>6.6282806980421283</v>
      </c>
      <c r="G4">
        <f>(E4-F4)^2</f>
        <v>37.133914221779612</v>
      </c>
      <c r="H4">
        <f t="shared" ref="H4:H67" si="3">(F4-$I$4)^2</f>
        <v>2921489.4731922117</v>
      </c>
      <c r="I4">
        <f>AVERAGE(E3:E161)</f>
        <v>1715.8647983257845</v>
      </c>
      <c r="J4" t="s">
        <v>5</v>
      </c>
      <c r="K4" t="s">
        <v>6</v>
      </c>
      <c r="M4" s="4">
        <f>Input!J5</f>
        <v>0</v>
      </c>
      <c r="N4">
        <f>M4-$M$3</f>
        <v>0</v>
      </c>
      <c r="O4">
        <f>$X$3*((1/$Z$3)*(1/SQRT(2*PI()))*EXP(-1*C4*C4/2))</f>
        <v>6.6282806980421283</v>
      </c>
      <c r="P4">
        <f>(N4-O4)^2</f>
        <v>43.93410501203784</v>
      </c>
      <c r="Q4">
        <f t="shared" ref="Q4:Q67" si="4">(N4-$R$4)^2</f>
        <v>1972.8876230300816</v>
      </c>
      <c r="R4">
        <f>AVERAGE(N3:N167)</f>
        <v>44.417199630662012</v>
      </c>
      <c r="S4" t="s">
        <v>5</v>
      </c>
      <c r="T4" t="s">
        <v>6</v>
      </c>
    </row>
    <row r="5" spans="1:26" ht="14.45" x14ac:dyDescent="0.3">
      <c r="A5">
        <f>Input!G6</f>
        <v>2</v>
      </c>
      <c r="B5">
        <f t="shared" si="1"/>
        <v>2</v>
      </c>
      <c r="C5">
        <f t="shared" si="0"/>
        <v>-2.1951532920471224</v>
      </c>
      <c r="D5" s="4">
        <f>Input!I6</f>
        <v>1.8779168571428571</v>
      </c>
      <c r="E5">
        <f t="shared" si="2"/>
        <v>1.2889982857142857</v>
      </c>
      <c r="F5">
        <f>F4+O5</f>
        <v>14.13529769142087</v>
      </c>
      <c r="G5">
        <f t="shared" ref="G5:G68" si="5">(E5-F5)^2</f>
        <v>165.02740842105734</v>
      </c>
      <c r="H5">
        <f t="shared" si="3"/>
        <v>2895883.2933292803</v>
      </c>
      <c r="J5">
        <f>SUM(H3:H161)</f>
        <v>148444676.13150141</v>
      </c>
      <c r="K5">
        <f>1-((1-K3)*(V3-1)/(V3-1-1))</f>
        <v>0.99196484851966571</v>
      </c>
      <c r="M5" s="4">
        <f>Input!J6</f>
        <v>0</v>
      </c>
      <c r="N5">
        <f t="shared" ref="N5:N68" si="6">M5-$M$3</f>
        <v>0</v>
      </c>
      <c r="O5">
        <f t="shared" ref="O5:O68" si="7">$X$3*((1/$Z$3)*(1/SQRT(2*PI()))*EXP(-1*C5*C5/2))</f>
        <v>7.507016993378743</v>
      </c>
      <c r="P5">
        <f t="shared" ref="P5:P68" si="8">(N5-O5)^2</f>
        <v>56.355304138877223</v>
      </c>
      <c r="Q5">
        <f t="shared" si="4"/>
        <v>1972.8876230300816</v>
      </c>
      <c r="S5">
        <f>SUM(Q4:Q167)</f>
        <v>65118.910934130399</v>
      </c>
      <c r="T5">
        <f>1-((1-T3)*(X3-1)/(X3-1-1))</f>
        <v>0.87204573807225061</v>
      </c>
    </row>
    <row r="6" spans="1:26" ht="14.45" x14ac:dyDescent="0.3">
      <c r="A6">
        <f>Input!G7</f>
        <v>3</v>
      </c>
      <c r="B6">
        <f t="shared" si="1"/>
        <v>3</v>
      </c>
      <c r="C6">
        <f t="shared" si="0"/>
        <v>-2.139155002771393</v>
      </c>
      <c r="D6" s="4">
        <f>Input!I7</f>
        <v>2.9422274285714285</v>
      </c>
      <c r="E6">
        <f t="shared" si="2"/>
        <v>2.3533088571428573</v>
      </c>
      <c r="F6">
        <f t="shared" ref="F6:F69" si="9">F5+O6</f>
        <v>22.610928711244341</v>
      </c>
      <c r="G6">
        <f t="shared" si="5"/>
        <v>410.37116215328666</v>
      </c>
      <c r="H6">
        <f t="shared" si="3"/>
        <v>2867108.6669646143</v>
      </c>
      <c r="M6" s="4">
        <f>Input!J7</f>
        <v>1.0643105714285714</v>
      </c>
      <c r="N6">
        <f t="shared" si="6"/>
        <v>1.0643105714285714</v>
      </c>
      <c r="O6">
        <f t="shared" si="7"/>
        <v>8.475631019823469</v>
      </c>
      <c r="P6">
        <f t="shared" si="8"/>
        <v>54.927670788796355</v>
      </c>
      <c r="Q6">
        <f t="shared" si="4"/>
        <v>1879.4729897822026</v>
      </c>
    </row>
    <row r="7" spans="1:26" ht="14.45" x14ac:dyDescent="0.3">
      <c r="A7">
        <f>Input!G8</f>
        <v>4</v>
      </c>
      <c r="B7">
        <f t="shared" si="1"/>
        <v>4</v>
      </c>
      <c r="C7">
        <f t="shared" si="0"/>
        <v>-2.0831567134956632</v>
      </c>
      <c r="D7" s="4">
        <f>Input!I8</f>
        <v>4.4842951428571425</v>
      </c>
      <c r="E7">
        <f t="shared" si="2"/>
        <v>3.8953765714285709</v>
      </c>
      <c r="F7">
        <f t="shared" si="9"/>
        <v>32.150191661199415</v>
      </c>
      <c r="G7">
        <f t="shared" si="5"/>
        <v>798.33457575714215</v>
      </c>
      <c r="H7">
        <f t="shared" si="3"/>
        <v>2834894.8766956786</v>
      </c>
      <c r="M7" s="4">
        <f>Input!J8</f>
        <v>1.542067714285714</v>
      </c>
      <c r="N7">
        <f t="shared" si="6"/>
        <v>1.542067714285714</v>
      </c>
      <c r="O7">
        <f t="shared" si="7"/>
        <v>9.5392629499550772</v>
      </c>
      <c r="P7">
        <f t="shared" si="8"/>
        <v>63.955131637412755</v>
      </c>
      <c r="Q7">
        <f t="shared" si="4"/>
        <v>1838.2769368466695</v>
      </c>
      <c r="S7" s="17"/>
      <c r="T7" s="18"/>
    </row>
    <row r="8" spans="1:26" x14ac:dyDescent="0.25">
      <c r="A8">
        <f>Input!G9</f>
        <v>5</v>
      </c>
      <c r="B8">
        <f t="shared" si="1"/>
        <v>5</v>
      </c>
      <c r="C8">
        <f t="shared" si="0"/>
        <v>-2.0271584242199339</v>
      </c>
      <c r="D8" s="4">
        <f>Input!I9</f>
        <v>6.5372320000000013</v>
      </c>
      <c r="E8">
        <f t="shared" si="2"/>
        <v>5.9483134285714296</v>
      </c>
      <c r="F8">
        <f t="shared" si="9"/>
        <v>42.852950371279668</v>
      </c>
      <c r="G8">
        <f t="shared" si="5"/>
        <v>1361.9522278731056</v>
      </c>
      <c r="H8">
        <f t="shared" si="3"/>
        <v>2798968.6433961475</v>
      </c>
      <c r="M8" s="4">
        <f>Input!J9</f>
        <v>2.0529368571428588</v>
      </c>
      <c r="N8">
        <f t="shared" si="6"/>
        <v>2.0529368571428588</v>
      </c>
      <c r="O8">
        <f t="shared" si="7"/>
        <v>10.702758710080253</v>
      </c>
      <c r="P8">
        <f t="shared" si="8"/>
        <v>74.819418087553302</v>
      </c>
      <c r="Q8">
        <f t="shared" si="4"/>
        <v>1794.7307603437805</v>
      </c>
      <c r="S8" s="19" t="s">
        <v>28</v>
      </c>
      <c r="T8" s="24">
        <f>SQRT((T5-K5)^2)</f>
        <v>0.1199191104474151</v>
      </c>
    </row>
    <row r="9" spans="1:26" x14ac:dyDescent="0.25">
      <c r="A9">
        <f>Input!G10</f>
        <v>6</v>
      </c>
      <c r="B9">
        <f t="shared" si="1"/>
        <v>6</v>
      </c>
      <c r="C9">
        <f t="shared" si="0"/>
        <v>-1.9711601349442047</v>
      </c>
      <c r="D9" s="4">
        <f>Input!I10</f>
        <v>9.058465571428572</v>
      </c>
      <c r="E9">
        <f t="shared" si="2"/>
        <v>8.4695470000000004</v>
      </c>
      <c r="F9">
        <f t="shared" si="9"/>
        <v>54.82351909966593</v>
      </c>
      <c r="G9">
        <f t="shared" si="5"/>
        <v>2148.6907294166076</v>
      </c>
      <c r="H9">
        <f t="shared" si="3"/>
        <v>2759058.1312931404</v>
      </c>
      <c r="M9" s="4">
        <f>Input!J10</f>
        <v>2.5212335714285707</v>
      </c>
      <c r="N9">
        <f t="shared" si="6"/>
        <v>2.5212335714285707</v>
      </c>
      <c r="O9">
        <f t="shared" si="7"/>
        <v>11.970568728386262</v>
      </c>
      <c r="P9">
        <f t="shared" si="8"/>
        <v>89.289934908516628</v>
      </c>
      <c r="Q9">
        <f t="shared" si="4"/>
        <v>1755.2719720364407</v>
      </c>
      <c r="S9" s="21"/>
      <c r="T9" s="22"/>
    </row>
    <row r="10" spans="1:26" x14ac:dyDescent="0.25">
      <c r="A10">
        <f>Input!G11</f>
        <v>7</v>
      </c>
      <c r="B10">
        <f t="shared" si="1"/>
        <v>7</v>
      </c>
      <c r="C10">
        <f t="shared" si="0"/>
        <v>-1.9151618456684751</v>
      </c>
      <c r="D10" s="4">
        <f>Input!I11</f>
        <v>12.698407857142858</v>
      </c>
      <c r="E10">
        <f t="shared" si="2"/>
        <v>12.109489285714286</v>
      </c>
      <c r="F10">
        <f t="shared" si="9"/>
        <v>68.170159830060555</v>
      </c>
      <c r="G10">
        <f t="shared" si="5"/>
        <v>3142.7987818817332</v>
      </c>
      <c r="H10">
        <f t="shared" si="3"/>
        <v>2714897.6217275541</v>
      </c>
      <c r="M10" s="4">
        <f>Input!J11</f>
        <v>3.6399422857142856</v>
      </c>
      <c r="N10">
        <f t="shared" si="6"/>
        <v>3.6399422857142856</v>
      </c>
      <c r="O10">
        <f t="shared" si="7"/>
        <v>13.346640730394618</v>
      </c>
      <c r="P10">
        <f t="shared" si="8"/>
        <v>94.219994695959599</v>
      </c>
      <c r="Q10">
        <f t="shared" si="4"/>
        <v>1662.7847165760934</v>
      </c>
    </row>
    <row r="11" spans="1:26" x14ac:dyDescent="0.25">
      <c r="A11">
        <f>Input!G12</f>
        <v>8</v>
      </c>
      <c r="B11">
        <f t="shared" si="1"/>
        <v>8</v>
      </c>
      <c r="C11">
        <f t="shared" si="0"/>
        <v>-1.8591635563927458</v>
      </c>
      <c r="D11" s="4">
        <f>Input!I12</f>
        <v>16.972206142857143</v>
      </c>
      <c r="E11">
        <f t="shared" si="2"/>
        <v>16.383287571428571</v>
      </c>
      <c r="F11">
        <f t="shared" si="9"/>
        <v>83.004467817184192</v>
      </c>
      <c r="G11">
        <f t="shared" si="5"/>
        <v>4438.3816573374597</v>
      </c>
      <c r="H11">
        <f t="shared" si="3"/>
        <v>2666232.8589486554</v>
      </c>
      <c r="M11" s="4">
        <f>Input!J12</f>
        <v>4.2737982857142853</v>
      </c>
      <c r="N11">
        <f t="shared" si="6"/>
        <v>4.2737982857142853</v>
      </c>
      <c r="O11">
        <f t="shared" si="7"/>
        <v>14.834307987123642</v>
      </c>
      <c r="P11">
        <f t="shared" si="8"/>
        <v>111.52436515356115</v>
      </c>
      <c r="Q11">
        <f t="shared" si="4"/>
        <v>1611.4926715415509</v>
      </c>
    </row>
    <row r="12" spans="1:26" x14ac:dyDescent="0.25">
      <c r="A12">
        <f>Input!G13</f>
        <v>9</v>
      </c>
      <c r="B12">
        <f t="shared" si="1"/>
        <v>9</v>
      </c>
      <c r="C12">
        <f t="shared" si="0"/>
        <v>-1.8031652671170164</v>
      </c>
      <c r="D12" s="4">
        <f>Input!I13</f>
        <v>22.128199714285717</v>
      </c>
      <c r="E12">
        <f t="shared" si="2"/>
        <v>21.539281142857146</v>
      </c>
      <c r="F12">
        <f t="shared" si="9"/>
        <v>99.440642512449443</v>
      </c>
      <c r="G12">
        <f t="shared" si="5"/>
        <v>6068.6221032358062</v>
      </c>
      <c r="H12">
        <f t="shared" si="3"/>
        <v>2612827.0514968531</v>
      </c>
      <c r="M12" s="4">
        <f>Input!J13</f>
        <v>5.1559935714285743</v>
      </c>
      <c r="N12">
        <f t="shared" si="6"/>
        <v>5.1559935714285743</v>
      </c>
      <c r="O12">
        <f t="shared" si="7"/>
        <v>16.436174695265258</v>
      </c>
      <c r="P12">
        <f t="shared" si="8"/>
        <v>127.24248618656144</v>
      </c>
      <c r="Q12">
        <f t="shared" si="4"/>
        <v>1541.4423012255884</v>
      </c>
    </row>
    <row r="13" spans="1:26" x14ac:dyDescent="0.25">
      <c r="A13">
        <f>Input!G14</f>
        <v>10</v>
      </c>
      <c r="B13">
        <f t="shared" si="1"/>
        <v>10</v>
      </c>
      <c r="C13">
        <f t="shared" si="0"/>
        <v>-1.747166977841287</v>
      </c>
      <c r="D13" s="4">
        <f>Input!I14</f>
        <v>28.36269457142857</v>
      </c>
      <c r="E13">
        <f t="shared" si="2"/>
        <v>27.773775999999998</v>
      </c>
      <c r="F13">
        <f t="shared" si="9"/>
        <v>117.59464294302732</v>
      </c>
      <c r="G13">
        <f t="shared" si="5"/>
        <v>8067.7881383970189</v>
      </c>
      <c r="H13">
        <f t="shared" si="3"/>
        <v>2554467.4895872227</v>
      </c>
      <c r="M13" s="4">
        <f>Input!J14</f>
        <v>6.2344948571428525</v>
      </c>
      <c r="N13">
        <f t="shared" si="6"/>
        <v>6.2344948571428525</v>
      </c>
      <c r="O13">
        <f t="shared" si="7"/>
        <v>18.154000430577881</v>
      </c>
      <c r="P13">
        <f t="shared" si="8"/>
        <v>142.07461311514871</v>
      </c>
      <c r="Q13">
        <f t="shared" si="4"/>
        <v>1457.9189438217231</v>
      </c>
    </row>
    <row r="14" spans="1:26" x14ac:dyDescent="0.25">
      <c r="A14">
        <f>Input!G15</f>
        <v>11</v>
      </c>
      <c r="B14">
        <f t="shared" si="1"/>
        <v>11</v>
      </c>
      <c r="C14">
        <f t="shared" si="0"/>
        <v>-1.6911686885655577</v>
      </c>
      <c r="D14" s="4">
        <f>Input!I15</f>
        <v>35.938220857142852</v>
      </c>
      <c r="E14">
        <f t="shared" si="2"/>
        <v>35.34930228571428</v>
      </c>
      <c r="F14">
        <f t="shared" si="9"/>
        <v>137.58322879944933</v>
      </c>
      <c r="G14">
        <f t="shared" si="5"/>
        <v>10451.775730415777</v>
      </c>
      <c r="H14">
        <f t="shared" si="3"/>
        <v>2490972.7127065123</v>
      </c>
      <c r="M14" s="4">
        <f>Input!J15</f>
        <v>7.5755262857142824</v>
      </c>
      <c r="N14">
        <f t="shared" si="6"/>
        <v>7.5755262857142824</v>
      </c>
      <c r="O14">
        <f t="shared" si="7"/>
        <v>19.988585856421999</v>
      </c>
      <c r="P14">
        <f t="shared" si="8"/>
        <v>154.08404790593843</v>
      </c>
      <c r="Q14">
        <f t="shared" si="4"/>
        <v>1357.308894855832</v>
      </c>
    </row>
    <row r="15" spans="1:26" x14ac:dyDescent="0.25">
      <c r="A15">
        <f>Input!G16</f>
        <v>12</v>
      </c>
      <c r="B15">
        <f t="shared" si="1"/>
        <v>12</v>
      </c>
      <c r="C15">
        <f t="shared" si="0"/>
        <v>-1.6351703992898283</v>
      </c>
      <c r="D15" s="4">
        <f>Input!I16</f>
        <v>44.802745428571427</v>
      </c>
      <c r="E15">
        <f t="shared" si="2"/>
        <v>44.213826857142855</v>
      </c>
      <c r="F15">
        <f t="shared" si="9"/>
        <v>159.52289087883952</v>
      </c>
      <c r="G15">
        <f t="shared" si="5"/>
        <v>13296.180245559739</v>
      </c>
      <c r="H15">
        <f t="shared" si="3"/>
        <v>2422200.1328755952</v>
      </c>
      <c r="M15" s="4">
        <f>Input!J16</f>
        <v>8.864524571428575</v>
      </c>
      <c r="N15">
        <f t="shared" si="6"/>
        <v>8.864524571428575</v>
      </c>
      <c r="O15">
        <f t="shared" si="7"/>
        <v>21.939662079390178</v>
      </c>
      <c r="P15">
        <f t="shared" si="8"/>
        <v>170.95922085210435</v>
      </c>
      <c r="Q15">
        <f t="shared" si="4"/>
        <v>1263.9927038674393</v>
      </c>
    </row>
    <row r="16" spans="1:26" x14ac:dyDescent="0.25">
      <c r="A16">
        <f>Input!G17</f>
        <v>13</v>
      </c>
      <c r="B16">
        <f t="shared" si="1"/>
        <v>13</v>
      </c>
      <c r="C16">
        <f t="shared" si="0"/>
        <v>-1.5791721100140987</v>
      </c>
      <c r="D16" s="4">
        <f>Input!I17</f>
        <v>56.048960571428566</v>
      </c>
      <c r="E16">
        <f t="shared" si="2"/>
        <v>55.460041999999994</v>
      </c>
      <c r="F16">
        <f t="shared" si="9"/>
        <v>183.52867709257464</v>
      </c>
      <c r="G16">
        <f t="shared" si="5"/>
        <v>16401.575294475042</v>
      </c>
      <c r="H16">
        <f t="shared" si="3"/>
        <v>2348053.9884360381</v>
      </c>
      <c r="M16" s="4">
        <f>Input!J17</f>
        <v>11.246215142857139</v>
      </c>
      <c r="N16">
        <f t="shared" si="6"/>
        <v>11.246215142857139</v>
      </c>
      <c r="O16">
        <f t="shared" si="7"/>
        <v>24.00578621373511</v>
      </c>
      <c r="P16">
        <f t="shared" si="8"/>
        <v>162.80665391278603</v>
      </c>
      <c r="Q16">
        <f t="shared" si="4"/>
        <v>1100.3142118901915</v>
      </c>
    </row>
    <row r="17" spans="1:17" x14ac:dyDescent="0.25">
      <c r="A17">
        <f>Input!G18</f>
        <v>14</v>
      </c>
      <c r="B17">
        <f t="shared" si="1"/>
        <v>14</v>
      </c>
      <c r="C17">
        <f t="shared" si="0"/>
        <v>-1.5231738207383694</v>
      </c>
      <c r="D17" s="4">
        <f>Input!I18</f>
        <v>69.485290428571432</v>
      </c>
      <c r="E17">
        <f t="shared" si="2"/>
        <v>68.896371857142867</v>
      </c>
      <c r="F17">
        <f t="shared" si="9"/>
        <v>209.71292292906753</v>
      </c>
      <c r="G17">
        <f t="shared" si="5"/>
        <v>19829.301055791966</v>
      </c>
      <c r="H17">
        <f t="shared" si="3"/>
        <v>2268493.4717610478</v>
      </c>
      <c r="M17" s="4">
        <f>Input!J18</f>
        <v>13.436329857142866</v>
      </c>
      <c r="N17">
        <f t="shared" si="6"/>
        <v>13.436329857142866</v>
      </c>
      <c r="O17">
        <f t="shared" si="7"/>
        <v>26.184245836492888</v>
      </c>
      <c r="P17">
        <f t="shared" si="8"/>
        <v>162.50936181656763</v>
      </c>
      <c r="Q17">
        <f t="shared" si="4"/>
        <v>959.81429192375231</v>
      </c>
    </row>
    <row r="18" spans="1:17" x14ac:dyDescent="0.25">
      <c r="A18">
        <f>Input!G19</f>
        <v>15</v>
      </c>
      <c r="B18">
        <f t="shared" si="1"/>
        <v>15</v>
      </c>
      <c r="C18">
        <f t="shared" si="0"/>
        <v>-1.46717553146264</v>
      </c>
      <c r="D18" s="4">
        <f>Input!I19</f>
        <v>86.362891142857151</v>
      </c>
      <c r="E18">
        <f t="shared" si="2"/>
        <v>85.773972571428587</v>
      </c>
      <c r="F18">
        <f t="shared" si="9"/>
        <v>238.18389800627534</v>
      </c>
      <c r="G18">
        <f t="shared" si="5"/>
        <v>23228.785371055543</v>
      </c>
      <c r="H18">
        <f t="shared" si="3"/>
        <v>2183540.8431690754</v>
      </c>
      <c r="M18" s="4">
        <f>Input!J19</f>
        <v>16.87760071428572</v>
      </c>
      <c r="N18">
        <f t="shared" si="6"/>
        <v>16.87760071428572</v>
      </c>
      <c r="O18">
        <f t="shared" si="7"/>
        <v>28.4709750772078</v>
      </c>
      <c r="P18">
        <f t="shared" si="8"/>
        <v>134.40632911885896</v>
      </c>
      <c r="Q18">
        <f t="shared" si="4"/>
        <v>758.42950847487418</v>
      </c>
    </row>
    <row r="19" spans="1:17" x14ac:dyDescent="0.25">
      <c r="A19">
        <f>Input!G20</f>
        <v>16</v>
      </c>
      <c r="B19">
        <f t="shared" si="1"/>
        <v>16</v>
      </c>
      <c r="C19">
        <f t="shared" si="0"/>
        <v>-1.4111772421869107</v>
      </c>
      <c r="D19" s="4">
        <f>Input!I20</f>
        <v>104.44907571428571</v>
      </c>
      <c r="E19">
        <f t="shared" si="2"/>
        <v>103.86015714285715</v>
      </c>
      <c r="F19">
        <f t="shared" si="9"/>
        <v>269.0443830886727</v>
      </c>
      <c r="G19">
        <f t="shared" si="5"/>
        <v>27285.82850131825</v>
      </c>
      <c r="H19">
        <f t="shared" si="3"/>
        <v>2093289.3139468885</v>
      </c>
      <c r="M19" s="4">
        <f>Input!J20</f>
        <v>18.086184571428561</v>
      </c>
      <c r="N19">
        <f t="shared" si="6"/>
        <v>18.086184571428561</v>
      </c>
      <c r="O19">
        <f t="shared" si="7"/>
        <v>30.860485082397371</v>
      </c>
      <c r="P19">
        <f t="shared" si="8"/>
        <v>163.182753544538</v>
      </c>
      <c r="Q19">
        <f t="shared" si="4"/>
        <v>693.32235404957873</v>
      </c>
    </row>
    <row r="20" spans="1:17" x14ac:dyDescent="0.25">
      <c r="A20">
        <f>Input!G21</f>
        <v>17</v>
      </c>
      <c r="B20">
        <f t="shared" si="1"/>
        <v>17</v>
      </c>
      <c r="C20">
        <f t="shared" si="0"/>
        <v>-1.3551789529111813</v>
      </c>
      <c r="D20" s="4">
        <f>Input!I21</f>
        <v>126.61748271428571</v>
      </c>
      <c r="E20">
        <f t="shared" si="2"/>
        <v>126.02856414285715</v>
      </c>
      <c r="F20">
        <f t="shared" si="9"/>
        <v>302.39019460784453</v>
      </c>
      <c r="G20">
        <f t="shared" si="5"/>
        <v>31103.424700268773</v>
      </c>
      <c r="H20">
        <f t="shared" si="3"/>
        <v>1997910.4553555874</v>
      </c>
      <c r="M20" s="4">
        <f>Input!J21</f>
        <v>22.168407000000002</v>
      </c>
      <c r="N20">
        <f t="shared" si="6"/>
        <v>22.168407000000002</v>
      </c>
      <c r="O20">
        <f t="shared" si="7"/>
        <v>33.345811519171811</v>
      </c>
      <c r="P20">
        <f t="shared" si="8"/>
        <v>124.93437178520237</v>
      </c>
      <c r="Q20">
        <f t="shared" si="4"/>
        <v>495.00877352220016</v>
      </c>
    </row>
    <row r="21" spans="1:17" x14ac:dyDescent="0.25">
      <c r="A21">
        <f>Input!G22</f>
        <v>18</v>
      </c>
      <c r="B21">
        <f t="shared" si="1"/>
        <v>18</v>
      </c>
      <c r="C21">
        <f t="shared" si="0"/>
        <v>-1.2991806636354519</v>
      </c>
      <c r="D21" s="4">
        <f>Input!I22</f>
        <v>153.23707299999998</v>
      </c>
      <c r="E21">
        <f t="shared" si="2"/>
        <v>152.64815442857142</v>
      </c>
      <c r="F21">
        <f t="shared" si="9"/>
        <v>338.30867623817073</v>
      </c>
      <c r="G21">
        <f t="shared" si="5"/>
        <v>34469.829358612704</v>
      </c>
      <c r="H21">
        <f t="shared" si="3"/>
        <v>1897660.869501065</v>
      </c>
      <c r="M21" s="4">
        <f>Input!J22</f>
        <v>26.619590285714267</v>
      </c>
      <c r="N21">
        <f t="shared" si="6"/>
        <v>26.619590285714267</v>
      </c>
      <c r="O21">
        <f t="shared" si="7"/>
        <v>35.918481630326198</v>
      </c>
      <c r="P21">
        <f t="shared" si="8"/>
        <v>86.469380238898694</v>
      </c>
      <c r="Q21">
        <f t="shared" si="4"/>
        <v>316.7548983953713</v>
      </c>
    </row>
    <row r="22" spans="1:17" x14ac:dyDescent="0.25">
      <c r="A22">
        <f>Input!G23</f>
        <v>19</v>
      </c>
      <c r="B22">
        <f t="shared" si="1"/>
        <v>19</v>
      </c>
      <c r="C22">
        <f t="shared" si="0"/>
        <v>-1.2431823743597223</v>
      </c>
      <c r="D22" s="4">
        <f>Input!I23</f>
        <v>184.04058657142858</v>
      </c>
      <c r="E22">
        <f t="shared" si="2"/>
        <v>183.45166800000001</v>
      </c>
      <c r="F22">
        <f t="shared" si="9"/>
        <v>376.87717936060261</v>
      </c>
      <c r="G22">
        <f t="shared" si="5"/>
        <v>37413.428445110607</v>
      </c>
      <c r="H22">
        <f t="shared" si="3"/>
        <v>1792887.843742047</v>
      </c>
      <c r="M22" s="4">
        <f>Input!J23</f>
        <v>30.803513571428596</v>
      </c>
      <c r="N22">
        <f t="shared" si="6"/>
        <v>30.803513571428596</v>
      </c>
      <c r="O22">
        <f t="shared" si="7"/>
        <v>38.568503122431856</v>
      </c>
      <c r="P22">
        <f t="shared" si="8"/>
        <v>60.295062727189823</v>
      </c>
      <c r="Q22">
        <f t="shared" si="4"/>
        <v>185.33244811936626</v>
      </c>
    </row>
    <row r="23" spans="1:17" x14ac:dyDescent="0.25">
      <c r="A23">
        <f>Input!G24</f>
        <v>20</v>
      </c>
      <c r="B23">
        <f t="shared" si="1"/>
        <v>20</v>
      </c>
      <c r="C23">
        <f t="shared" si="0"/>
        <v>-1.187184085083993</v>
      </c>
      <c r="D23" s="4">
        <f>Input!I24</f>
        <v>220.16565314285714</v>
      </c>
      <c r="E23">
        <f t="shared" si="2"/>
        <v>219.57673457142857</v>
      </c>
      <c r="F23">
        <f t="shared" si="9"/>
        <v>418.1615562196007</v>
      </c>
      <c r="G23">
        <f t="shared" si="5"/>
        <v>39435.931389036334</v>
      </c>
      <c r="H23">
        <f t="shared" si="3"/>
        <v>1684033.7045729007</v>
      </c>
      <c r="M23" s="4">
        <f>Input!J24</f>
        <v>36.125066571428562</v>
      </c>
      <c r="N23">
        <f t="shared" si="6"/>
        <v>36.125066571428562</v>
      </c>
      <c r="O23">
        <f t="shared" si="7"/>
        <v>41.28437685899808</v>
      </c>
      <c r="P23">
        <f t="shared" si="8"/>
        <v>26.618482643420663</v>
      </c>
      <c r="Q23">
        <f t="shared" si="4"/>
        <v>68.759470672032293</v>
      </c>
    </row>
    <row r="24" spans="1:17" x14ac:dyDescent="0.25">
      <c r="A24">
        <f>Input!G25</f>
        <v>21</v>
      </c>
      <c r="B24">
        <f t="shared" si="1"/>
        <v>21</v>
      </c>
      <c r="C24">
        <f t="shared" si="0"/>
        <v>-1.1311857958082636</v>
      </c>
      <c r="D24" s="4">
        <f>Input!I25</f>
        <v>261.25277199999999</v>
      </c>
      <c r="E24">
        <f t="shared" si="2"/>
        <v>260.66385342857143</v>
      </c>
      <c r="F24">
        <f t="shared" si="9"/>
        <v>462.2146911648457</v>
      </c>
      <c r="G24">
        <f t="shared" si="5"/>
        <v>40622.74019219396</v>
      </c>
      <c r="H24">
        <f t="shared" si="3"/>
        <v>1571638.5911846331</v>
      </c>
      <c r="M24" s="4">
        <f>Input!J25</f>
        <v>41.087118857142855</v>
      </c>
      <c r="N24">
        <f t="shared" si="6"/>
        <v>41.087118857142855</v>
      </c>
      <c r="O24">
        <f t="shared" si="7"/>
        <v>44.053134945244977</v>
      </c>
      <c r="P24">
        <f t="shared" si="8"/>
        <v>8.7972514348806197</v>
      </c>
      <c r="Q24">
        <f t="shared" si="4"/>
        <v>11.089437958161946</v>
      </c>
    </row>
    <row r="25" spans="1:17" x14ac:dyDescent="0.25">
      <c r="A25">
        <f>Input!G26</f>
        <v>22</v>
      </c>
      <c r="B25">
        <f t="shared" si="1"/>
        <v>22</v>
      </c>
      <c r="C25">
        <f t="shared" si="0"/>
        <v>-1.0751875065325343</v>
      </c>
      <c r="D25" s="4">
        <f>Input!I26</f>
        <v>305.73622428571429</v>
      </c>
      <c r="E25">
        <f t="shared" si="2"/>
        <v>305.14730571428572</v>
      </c>
      <c r="F25">
        <f t="shared" si="9"/>
        <v>509.07509649953329</v>
      </c>
      <c r="G25">
        <f t="shared" si="5"/>
        <v>41586.543854551703</v>
      </c>
      <c r="H25">
        <f t="shared" si="3"/>
        <v>1456341.3844338921</v>
      </c>
      <c r="M25" s="4">
        <f>Input!J26</f>
        <v>44.483452285714293</v>
      </c>
      <c r="N25">
        <f t="shared" si="6"/>
        <v>44.483452285714293</v>
      </c>
      <c r="O25">
        <f t="shared" si="7"/>
        <v>46.860405334687563</v>
      </c>
      <c r="P25">
        <f t="shared" si="8"/>
        <v>5.6499057970233251</v>
      </c>
      <c r="Q25">
        <f t="shared" si="4"/>
        <v>4.3894143014765723E-3</v>
      </c>
    </row>
    <row r="26" spans="1:17" x14ac:dyDescent="0.25">
      <c r="A26">
        <f>Input!G27</f>
        <v>23</v>
      </c>
      <c r="B26">
        <f t="shared" si="1"/>
        <v>23</v>
      </c>
      <c r="C26">
        <f t="shared" si="0"/>
        <v>-1.0191892172568049</v>
      </c>
      <c r="D26" s="4">
        <f>Input!I27</f>
        <v>356.24840471428575</v>
      </c>
      <c r="E26">
        <f t="shared" si="2"/>
        <v>355.65948614285719</v>
      </c>
      <c r="F26">
        <f t="shared" si="9"/>
        <v>558.76560006807483</v>
      </c>
      <c r="G26">
        <f t="shared" si="5"/>
        <v>41252.093513803491</v>
      </c>
      <c r="H26">
        <f t="shared" si="3"/>
        <v>1338878.5546086347</v>
      </c>
      <c r="M26" s="4">
        <f>Input!J27</f>
        <v>50.512180428571469</v>
      </c>
      <c r="N26">
        <f t="shared" si="6"/>
        <v>50.512180428571469</v>
      </c>
      <c r="O26">
        <f t="shared" si="7"/>
        <v>49.690503568541494</v>
      </c>
      <c r="P26">
        <f t="shared" si="8"/>
        <v>0.67515286230871818</v>
      </c>
      <c r="Q26">
        <f t="shared" si="4"/>
        <v>37.148790926885006</v>
      </c>
    </row>
    <row r="27" spans="1:17" x14ac:dyDescent="0.25">
      <c r="A27">
        <f>Input!G28</f>
        <v>24</v>
      </c>
      <c r="B27">
        <f t="shared" si="1"/>
        <v>24</v>
      </c>
      <c r="C27">
        <f t="shared" si="0"/>
        <v>-0.96319092798107542</v>
      </c>
      <c r="D27" s="4">
        <f>Input!I28</f>
        <v>411.24015014285715</v>
      </c>
      <c r="E27">
        <f t="shared" si="2"/>
        <v>410.65123157142858</v>
      </c>
      <c r="F27">
        <f t="shared" si="9"/>
        <v>611.29215175557408</v>
      </c>
      <c r="G27">
        <f t="shared" si="5"/>
        <v>40256.778852340642</v>
      </c>
      <c r="H27">
        <f t="shared" si="3"/>
        <v>1220080.7315511191</v>
      </c>
      <c r="M27" s="4">
        <f>Input!J28</f>
        <v>54.991745428571392</v>
      </c>
      <c r="N27">
        <f t="shared" si="6"/>
        <v>54.991745428571392</v>
      </c>
      <c r="O27">
        <f t="shared" si="7"/>
        <v>52.526551687499214</v>
      </c>
      <c r="P27">
        <f t="shared" si="8"/>
        <v>6.0771801810214363</v>
      </c>
      <c r="Q27">
        <f t="shared" si="4"/>
        <v>111.82101883208293</v>
      </c>
    </row>
    <row r="28" spans="1:17" x14ac:dyDescent="0.25">
      <c r="A28">
        <f>Input!G29</f>
        <v>25</v>
      </c>
      <c r="B28">
        <f t="shared" si="1"/>
        <v>25</v>
      </c>
      <c r="C28">
        <f t="shared" si="0"/>
        <v>-0.90719263870534605</v>
      </c>
      <c r="D28" s="4">
        <f>Input!I29</f>
        <v>472.5491702857143</v>
      </c>
      <c r="E28">
        <f t="shared" si="2"/>
        <v>471.96025171428573</v>
      </c>
      <c r="F28">
        <f t="shared" si="9"/>
        <v>666.64277550027577</v>
      </c>
      <c r="G28">
        <f t="shared" si="5"/>
        <v>37901.285067682576</v>
      </c>
      <c r="H28">
        <f t="shared" si="3"/>
        <v>1100866.8531820523</v>
      </c>
      <c r="M28" s="4">
        <f>Input!J29</f>
        <v>61.30902014285715</v>
      </c>
      <c r="N28">
        <f t="shared" si="6"/>
        <v>61.30902014285715</v>
      </c>
      <c r="O28">
        <f t="shared" si="7"/>
        <v>55.350623744701672</v>
      </c>
      <c r="P28">
        <f t="shared" si="8"/>
        <v>35.502487637552186</v>
      </c>
      <c r="Q28">
        <f t="shared" si="4"/>
        <v>285.33360021621644</v>
      </c>
    </row>
    <row r="29" spans="1:17" x14ac:dyDescent="0.25">
      <c r="A29">
        <f>Input!G30</f>
        <v>26</v>
      </c>
      <c r="B29">
        <f t="shared" si="1"/>
        <v>26</v>
      </c>
      <c r="C29">
        <f t="shared" si="0"/>
        <v>-0.85119434942961669</v>
      </c>
      <c r="D29" s="4">
        <f>Input!I30</f>
        <v>541.99188828571437</v>
      </c>
      <c r="E29">
        <f t="shared" si="2"/>
        <v>541.40296971428575</v>
      </c>
      <c r="F29">
        <f t="shared" si="9"/>
        <v>724.78669221416169</v>
      </c>
      <c r="G29">
        <f t="shared" si="5"/>
        <v>33629.589677911506</v>
      </c>
      <c r="H29">
        <f t="shared" si="3"/>
        <v>982235.81241380109</v>
      </c>
      <c r="M29" s="4">
        <f>Input!J30</f>
        <v>69.44271800000007</v>
      </c>
      <c r="N29">
        <f t="shared" si="6"/>
        <v>69.44271800000007</v>
      </c>
      <c r="O29">
        <f t="shared" si="7"/>
        <v>58.143916713885893</v>
      </c>
      <c r="P29">
        <f t="shared" si="8"/>
        <v>127.66291050309538</v>
      </c>
      <c r="Q29">
        <f t="shared" si="4"/>
        <v>626.27656965407664</v>
      </c>
    </row>
    <row r="30" spans="1:17" x14ac:dyDescent="0.25">
      <c r="A30">
        <f>Input!G31</f>
        <v>27</v>
      </c>
      <c r="B30">
        <f t="shared" si="1"/>
        <v>27</v>
      </c>
      <c r="C30">
        <f t="shared" si="0"/>
        <v>-0.79519606015388722</v>
      </c>
      <c r="D30" s="4">
        <f>Input!I31</f>
        <v>618.67191828571424</v>
      </c>
      <c r="E30">
        <f t="shared" si="2"/>
        <v>618.08299971428562</v>
      </c>
      <c r="F30">
        <f t="shared" si="9"/>
        <v>785.67363715876729</v>
      </c>
      <c r="G30">
        <f t="shared" si="5"/>
        <v>28086.621759047703</v>
      </c>
      <c r="H30">
        <f t="shared" si="3"/>
        <v>865255.59631324373</v>
      </c>
      <c r="M30" s="4">
        <f>Input!J31</f>
        <v>76.680029999999874</v>
      </c>
      <c r="N30">
        <f t="shared" si="6"/>
        <v>76.680029999999874</v>
      </c>
      <c r="O30">
        <f t="shared" si="7"/>
        <v>60.88694494460556</v>
      </c>
      <c r="P30">
        <f t="shared" si="8"/>
        <v>249.42153556691923</v>
      </c>
      <c r="Q30">
        <f t="shared" si="4"/>
        <v>1040.8902234406694</v>
      </c>
    </row>
    <row r="31" spans="1:17" x14ac:dyDescent="0.25">
      <c r="A31">
        <f>Input!G32</f>
        <v>28</v>
      </c>
      <c r="B31">
        <f t="shared" si="1"/>
        <v>28</v>
      </c>
      <c r="C31">
        <f t="shared" si="0"/>
        <v>-0.73919777087815786</v>
      </c>
      <c r="D31" s="4">
        <f>Input!I32</f>
        <v>700.01126357142857</v>
      </c>
      <c r="E31">
        <f t="shared" si="2"/>
        <v>699.42234499999995</v>
      </c>
      <c r="F31">
        <f t="shared" si="9"/>
        <v>849.23339284399742</v>
      </c>
      <c r="G31">
        <f t="shared" si="5"/>
        <v>22443.350056116498</v>
      </c>
      <c r="H31">
        <f t="shared" si="3"/>
        <v>751049.9929673376</v>
      </c>
      <c r="M31" s="4">
        <f>Input!J32</f>
        <v>81.33934528571433</v>
      </c>
      <c r="N31">
        <f t="shared" si="6"/>
        <v>81.33934528571433</v>
      </c>
      <c r="O31">
        <f t="shared" si="7"/>
        <v>63.559755685230172</v>
      </c>
      <c r="P31">
        <f t="shared" si="8"/>
        <v>316.11380636164444</v>
      </c>
      <c r="Q31">
        <f t="shared" si="4"/>
        <v>1363.2448397728988</v>
      </c>
    </row>
    <row r="32" spans="1:17" x14ac:dyDescent="0.25">
      <c r="A32">
        <f>Input!G33</f>
        <v>29</v>
      </c>
      <c r="B32">
        <f t="shared" si="1"/>
        <v>29</v>
      </c>
      <c r="C32">
        <f t="shared" si="0"/>
        <v>-0.68319948160242849</v>
      </c>
      <c r="D32" s="4">
        <f>Input!I33</f>
        <v>785.03075828571423</v>
      </c>
      <c r="E32">
        <f t="shared" si="2"/>
        <v>784.44183971428561</v>
      </c>
      <c r="F32">
        <f t="shared" si="9"/>
        <v>915.37555543693884</v>
      </c>
      <c r="G32">
        <f t="shared" si="5"/>
        <v>17143.637912940569</v>
      </c>
      <c r="H32">
        <f t="shared" si="3"/>
        <v>640783.0279807573</v>
      </c>
      <c r="M32" s="4">
        <f>Input!J33</f>
        <v>85.019494714285656</v>
      </c>
      <c r="N32">
        <f t="shared" si="6"/>
        <v>85.019494714285656</v>
      </c>
      <c r="O32">
        <f t="shared" si="7"/>
        <v>66.142162592941418</v>
      </c>
      <c r="P32">
        <f t="shared" si="8"/>
        <v>356.35366801953495</v>
      </c>
      <c r="Q32">
        <f t="shared" si="4"/>
        <v>1648.5463660576488</v>
      </c>
    </row>
    <row r="33" spans="1:17" x14ac:dyDescent="0.25">
      <c r="A33">
        <f>Input!G34</f>
        <v>30</v>
      </c>
      <c r="B33">
        <f t="shared" si="1"/>
        <v>30</v>
      </c>
      <c r="C33">
        <f t="shared" si="0"/>
        <v>-0.62720119232669902</v>
      </c>
      <c r="D33" s="4">
        <f>Input!I34</f>
        <v>874.12538000000006</v>
      </c>
      <c r="E33">
        <f t="shared" si="2"/>
        <v>873.53646142857144</v>
      </c>
      <c r="F33">
        <f t="shared" si="9"/>
        <v>983.98954903397328</v>
      </c>
      <c r="G33">
        <f t="shared" si="5"/>
        <v>12199.884561566572</v>
      </c>
      <c r="H33">
        <f t="shared" si="3"/>
        <v>535641.38052595081</v>
      </c>
      <c r="M33" s="4">
        <f>Input!J34</f>
        <v>89.094621714285836</v>
      </c>
      <c r="N33">
        <f t="shared" si="6"/>
        <v>89.094621714285836</v>
      </c>
      <c r="O33">
        <f t="shared" si="7"/>
        <v>68.613993597034437</v>
      </c>
      <c r="P33">
        <f t="shared" si="8"/>
        <v>419.45612807714861</v>
      </c>
      <c r="Q33">
        <f t="shared" si="4"/>
        <v>1996.0720440382777</v>
      </c>
    </row>
    <row r="34" spans="1:17" x14ac:dyDescent="0.25">
      <c r="A34">
        <f>Input!G35</f>
        <v>31</v>
      </c>
      <c r="B34">
        <f t="shared" si="1"/>
        <v>31</v>
      </c>
      <c r="C34">
        <f t="shared" si="0"/>
        <v>-0.57120290305096966</v>
      </c>
      <c r="D34" s="4">
        <f>Input!I35</f>
        <v>965.59223171428573</v>
      </c>
      <c r="E34">
        <f t="shared" si="2"/>
        <v>965.00331314285711</v>
      </c>
      <c r="F34">
        <f t="shared" si="9"/>
        <v>1054.9448980297384</v>
      </c>
      <c r="G34">
        <f t="shared" si="5"/>
        <v>8089.4886919640721</v>
      </c>
      <c r="H34">
        <f t="shared" si="3"/>
        <v>436815.11460733548</v>
      </c>
      <c r="M34" s="4">
        <f>Input!J35</f>
        <v>91.466851714285667</v>
      </c>
      <c r="N34">
        <f t="shared" si="6"/>
        <v>91.466851714285667</v>
      </c>
      <c r="O34">
        <f t="shared" si="7"/>
        <v>70.955348995765135</v>
      </c>
      <c r="P34">
        <f t="shared" si="8"/>
        <v>420.7217437718752</v>
      </c>
      <c r="Q34">
        <f t="shared" si="4"/>
        <v>2213.6697611900317</v>
      </c>
    </row>
    <row r="35" spans="1:17" x14ac:dyDescent="0.25">
      <c r="A35">
        <f>Input!G36</f>
        <v>32</v>
      </c>
      <c r="B35">
        <f t="shared" si="1"/>
        <v>32</v>
      </c>
      <c r="C35">
        <f t="shared" ref="C35:C66" si="10">((B35-$Y$3)/$Z$3)</f>
        <v>-0.51520461377524029</v>
      </c>
      <c r="D35" s="4">
        <f>Input!I36</f>
        <v>1059.1427671428571</v>
      </c>
      <c r="E35">
        <f t="shared" si="2"/>
        <v>1058.5538485714285</v>
      </c>
      <c r="F35">
        <f t="shared" si="9"/>
        <v>1128.0917632944938</v>
      </c>
      <c r="G35">
        <f t="shared" si="5"/>
        <v>4835.5215840323081</v>
      </c>
      <c r="H35">
        <f t="shared" si="3"/>
        <v>345477.14070989483</v>
      </c>
      <c r="M35" s="4">
        <f>Input!J36</f>
        <v>93.550535428571379</v>
      </c>
      <c r="N35">
        <f t="shared" si="6"/>
        <v>93.550535428571379</v>
      </c>
      <c r="O35">
        <f t="shared" si="7"/>
        <v>73.14686526475549</v>
      </c>
      <c r="P35">
        <f t="shared" si="8"/>
        <v>416.30975615379072</v>
      </c>
      <c r="Q35">
        <f t="shared" si="4"/>
        <v>2414.0846866301222</v>
      </c>
    </row>
    <row r="36" spans="1:17" x14ac:dyDescent="0.25">
      <c r="A36">
        <f>Input!G37</f>
        <v>33</v>
      </c>
      <c r="B36">
        <f t="shared" si="1"/>
        <v>33</v>
      </c>
      <c r="C36">
        <f t="shared" si="10"/>
        <v>-0.45920632449951082</v>
      </c>
      <c r="D36" s="4">
        <f>Input!I37</f>
        <v>1152.5111871428571</v>
      </c>
      <c r="E36">
        <f t="shared" si="2"/>
        <v>1151.9222685714285</v>
      </c>
      <c r="F36">
        <f t="shared" si="9"/>
        <v>1203.2617430461403</v>
      </c>
      <c r="G36">
        <f t="shared" si="5"/>
        <v>2635.7416393395824</v>
      </c>
      <c r="H36">
        <f t="shared" si="3"/>
        <v>262761.89228202595</v>
      </c>
      <c r="M36" s="4">
        <f>Input!J37</f>
        <v>93.368420000000015</v>
      </c>
      <c r="N36">
        <f t="shared" si="6"/>
        <v>93.368420000000015</v>
      </c>
      <c r="O36">
        <f t="shared" si="7"/>
        <v>75.169979751646466</v>
      </c>
      <c r="P36">
        <f t="shared" si="8"/>
        <v>331.18322747289437</v>
      </c>
      <c r="Q36">
        <f t="shared" si="4"/>
        <v>2396.2219756474919</v>
      </c>
    </row>
    <row r="37" spans="1:17" x14ac:dyDescent="0.25">
      <c r="A37">
        <f>Input!G38</f>
        <v>34</v>
      </c>
      <c r="B37">
        <f t="shared" si="1"/>
        <v>34</v>
      </c>
      <c r="C37">
        <f t="shared" si="10"/>
        <v>-0.40320803522378146</v>
      </c>
      <c r="D37" s="4">
        <f>Input!I38</f>
        <v>1244.5007337142856</v>
      </c>
      <c r="E37">
        <f t="shared" si="2"/>
        <v>1243.911815142857</v>
      </c>
      <c r="F37">
        <f t="shared" si="9"/>
        <v>1280.2689342859398</v>
      </c>
      <c r="G37">
        <f t="shared" si="5"/>
        <v>1321.8401123843219</v>
      </c>
      <c r="H37">
        <f t="shared" si="3"/>
        <v>189743.7567686188</v>
      </c>
      <c r="M37" s="4">
        <f>Input!J38</f>
        <v>91.989546571428491</v>
      </c>
      <c r="N37">
        <f t="shared" si="6"/>
        <v>91.989546571428491</v>
      </c>
      <c r="O37">
        <f t="shared" si="7"/>
        <v>77.007191239799553</v>
      </c>
      <c r="P37">
        <f t="shared" si="8"/>
        <v>224.47097128319007</v>
      </c>
      <c r="Q37">
        <f t="shared" si="4"/>
        <v>2263.1281934526537</v>
      </c>
    </row>
    <row r="38" spans="1:17" x14ac:dyDescent="0.25">
      <c r="A38">
        <f>Input!G39</f>
        <v>35</v>
      </c>
      <c r="B38">
        <f t="shared" si="1"/>
        <v>35</v>
      </c>
      <c r="C38">
        <f t="shared" si="10"/>
        <v>-0.34720974594805204</v>
      </c>
      <c r="D38" s="4">
        <f>Input!I39</f>
        <v>1335.6790390000001</v>
      </c>
      <c r="E38">
        <f t="shared" si="2"/>
        <v>1335.0901204285715</v>
      </c>
      <c r="F38">
        <f t="shared" si="9"/>
        <v>1358.9112455787956</v>
      </c>
      <c r="G38">
        <f t="shared" si="5"/>
        <v>567.44600342264073</v>
      </c>
      <c r="H38">
        <f t="shared" si="3"/>
        <v>127415.83881869736</v>
      </c>
      <c r="M38" s="4">
        <f>Input!J39</f>
        <v>91.178305285714487</v>
      </c>
      <c r="N38">
        <f t="shared" si="6"/>
        <v>91.178305285714487</v>
      </c>
      <c r="O38">
        <f t="shared" si="7"/>
        <v>78.642311292855666</v>
      </c>
      <c r="P38">
        <f t="shared" si="8"/>
        <v>157.15114538899243</v>
      </c>
      <c r="Q38">
        <f t="shared" si="4"/>
        <v>2186.6010020829804</v>
      </c>
    </row>
    <row r="39" spans="1:17" x14ac:dyDescent="0.25">
      <c r="A39">
        <f>Input!G40</f>
        <v>36</v>
      </c>
      <c r="B39">
        <f t="shared" si="1"/>
        <v>36</v>
      </c>
      <c r="C39">
        <f t="shared" si="10"/>
        <v>-0.29121145667232262</v>
      </c>
      <c r="D39" s="4">
        <f>Input!I40</f>
        <v>1425.1095098571427</v>
      </c>
      <c r="E39">
        <f t="shared" si="2"/>
        <v>1424.5205912857141</v>
      </c>
      <c r="F39">
        <f t="shared" si="9"/>
        <v>1438.971946926602</v>
      </c>
      <c r="G39">
        <f t="shared" si="5"/>
        <v>208.84167985942162</v>
      </c>
      <c r="H39">
        <f t="shared" si="3"/>
        <v>76669.651155969768</v>
      </c>
      <c r="M39" s="4">
        <f>Input!J40</f>
        <v>89.430470857142609</v>
      </c>
      <c r="N39">
        <f t="shared" si="6"/>
        <v>89.430470857142609</v>
      </c>
      <c r="O39">
        <f t="shared" si="7"/>
        <v>80.060701347806315</v>
      </c>
      <c r="P39">
        <f t="shared" si="8"/>
        <v>87.792580658088099</v>
      </c>
      <c r="Q39">
        <f t="shared" si="4"/>
        <v>2026.1945865087062</v>
      </c>
    </row>
    <row r="40" spans="1:17" x14ac:dyDescent="0.25">
      <c r="A40">
        <f>Input!G41</f>
        <v>37</v>
      </c>
      <c r="B40">
        <f t="shared" si="1"/>
        <v>37</v>
      </c>
      <c r="C40">
        <f t="shared" si="10"/>
        <v>-0.23521316739659323</v>
      </c>
      <c r="D40" s="4">
        <f>Input!I41</f>
        <v>1511.7112797142856</v>
      </c>
      <c r="E40">
        <f t="shared" si="2"/>
        <v>1511.122361142857</v>
      </c>
      <c r="F40">
        <f t="shared" si="9"/>
        <v>1520.2214376356335</v>
      </c>
      <c r="G40">
        <f t="shared" si="5"/>
        <v>82.793193021397457</v>
      </c>
      <c r="H40">
        <f t="shared" si="3"/>
        <v>38276.324582136513</v>
      </c>
      <c r="M40" s="4">
        <f>Input!J41</f>
        <v>86.601769857142926</v>
      </c>
      <c r="N40">
        <f t="shared" si="6"/>
        <v>86.601769857142926</v>
      </c>
      <c r="O40">
        <f t="shared" si="7"/>
        <v>81.249490709031534</v>
      </c>
      <c r="P40">
        <f t="shared" si="8"/>
        <v>28.646892079308017</v>
      </c>
      <c r="Q40">
        <f t="shared" si="4"/>
        <v>1779.5379651929002</v>
      </c>
    </row>
    <row r="41" spans="1:17" x14ac:dyDescent="0.25">
      <c r="A41">
        <f>Input!G42</f>
        <v>38</v>
      </c>
      <c r="B41">
        <f t="shared" si="1"/>
        <v>38</v>
      </c>
      <c r="C41">
        <f t="shared" si="10"/>
        <v>-0.17921487812086384</v>
      </c>
      <c r="D41" s="4">
        <f>Input!I42</f>
        <v>1597.3007720000001</v>
      </c>
      <c r="E41">
        <f t="shared" si="2"/>
        <v>1596.7118534285714</v>
      </c>
      <c r="F41">
        <f t="shared" si="9"/>
        <v>1602.4192085432392</v>
      </c>
      <c r="G41">
        <f t="shared" si="5"/>
        <v>32.573902404923949</v>
      </c>
      <c r="H41">
        <f t="shared" si="3"/>
        <v>12869.901841109549</v>
      </c>
      <c r="M41" s="4">
        <f>Input!J42</f>
        <v>85.589492285714414</v>
      </c>
      <c r="N41">
        <f t="shared" si="6"/>
        <v>85.589492285714414</v>
      </c>
      <c r="O41">
        <f t="shared" si="7"/>
        <v>82.197770907605687</v>
      </c>
      <c r="P41">
        <f t="shared" si="8"/>
        <v>11.503773906719761</v>
      </c>
      <c r="Q41">
        <f t="shared" si="4"/>
        <v>1695.157682473282</v>
      </c>
    </row>
    <row r="42" spans="1:17" x14ac:dyDescent="0.25">
      <c r="A42">
        <f>Input!G43</f>
        <v>39</v>
      </c>
      <c r="B42">
        <f t="shared" si="1"/>
        <v>39</v>
      </c>
      <c r="C42">
        <f t="shared" si="10"/>
        <v>-0.12321658884513445</v>
      </c>
      <c r="D42" s="4">
        <f>Input!I43</f>
        <v>1679.2597824285715</v>
      </c>
      <c r="E42">
        <f t="shared" si="2"/>
        <v>1678.6708638571429</v>
      </c>
      <c r="F42">
        <f t="shared" si="9"/>
        <v>1685.3159708663422</v>
      </c>
      <c r="G42">
        <f t="shared" si="5"/>
        <v>44.157447163710522</v>
      </c>
      <c r="H42">
        <f t="shared" si="3"/>
        <v>933.23085914677199</v>
      </c>
      <c r="M42" s="4">
        <f>Input!J43</f>
        <v>81.959010428571446</v>
      </c>
      <c r="N42">
        <f t="shared" si="6"/>
        <v>81.959010428571446</v>
      </c>
      <c r="O42">
        <f t="shared" si="7"/>
        <v>82.896762323103061</v>
      </c>
      <c r="P42">
        <f t="shared" si="8"/>
        <v>0.87937861569763398</v>
      </c>
      <c r="Q42">
        <f t="shared" si="4"/>
        <v>1409.3875579860294</v>
      </c>
    </row>
    <row r="43" spans="1:17" x14ac:dyDescent="0.25">
      <c r="A43">
        <f>Input!G44</f>
        <v>40</v>
      </c>
      <c r="B43">
        <f t="shared" si="1"/>
        <v>40</v>
      </c>
      <c r="C43">
        <f t="shared" si="10"/>
        <v>-6.7218299569405046E-2</v>
      </c>
      <c r="D43" s="4">
        <f>Input!I44</f>
        <v>1758.0873548571431</v>
      </c>
      <c r="E43">
        <f t="shared" si="2"/>
        <v>1757.4984362857144</v>
      </c>
      <c r="F43">
        <f t="shared" si="9"/>
        <v>1768.6559203755876</v>
      </c>
      <c r="G43">
        <f t="shared" si="5"/>
        <v>124.48945121577249</v>
      </c>
      <c r="H43">
        <f t="shared" si="3"/>
        <v>2786.9025672772077</v>
      </c>
      <c r="M43" s="4">
        <f>Input!J44</f>
        <v>78.827572428571557</v>
      </c>
      <c r="N43">
        <f t="shared" si="6"/>
        <v>78.827572428571557</v>
      </c>
      <c r="O43">
        <f t="shared" si="7"/>
        <v>83.339949509245272</v>
      </c>
      <c r="P43">
        <f t="shared" si="8"/>
        <v>20.361546918189443</v>
      </c>
      <c r="Q43">
        <f t="shared" si="4"/>
        <v>1184.0737560911132</v>
      </c>
    </row>
    <row r="44" spans="1:17" x14ac:dyDescent="0.25">
      <c r="A44">
        <f>Input!G45</f>
        <v>41</v>
      </c>
      <c r="B44">
        <f t="shared" si="1"/>
        <v>41</v>
      </c>
      <c r="C44">
        <f t="shared" si="10"/>
        <v>-1.1220010293675644E-2</v>
      </c>
      <c r="D44" s="4">
        <f>Input!I45</f>
        <v>1834.1500847142854</v>
      </c>
      <c r="E44">
        <f t="shared" si="2"/>
        <v>1833.5611661428568</v>
      </c>
      <c r="F44">
        <f t="shared" si="9"/>
        <v>1852.1791026820295</v>
      </c>
      <c r="G44">
        <f t="shared" si="5"/>
        <v>346.62756097666045</v>
      </c>
      <c r="H44">
        <f t="shared" si="3"/>
        <v>18581.589572126988</v>
      </c>
      <c r="M44" s="4">
        <f>Input!J45</f>
        <v>76.062729857142358</v>
      </c>
      <c r="N44">
        <f t="shared" si="6"/>
        <v>76.062729857142358</v>
      </c>
      <c r="O44">
        <f t="shared" si="7"/>
        <v>83.523182306441839</v>
      </c>
      <c r="P44">
        <f t="shared" si="8"/>
        <v>55.658350748258627</v>
      </c>
      <c r="Q44">
        <f t="shared" si="4"/>
        <v>1001.4395833150812</v>
      </c>
    </row>
    <row r="45" spans="1:17" x14ac:dyDescent="0.25">
      <c r="A45">
        <f>Input!G46</f>
        <v>42</v>
      </c>
      <c r="B45">
        <f t="shared" si="1"/>
        <v>42</v>
      </c>
      <c r="C45">
        <f t="shared" si="10"/>
        <v>4.4778278982053756E-2</v>
      </c>
      <c r="D45" s="4">
        <f>Input!I46</f>
        <v>1908.0818284285713</v>
      </c>
      <c r="E45">
        <f t="shared" si="2"/>
        <v>1907.4929098571426</v>
      </c>
      <c r="F45">
        <f t="shared" si="9"/>
        <v>1935.6238432287612</v>
      </c>
      <c r="G45">
        <f t="shared" si="5"/>
        <v>791.34941235844155</v>
      </c>
      <c r="H45">
        <f t="shared" si="3"/>
        <v>48294.037816668533</v>
      </c>
      <c r="M45" s="4">
        <f>Input!J46</f>
        <v>73.931743714285858</v>
      </c>
      <c r="N45">
        <f t="shared" si="6"/>
        <v>73.931743714285858</v>
      </c>
      <c r="O45">
        <f t="shared" si="7"/>
        <v>83.444740546731694</v>
      </c>
      <c r="P45">
        <f t="shared" si="8"/>
        <v>90.49710873412451</v>
      </c>
      <c r="Q45">
        <f t="shared" si="4"/>
        <v>871.10831246417536</v>
      </c>
    </row>
    <row r="46" spans="1:17" x14ac:dyDescent="0.25">
      <c r="A46">
        <f>Input!G47</f>
        <v>43</v>
      </c>
      <c r="B46">
        <f t="shared" si="1"/>
        <v>43</v>
      </c>
      <c r="C46">
        <f t="shared" si="10"/>
        <v>0.10077656825778315</v>
      </c>
      <c r="D46" s="4">
        <f>Input!I47</f>
        <v>1980.9468964285716</v>
      </c>
      <c r="E46">
        <f t="shared" si="2"/>
        <v>1980.3579778571429</v>
      </c>
      <c r="F46">
        <f t="shared" si="9"/>
        <v>2018.7292041690248</v>
      </c>
      <c r="G46">
        <f t="shared" si="5"/>
        <v>1472.3510086776544</v>
      </c>
      <c r="H46">
        <f t="shared" si="3"/>
        <v>91726.848326778985</v>
      </c>
      <c r="M46" s="4">
        <f>Input!J47</f>
        <v>72.865068000000292</v>
      </c>
      <c r="N46">
        <f t="shared" si="6"/>
        <v>72.865068000000292</v>
      </c>
      <c r="O46">
        <f t="shared" si="7"/>
        <v>83.10536094026358</v>
      </c>
      <c r="P46">
        <f t="shared" si="8"/>
        <v>104.86359950240613</v>
      </c>
      <c r="Q46">
        <f t="shared" si="4"/>
        <v>809.2812147591975</v>
      </c>
    </row>
    <row r="47" spans="1:17" x14ac:dyDescent="0.25">
      <c r="A47">
        <f>Input!G48</f>
        <v>44</v>
      </c>
      <c r="B47">
        <f t="shared" si="1"/>
        <v>44</v>
      </c>
      <c r="C47">
        <f t="shared" si="10"/>
        <v>0.15677485753351256</v>
      </c>
      <c r="D47" s="4">
        <f>Input!I48</f>
        <v>2051.4137178571427</v>
      </c>
      <c r="E47">
        <f t="shared" si="2"/>
        <v>2050.8247992857141</v>
      </c>
      <c r="F47">
        <f t="shared" si="9"/>
        <v>2101.2374297246179</v>
      </c>
      <c r="G47">
        <f t="shared" si="5"/>
        <v>2541.433307769486</v>
      </c>
      <c r="H47">
        <f t="shared" si="3"/>
        <v>148512.0650312611</v>
      </c>
      <c r="M47" s="4">
        <f>Input!J48</f>
        <v>70.466821428571166</v>
      </c>
      <c r="N47">
        <f t="shared" si="6"/>
        <v>70.466821428571166</v>
      </c>
      <c r="O47">
        <f t="shared" si="7"/>
        <v>82.508225555593</v>
      </c>
      <c r="P47">
        <f t="shared" si="8"/>
        <v>144.99541335025847</v>
      </c>
      <c r="Q47">
        <f t="shared" si="4"/>
        <v>678.58279581410375</v>
      </c>
    </row>
    <row r="48" spans="1:17" x14ac:dyDescent="0.25">
      <c r="A48">
        <f>Input!G49</f>
        <v>45</v>
      </c>
      <c r="B48">
        <f t="shared" si="1"/>
        <v>45</v>
      </c>
      <c r="C48">
        <f t="shared" si="10"/>
        <v>0.21277314680924195</v>
      </c>
      <c r="D48" s="4">
        <f>Input!I49</f>
        <v>2119.6431218571429</v>
      </c>
      <c r="E48">
        <f t="shared" si="2"/>
        <v>2119.0542032857143</v>
      </c>
      <c r="F48">
        <f t="shared" si="9"/>
        <v>2182.896341870332</v>
      </c>
      <c r="G48">
        <f t="shared" si="5"/>
        <v>4075.8186590575338</v>
      </c>
      <c r="H48">
        <f t="shared" si="3"/>
        <v>218118.46266560256</v>
      </c>
      <c r="M48" s="4">
        <f>Input!J49</f>
        <v>68.229404000000159</v>
      </c>
      <c r="N48">
        <f t="shared" si="6"/>
        <v>68.229404000000159</v>
      </c>
      <c r="O48">
        <f t="shared" si="7"/>
        <v>81.658912145714325</v>
      </c>
      <c r="P48">
        <f t="shared" si="8"/>
        <v>180.35168903580313</v>
      </c>
      <c r="Q48">
        <f t="shared" si="4"/>
        <v>567.02107692712673</v>
      </c>
    </row>
    <row r="49" spans="1:17" x14ac:dyDescent="0.25">
      <c r="A49">
        <f>Input!G50</f>
        <v>46</v>
      </c>
      <c r="B49">
        <f t="shared" si="1"/>
        <v>46</v>
      </c>
      <c r="C49">
        <f t="shared" si="10"/>
        <v>0.26877143608497134</v>
      </c>
      <c r="D49" s="4">
        <f>Input!I50</f>
        <v>2186.7751034285711</v>
      </c>
      <c r="E49">
        <f t="shared" si="2"/>
        <v>2186.1861848571425</v>
      </c>
      <c r="F49">
        <f t="shared" si="9"/>
        <v>2263.461649274645</v>
      </c>
      <c r="G49">
        <f t="shared" si="5"/>
        <v>5971.4974009406887</v>
      </c>
      <c r="H49">
        <f t="shared" si="3"/>
        <v>299862.31116910855</v>
      </c>
      <c r="M49" s="4">
        <f>Input!J50</f>
        <v>67.131981571428241</v>
      </c>
      <c r="N49">
        <f t="shared" si="6"/>
        <v>67.131981571428241</v>
      </c>
      <c r="O49">
        <f t="shared" si="7"/>
        <v>80.565307404312989</v>
      </c>
      <c r="P49">
        <f t="shared" si="8"/>
        <v>180.45424293244869</v>
      </c>
      <c r="Q49">
        <f t="shared" si="4"/>
        <v>515.96131861655965</v>
      </c>
    </row>
    <row r="50" spans="1:17" x14ac:dyDescent="0.25">
      <c r="A50">
        <f>Input!G51</f>
        <v>47</v>
      </c>
      <c r="B50">
        <f t="shared" si="1"/>
        <v>47</v>
      </c>
      <c r="C50">
        <f t="shared" si="10"/>
        <v>0.32476972536070076</v>
      </c>
      <c r="D50" s="4">
        <f>Input!I51</f>
        <v>2252.4075895714282</v>
      </c>
      <c r="E50">
        <f t="shared" si="2"/>
        <v>2251.8186709999995</v>
      </c>
      <c r="F50">
        <f t="shared" si="9"/>
        <v>2342.6991343135223</v>
      </c>
      <c r="G50">
        <f t="shared" si="5"/>
        <v>8259.2586120805627</v>
      </c>
      <c r="H50">
        <f t="shared" si="3"/>
        <v>392921.28477318824</v>
      </c>
      <c r="M50" s="4">
        <f>Input!J51</f>
        <v>65.632486142857033</v>
      </c>
      <c r="N50">
        <f t="shared" si="6"/>
        <v>65.632486142857033</v>
      </c>
      <c r="O50">
        <f t="shared" si="7"/>
        <v>79.23748503887731</v>
      </c>
      <c r="P50">
        <f t="shared" si="8"/>
        <v>185.09599496071294</v>
      </c>
      <c r="Q50">
        <f t="shared" si="4"/>
        <v>450.08838179452397</v>
      </c>
    </row>
    <row r="51" spans="1:17" x14ac:dyDescent="0.25">
      <c r="A51">
        <f>Input!G52</f>
        <v>48</v>
      </c>
      <c r="B51">
        <f t="shared" si="1"/>
        <v>48</v>
      </c>
      <c r="C51">
        <f t="shared" si="10"/>
        <v>0.38076801463643017</v>
      </c>
      <c r="D51" s="4">
        <f>Input!I52</f>
        <v>2317.7775458571427</v>
      </c>
      <c r="E51">
        <f t="shared" si="2"/>
        <v>2317.1886272857141</v>
      </c>
      <c r="F51">
        <f t="shared" si="9"/>
        <v>2420.3866856102863</v>
      </c>
      <c r="G51">
        <f t="shared" si="5"/>
        <v>10649.839241961812</v>
      </c>
      <c r="H51">
        <f t="shared" si="3"/>
        <v>496351.08966291638</v>
      </c>
      <c r="M51" s="4">
        <f>Input!J52</f>
        <v>65.369956285714579</v>
      </c>
      <c r="N51">
        <f t="shared" si="6"/>
        <v>65.369956285714579</v>
      </c>
      <c r="O51">
        <f t="shared" si="7"/>
        <v>77.687551296764084</v>
      </c>
      <c r="P51">
        <f t="shared" si="8"/>
        <v>151.72314685623166</v>
      </c>
      <c r="Q51">
        <f t="shared" si="4"/>
        <v>439.01801144584965</v>
      </c>
    </row>
    <row r="52" spans="1:17" x14ac:dyDescent="0.25">
      <c r="A52">
        <f>Input!G53</f>
        <v>49</v>
      </c>
      <c r="B52">
        <f t="shared" si="1"/>
        <v>49</v>
      </c>
      <c r="C52">
        <f t="shared" si="10"/>
        <v>0.43676630391215954</v>
      </c>
      <c r="D52" s="4">
        <f>Input!I53</f>
        <v>2382.6177118571427</v>
      </c>
      <c r="E52">
        <f t="shared" si="2"/>
        <v>2382.0287932857141</v>
      </c>
      <c r="F52">
        <f t="shared" si="9"/>
        <v>2496.3161468668545</v>
      </c>
      <c r="G52">
        <f t="shared" si="5"/>
        <v>13061.599188580618</v>
      </c>
      <c r="H52">
        <f t="shared" si="3"/>
        <v>609104.30743957486</v>
      </c>
      <c r="M52" s="4">
        <f>Input!J53</f>
        <v>64.840165999999954</v>
      </c>
      <c r="N52">
        <f t="shared" si="6"/>
        <v>64.840165999999954</v>
      </c>
      <c r="O52">
        <f t="shared" si="7"/>
        <v>75.929461256568047</v>
      </c>
      <c r="P52">
        <f t="shared" si="8"/>
        <v>122.9724692873436</v>
      </c>
      <c r="Q52">
        <f t="shared" si="4"/>
        <v>417.09755532310862</v>
      </c>
    </row>
    <row r="53" spans="1:17" x14ac:dyDescent="0.25">
      <c r="A53">
        <f>Input!G54</f>
        <v>50</v>
      </c>
      <c r="B53">
        <f t="shared" si="1"/>
        <v>50</v>
      </c>
      <c r="C53">
        <f t="shared" si="10"/>
        <v>0.49276459318788896</v>
      </c>
      <c r="D53" s="4">
        <f>Input!I54</f>
        <v>2446.4030278571431</v>
      </c>
      <c r="E53">
        <f t="shared" si="2"/>
        <v>2445.8141092857145</v>
      </c>
      <c r="F53">
        <f t="shared" si="9"/>
        <v>2570.2949566490447</v>
      </c>
      <c r="G53">
        <f t="shared" si="5"/>
        <v>15495.481360292715</v>
      </c>
      <c r="H53">
        <f t="shared" si="3"/>
        <v>730050.8954523115</v>
      </c>
      <c r="M53" s="4">
        <f>Input!J54</f>
        <v>63.785316000000421</v>
      </c>
      <c r="N53">
        <f t="shared" si="6"/>
        <v>63.785316000000421</v>
      </c>
      <c r="O53">
        <f t="shared" si="7"/>
        <v>73.978809782190169</v>
      </c>
      <c r="P53">
        <f t="shared" si="8"/>
        <v>103.90731548754106</v>
      </c>
      <c r="Q53">
        <f t="shared" si="4"/>
        <v>375.12393169623442</v>
      </c>
    </row>
    <row r="54" spans="1:17" x14ac:dyDescent="0.25">
      <c r="A54">
        <f>Input!G55</f>
        <v>51</v>
      </c>
      <c r="B54">
        <f t="shared" si="1"/>
        <v>51</v>
      </c>
      <c r="C54">
        <f t="shared" si="10"/>
        <v>0.54876288246361837</v>
      </c>
      <c r="D54" s="4">
        <f>Input!I55</f>
        <v>2510.0298798571425</v>
      </c>
      <c r="E54">
        <f t="shared" si="2"/>
        <v>2509.4409612857139</v>
      </c>
      <c r="F54">
        <f t="shared" si="9"/>
        <v>2642.1475581649315</v>
      </c>
      <c r="G54">
        <f t="shared" si="5"/>
        <v>17611.040855263171</v>
      </c>
      <c r="H54">
        <f t="shared" si="3"/>
        <v>857999.75117522699</v>
      </c>
      <c r="M54" s="4">
        <f>Input!J55</f>
        <v>63.626851999999417</v>
      </c>
      <c r="N54">
        <f t="shared" si="6"/>
        <v>63.626851999999417</v>
      </c>
      <c r="O54">
        <f t="shared" si="7"/>
        <v>71.852601515886946</v>
      </c>
      <c r="P54">
        <f t="shared" si="8"/>
        <v>67.662955098123916</v>
      </c>
      <c r="Q54">
        <f t="shared" si="4"/>
        <v>369.01074415079017</v>
      </c>
    </row>
    <row r="55" spans="1:17" x14ac:dyDescent="0.25">
      <c r="A55">
        <f>Input!G56</f>
        <v>52</v>
      </c>
      <c r="B55">
        <f t="shared" si="1"/>
        <v>52</v>
      </c>
      <c r="C55">
        <f t="shared" si="10"/>
        <v>0.60476117173934774</v>
      </c>
      <c r="D55" s="4">
        <f>Input!I56</f>
        <v>2570.8918894285712</v>
      </c>
      <c r="E55">
        <f t="shared" si="2"/>
        <v>2570.3029708571426</v>
      </c>
      <c r="F55">
        <f t="shared" si="9"/>
        <v>2711.7165628128232</v>
      </c>
      <c r="G55">
        <f t="shared" si="5"/>
        <v>19997.803989807748</v>
      </c>
      <c r="H55">
        <f t="shared" si="3"/>
        <v>991720.73683194851</v>
      </c>
      <c r="M55" s="4">
        <f>Input!J56</f>
        <v>60.862009571428644</v>
      </c>
      <c r="N55">
        <f t="shared" si="6"/>
        <v>60.862009571428644</v>
      </c>
      <c r="O55">
        <f t="shared" si="7"/>
        <v>69.569004647891475</v>
      </c>
      <c r="P55">
        <f t="shared" si="8"/>
        <v>75.811763261547995</v>
      </c>
      <c r="Q55">
        <f t="shared" si="4"/>
        <v>270.43177398793705</v>
      </c>
    </row>
    <row r="56" spans="1:17" x14ac:dyDescent="0.25">
      <c r="A56">
        <f>Input!G57</f>
        <v>53</v>
      </c>
      <c r="B56">
        <f t="shared" si="1"/>
        <v>53</v>
      </c>
      <c r="C56">
        <f t="shared" si="10"/>
        <v>0.6607594610150771</v>
      </c>
      <c r="D56" s="4">
        <f>Input!I57</f>
        <v>2630.7652727142859</v>
      </c>
      <c r="E56">
        <f t="shared" si="2"/>
        <v>2630.1763541428572</v>
      </c>
      <c r="F56">
        <f t="shared" si="9"/>
        <v>2778.8636562491888</v>
      </c>
      <c r="G56">
        <f t="shared" si="5"/>
        <v>22107.913807659512</v>
      </c>
      <c r="H56">
        <f t="shared" si="3"/>
        <v>1129966.5719464619</v>
      </c>
      <c r="M56" s="4">
        <f>Input!J57</f>
        <v>59.873383285714681</v>
      </c>
      <c r="N56">
        <f t="shared" si="6"/>
        <v>59.873383285714681</v>
      </c>
      <c r="O56">
        <f t="shared" si="7"/>
        <v>67.147093436365481</v>
      </c>
      <c r="P56">
        <f t="shared" si="8"/>
        <v>52.906859355680481</v>
      </c>
      <c r="Q56">
        <f t="shared" si="4"/>
        <v>238.89361317871729</v>
      </c>
    </row>
    <row r="57" spans="1:17" x14ac:dyDescent="0.25">
      <c r="A57">
        <f>Input!G58</f>
        <v>54</v>
      </c>
      <c r="B57">
        <f t="shared" si="1"/>
        <v>54</v>
      </c>
      <c r="C57">
        <f t="shared" si="10"/>
        <v>0.71675775029080657</v>
      </c>
      <c r="D57" s="4">
        <f>Input!I58</f>
        <v>2689.5554242857143</v>
      </c>
      <c r="E57">
        <f t="shared" si="2"/>
        <v>2688.9665057142856</v>
      </c>
      <c r="F57">
        <f t="shared" si="9"/>
        <v>2843.4702408081203</v>
      </c>
      <c r="G57">
        <f t="shared" si="5"/>
        <v>23871.404157945824</v>
      </c>
      <c r="H57">
        <f t="shared" si="3"/>
        <v>1271494.0339157842</v>
      </c>
      <c r="M57" s="4">
        <f>Input!J58</f>
        <v>58.790151571428396</v>
      </c>
      <c r="N57">
        <f t="shared" si="6"/>
        <v>58.790151571428396</v>
      </c>
      <c r="O57">
        <f t="shared" si="7"/>
        <v>64.606584558931331</v>
      </c>
      <c r="P57">
        <f t="shared" si="8"/>
        <v>33.830892698112322</v>
      </c>
      <c r="Q57">
        <f t="shared" si="4"/>
        <v>206.58174749158019</v>
      </c>
    </row>
    <row r="58" spans="1:17" x14ac:dyDescent="0.25">
      <c r="A58">
        <f>Input!G59</f>
        <v>55</v>
      </c>
      <c r="B58">
        <f t="shared" si="1"/>
        <v>55</v>
      </c>
      <c r="C58">
        <f t="shared" si="10"/>
        <v>0.77275603956653593</v>
      </c>
      <c r="D58" s="4">
        <f>Input!I59</f>
        <v>2745.5003188571427</v>
      </c>
      <c r="E58">
        <f t="shared" si="2"/>
        <v>2744.9114002857141</v>
      </c>
      <c r="F58">
        <f t="shared" si="9"/>
        <v>2905.4378131644844</v>
      </c>
      <c r="G58">
        <f t="shared" si="5"/>
        <v>25768.729231725436</v>
      </c>
      <c r="H58">
        <f t="shared" si="3"/>
        <v>1415083.9576324339</v>
      </c>
      <c r="M58" s="4">
        <f>Input!J59</f>
        <v>55.944894571428449</v>
      </c>
      <c r="N58">
        <f t="shared" si="6"/>
        <v>55.944894571428449</v>
      </c>
      <c r="O58">
        <f t="shared" si="7"/>
        <v>61.967572356363966</v>
      </c>
      <c r="P58">
        <f t="shared" si="8"/>
        <v>36.27264770115579</v>
      </c>
      <c r="Q58">
        <f t="shared" si="4"/>
        <v>132.88775064737212</v>
      </c>
    </row>
    <row r="59" spans="1:17" x14ac:dyDescent="0.25">
      <c r="A59">
        <f>Input!G60</f>
        <v>56</v>
      </c>
      <c r="B59">
        <f t="shared" si="1"/>
        <v>56</v>
      </c>
      <c r="C59">
        <f t="shared" si="10"/>
        <v>0.82875432884226541</v>
      </c>
      <c r="D59" s="4">
        <f>Input!I60</f>
        <v>2798.9736478571431</v>
      </c>
      <c r="E59">
        <f t="shared" si="2"/>
        <v>2798.3847292857145</v>
      </c>
      <c r="F59">
        <f t="shared" si="9"/>
        <v>2964.6880810491166</v>
      </c>
      <c r="G59">
        <f t="shared" si="5"/>
        <v>27656.804807741868</v>
      </c>
      <c r="H59">
        <f t="shared" si="3"/>
        <v>1559559.5914718795</v>
      </c>
      <c r="M59" s="4">
        <f>Input!J60</f>
        <v>53.473329000000376</v>
      </c>
      <c r="N59">
        <f t="shared" si="6"/>
        <v>53.473329000000376</v>
      </c>
      <c r="O59">
        <f t="shared" si="7"/>
        <v>59.250267884632414</v>
      </c>
      <c r="P59">
        <f t="shared" si="8"/>
        <v>33.373022876773661</v>
      </c>
      <c r="Q59">
        <f t="shared" si="4"/>
        <v>82.013479154192893</v>
      </c>
    </row>
    <row r="60" spans="1:17" x14ac:dyDescent="0.25">
      <c r="A60">
        <f>Input!G61</f>
        <v>57</v>
      </c>
      <c r="B60">
        <f t="shared" si="1"/>
        <v>57</v>
      </c>
      <c r="C60">
        <f t="shared" si="10"/>
        <v>0.88475261811799477</v>
      </c>
      <c r="D60" s="4">
        <f>Input!I61</f>
        <v>2850.3254510000002</v>
      </c>
      <c r="E60">
        <f t="shared" si="2"/>
        <v>2849.7365324285715</v>
      </c>
      <c r="F60">
        <f t="shared" si="9"/>
        <v>3021.1628274805867</v>
      </c>
      <c r="G60">
        <f t="shared" si="5"/>
        <v>29386.974635260543</v>
      </c>
      <c r="H60">
        <f t="shared" si="3"/>
        <v>1703802.9449154108</v>
      </c>
      <c r="M60" s="4">
        <f>Input!J61</f>
        <v>51.351803142857079</v>
      </c>
      <c r="N60">
        <f t="shared" si="6"/>
        <v>51.351803142857079</v>
      </c>
      <c r="O60">
        <f t="shared" si="7"/>
        <v>56.474746431470102</v>
      </c>
      <c r="P60">
        <f t="shared" si="8"/>
        <v>26.24454793834521</v>
      </c>
      <c r="Q60">
        <f t="shared" si="4"/>
        <v>48.088725871348167</v>
      </c>
    </row>
    <row r="61" spans="1:17" x14ac:dyDescent="0.25">
      <c r="A61">
        <f>Input!G62</f>
        <v>58</v>
      </c>
      <c r="B61">
        <f t="shared" si="1"/>
        <v>58</v>
      </c>
      <c r="C61">
        <f t="shared" si="10"/>
        <v>0.94075090739372413</v>
      </c>
      <c r="D61" s="4">
        <f>Input!I62</f>
        <v>2901.1025264285713</v>
      </c>
      <c r="E61">
        <f t="shared" si="2"/>
        <v>2900.5136078571427</v>
      </c>
      <c r="F61">
        <f t="shared" si="9"/>
        <v>3074.8235352699644</v>
      </c>
      <c r="G61">
        <f t="shared" si="5"/>
        <v>30383.950794663171</v>
      </c>
      <c r="H61">
        <f t="shared" si="3"/>
        <v>1846768.8487169207</v>
      </c>
      <c r="M61" s="4">
        <f>Input!J62</f>
        <v>50.777075428571152</v>
      </c>
      <c r="N61">
        <f t="shared" si="6"/>
        <v>50.777075428571152</v>
      </c>
      <c r="O61">
        <f t="shared" si="7"/>
        <v>53.660707789377916</v>
      </c>
      <c r="P61">
        <f t="shared" si="8"/>
        <v>8.3153355922919943</v>
      </c>
      <c r="Q61">
        <f t="shared" si="4"/>
        <v>40.448020164830425</v>
      </c>
    </row>
    <row r="62" spans="1:17" x14ac:dyDescent="0.25">
      <c r="A62">
        <f>Input!G63</f>
        <v>59</v>
      </c>
      <c r="B62">
        <f t="shared" si="1"/>
        <v>59</v>
      </c>
      <c r="C62">
        <f t="shared" si="10"/>
        <v>0.99674919666945361</v>
      </c>
      <c r="D62" s="4">
        <f>Input!I63</f>
        <v>2953.5422915714284</v>
      </c>
      <c r="E62">
        <f t="shared" si="2"/>
        <v>2952.9533729999998</v>
      </c>
      <c r="F62">
        <f t="shared" si="9"/>
        <v>3125.6507883925115</v>
      </c>
      <c r="G62">
        <f t="shared" si="5"/>
        <v>29824.397283253711</v>
      </c>
      <c r="H62">
        <f t="shared" si="3"/>
        <v>1987496.5377884216</v>
      </c>
      <c r="M62" s="4">
        <f>Input!J63</f>
        <v>52.439765142857141</v>
      </c>
      <c r="N62">
        <f t="shared" si="6"/>
        <v>52.439765142857141</v>
      </c>
      <c r="O62">
        <f t="shared" si="7"/>
        <v>50.827253122547127</v>
      </c>
      <c r="P62">
        <f t="shared" si="8"/>
        <v>2.6001950156442826</v>
      </c>
      <c r="Q62">
        <f t="shared" si="4"/>
        <v>64.36155739746269</v>
      </c>
    </row>
    <row r="63" spans="1:17" x14ac:dyDescent="0.25">
      <c r="A63">
        <f>Input!G64</f>
        <v>60</v>
      </c>
      <c r="B63">
        <f t="shared" si="1"/>
        <v>60</v>
      </c>
      <c r="C63">
        <f t="shared" si="10"/>
        <v>1.0527474859451829</v>
      </c>
      <c r="D63" s="4">
        <f>Input!I64</f>
        <v>3003.2858032857148</v>
      </c>
      <c r="E63">
        <f t="shared" si="2"/>
        <v>3002.6968847142862</v>
      </c>
      <c r="F63">
        <f t="shared" si="9"/>
        <v>3173.6434701294388</v>
      </c>
      <c r="G63">
        <f t="shared" si="5"/>
        <v>29222.735065100078</v>
      </c>
      <c r="H63">
        <f t="shared" si="3"/>
        <v>2125118.6559656267</v>
      </c>
      <c r="M63" s="4">
        <f>Input!J64</f>
        <v>49.743511714286342</v>
      </c>
      <c r="N63">
        <f t="shared" si="6"/>
        <v>49.743511714286342</v>
      </c>
      <c r="O63">
        <f t="shared" si="7"/>
        <v>47.992681736927132</v>
      </c>
      <c r="P63">
        <f t="shared" si="8"/>
        <v>3.0654056096196518</v>
      </c>
      <c r="Q63">
        <f t="shared" si="4"/>
        <v>28.369600412162555</v>
      </c>
    </row>
    <row r="64" spans="1:17" x14ac:dyDescent="0.25">
      <c r="A64">
        <f>Input!G65</f>
        <v>61</v>
      </c>
      <c r="B64">
        <f t="shared" si="1"/>
        <v>61</v>
      </c>
      <c r="C64">
        <f t="shared" si="10"/>
        <v>1.1087457752209124</v>
      </c>
      <c r="D64" s="4">
        <f>Input!I65</f>
        <v>3051.9129714285714</v>
      </c>
      <c r="E64">
        <f t="shared" si="2"/>
        <v>3051.3240528571428</v>
      </c>
      <c r="F64">
        <f t="shared" si="9"/>
        <v>3218.8177806078338</v>
      </c>
      <c r="G64">
        <f t="shared" si="5"/>
        <v>28054.148835822612</v>
      </c>
      <c r="H64">
        <f t="shared" si="3"/>
        <v>2258867.6669505062</v>
      </c>
      <c r="M64" s="4">
        <f>Input!J65</f>
        <v>48.62716814285659</v>
      </c>
      <c r="N64">
        <f t="shared" si="6"/>
        <v>48.62716814285659</v>
      </c>
      <c r="O64">
        <f t="shared" si="7"/>
        <v>45.174310478394965</v>
      </c>
      <c r="P64">
        <f t="shared" si="8"/>
        <v>11.922226051031389</v>
      </c>
      <c r="Q64">
        <f t="shared" si="4"/>
        <v>17.72383487366983</v>
      </c>
    </row>
    <row r="65" spans="1:17" x14ac:dyDescent="0.25">
      <c r="A65">
        <f>Input!G66</f>
        <v>62</v>
      </c>
      <c r="B65">
        <f t="shared" si="1"/>
        <v>62</v>
      </c>
      <c r="C65">
        <f t="shared" si="10"/>
        <v>1.1647440644966418</v>
      </c>
      <c r="D65" s="4">
        <f>Input!I66</f>
        <v>3097.8580770000003</v>
      </c>
      <c r="E65">
        <f t="shared" si="2"/>
        <v>3097.2691584285717</v>
      </c>
      <c r="F65">
        <f t="shared" si="9"/>
        <v>3261.2060984702525</v>
      </c>
      <c r="G65">
        <f t="shared" si="5"/>
        <v>26875.320310229654</v>
      </c>
      <c r="H65">
        <f t="shared" si="3"/>
        <v>2388079.7339321948</v>
      </c>
      <c r="M65" s="4">
        <f>Input!J66</f>
        <v>45.94510557142894</v>
      </c>
      <c r="N65">
        <f t="shared" si="6"/>
        <v>45.94510557142894</v>
      </c>
      <c r="O65">
        <f t="shared" si="7"/>
        <v>42.388317862418781</v>
      </c>
      <c r="P65">
        <f t="shared" si="8"/>
        <v>12.650738806965736</v>
      </c>
      <c r="Q65">
        <f t="shared" si="4"/>
        <v>2.3344965638308715</v>
      </c>
    </row>
    <row r="66" spans="1:17" x14ac:dyDescent="0.25">
      <c r="A66">
        <f>Input!G67</f>
        <v>63</v>
      </c>
      <c r="B66">
        <f t="shared" si="1"/>
        <v>63</v>
      </c>
      <c r="C66">
        <f t="shared" si="10"/>
        <v>1.2207423537723712</v>
      </c>
      <c r="D66" s="4">
        <f>Input!I67</f>
        <v>3142.0931901428571</v>
      </c>
      <c r="E66">
        <f t="shared" si="2"/>
        <v>3141.5042715714285</v>
      </c>
      <c r="F66">
        <f t="shared" si="9"/>
        <v>3300.8557128689122</v>
      </c>
      <c r="G66">
        <f t="shared" si="5"/>
        <v>25392.88184358539</v>
      </c>
      <c r="H66">
        <f t="shared" si="3"/>
        <v>2512196.1991842603</v>
      </c>
      <c r="M66" s="4">
        <f>Input!J67</f>
        <v>44.23511314285679</v>
      </c>
      <c r="N66">
        <f t="shared" si="6"/>
        <v>44.23511314285679</v>
      </c>
      <c r="O66">
        <f t="shared" si="7"/>
        <v>39.649614398659466</v>
      </c>
      <c r="P66">
        <f t="shared" si="8"/>
        <v>21.026798733035232</v>
      </c>
      <c r="Q66">
        <f t="shared" si="4"/>
        <v>3.315548904124125E-2</v>
      </c>
    </row>
    <row r="67" spans="1:17" x14ac:dyDescent="0.25">
      <c r="A67">
        <f>Input!G68</f>
        <v>64</v>
      </c>
      <c r="B67">
        <f t="shared" si="1"/>
        <v>64</v>
      </c>
      <c r="C67">
        <f t="shared" ref="C67:C84" si="11">((B67-$Y$3)/$Z$3)</f>
        <v>1.2767406430481005</v>
      </c>
      <c r="D67" s="4">
        <f>Input!I68</f>
        <v>3185.1055287142854</v>
      </c>
      <c r="E67">
        <f t="shared" si="2"/>
        <v>3184.5166101428567</v>
      </c>
      <c r="F67">
        <f t="shared" si="9"/>
        <v>3337.8274528030138</v>
      </c>
      <c r="G67">
        <f t="shared" si="5"/>
        <v>23504.214477167432</v>
      </c>
      <c r="H67">
        <f t="shared" si="3"/>
        <v>2630762.8525188197</v>
      </c>
      <c r="M67" s="4">
        <f>Input!J68</f>
        <v>43.012338571428245</v>
      </c>
      <c r="N67">
        <f t="shared" si="6"/>
        <v>43.012338571428245</v>
      </c>
      <c r="O67">
        <f t="shared" si="7"/>
        <v>36.971739934101471</v>
      </c>
      <c r="P67">
        <f t="shared" si="8"/>
        <v>36.488831897274075</v>
      </c>
      <c r="Q67">
        <f t="shared" si="4"/>
        <v>1.973634595751421</v>
      </c>
    </row>
    <row r="68" spans="1:17" x14ac:dyDescent="0.25">
      <c r="A68">
        <f>Input!G69</f>
        <v>65</v>
      </c>
      <c r="B68">
        <f t="shared" ref="B68:B84" si="12">A68-$A$3</f>
        <v>65</v>
      </c>
      <c r="C68">
        <f t="shared" si="11"/>
        <v>1.3327389323238299</v>
      </c>
      <c r="D68" s="4">
        <f>Input!I69</f>
        <v>3226.6089112857144</v>
      </c>
      <c r="E68">
        <f t="shared" ref="E68:E84" si="13">D68-$D$3</f>
        <v>3226.0199927142858</v>
      </c>
      <c r="F68">
        <f t="shared" si="9"/>
        <v>3372.1942410190013</v>
      </c>
      <c r="G68">
        <f t="shared" si="5"/>
        <v>21366.910867448638</v>
      </c>
      <c r="H68">
        <f t="shared" ref="H68:H84" si="14">(F68-$I$4)^2</f>
        <v>2743427.2227324224</v>
      </c>
      <c r="M68" s="4">
        <f>Input!J69</f>
        <v>41.503382571429029</v>
      </c>
      <c r="N68">
        <f t="shared" si="6"/>
        <v>41.503382571429029</v>
      </c>
      <c r="O68">
        <f t="shared" si="7"/>
        <v>34.366788215987391</v>
      </c>
      <c r="P68">
        <f t="shared" si="8"/>
        <v>50.930978994121439</v>
      </c>
      <c r="Q68">
        <f t="shared" ref="Q68:Q84" si="15">(N68-$R$4)^2</f>
        <v>8.4903298546771477</v>
      </c>
    </row>
    <row r="69" spans="1:17" x14ac:dyDescent="0.25">
      <c r="A69">
        <f>Input!G70</f>
        <v>66</v>
      </c>
      <c r="B69">
        <f t="shared" si="12"/>
        <v>66</v>
      </c>
      <c r="C69">
        <f t="shared" si="11"/>
        <v>1.3887372215995593</v>
      </c>
      <c r="D69" s="4">
        <f>Input!I70</f>
        <v>3265.0754609999999</v>
      </c>
      <c r="E69">
        <f t="shared" si="13"/>
        <v>3264.4865424285713</v>
      </c>
      <c r="F69">
        <f t="shared" si="9"/>
        <v>3404.0395993059487</v>
      </c>
      <c r="G69">
        <f t="shared" ref="G69:G84" si="16">(E69-F69)^2</f>
        <v>19475.055683820548</v>
      </c>
      <c r="H69">
        <f t="shared" si="14"/>
        <v>2849934.1586644175</v>
      </c>
      <c r="M69" s="4">
        <f>Input!J70</f>
        <v>38.46654971428552</v>
      </c>
      <c r="N69">
        <f t="shared" ref="N69:N84" si="17">M69-$M$3</f>
        <v>38.46654971428552</v>
      </c>
      <c r="O69">
        <f t="shared" ref="O69:O84" si="18">$X$3*((1/$Z$3)*(1/SQRT(2*PI()))*EXP(-1*C69*C69/2))</f>
        <v>31.845358286947508</v>
      </c>
      <c r="P69">
        <f t="shared" ref="P69:P84" si="19">(N69-O69)^2</f>
        <v>43.840175917454374</v>
      </c>
      <c r="Q69">
        <f t="shared" si="15"/>
        <v>35.410234427271547</v>
      </c>
    </row>
    <row r="70" spans="1:17" x14ac:dyDescent="0.25">
      <c r="A70">
        <f>Input!G71</f>
        <v>67</v>
      </c>
      <c r="B70">
        <f t="shared" si="12"/>
        <v>67</v>
      </c>
      <c r="C70">
        <f t="shared" si="11"/>
        <v>1.4447355108752888</v>
      </c>
      <c r="D70" s="4">
        <f>Input!I71</f>
        <v>3301.7113965714279</v>
      </c>
      <c r="E70">
        <f t="shared" si="13"/>
        <v>3301.1224779999993</v>
      </c>
      <c r="F70">
        <f t="shared" ref="F70:F84" si="20">F69+O70</f>
        <v>3433.4561310891154</v>
      </c>
      <c r="G70">
        <f t="shared" si="16"/>
        <v>17512.195739910519</v>
      </c>
      <c r="H70">
        <f t="shared" si="14"/>
        <v>2950119.9863837152</v>
      </c>
      <c r="M70" s="4">
        <f>Input!J71</f>
        <v>36.635935571428035</v>
      </c>
      <c r="N70">
        <f t="shared" si="17"/>
        <v>36.635935571428035</v>
      </c>
      <c r="O70">
        <f t="shared" si="18"/>
        <v>29.416531783166612</v>
      </c>
      <c r="P70">
        <f t="shared" si="19"/>
        <v>52.119791057963397</v>
      </c>
      <c r="Q70">
        <f t="shared" si="15"/>
        <v>60.548070359526413</v>
      </c>
    </row>
    <row r="71" spans="1:17" x14ac:dyDescent="0.25">
      <c r="A71">
        <f>Input!G72</f>
        <v>68</v>
      </c>
      <c r="B71">
        <f t="shared" si="12"/>
        <v>68</v>
      </c>
      <c r="C71">
        <f t="shared" si="11"/>
        <v>1.5007338001510182</v>
      </c>
      <c r="D71" s="4">
        <f>Input!I72</f>
        <v>3335.8497499999999</v>
      </c>
      <c r="E71">
        <f t="shared" si="13"/>
        <v>3335.2608314285712</v>
      </c>
      <c r="F71">
        <f t="shared" si="20"/>
        <v>3460.5440058129147</v>
      </c>
      <c r="G71">
        <f t="shared" si="16"/>
        <v>15695.873783817826</v>
      </c>
      <c r="H71">
        <f t="shared" si="14"/>
        <v>3043905.5370379211</v>
      </c>
      <c r="M71" s="4">
        <f>Input!J72</f>
        <v>34.138353428571918</v>
      </c>
      <c r="N71">
        <f t="shared" si="17"/>
        <v>34.138353428571918</v>
      </c>
      <c r="O71">
        <f t="shared" si="18"/>
        <v>27.087874723799334</v>
      </c>
      <c r="P71">
        <f t="shared" si="19"/>
        <v>49.709249966451686</v>
      </c>
      <c r="Q71">
        <f t="shared" si="15"/>
        <v>105.65467924622195</v>
      </c>
    </row>
    <row r="72" spans="1:17" x14ac:dyDescent="0.25">
      <c r="A72">
        <f>Input!G73</f>
        <v>69</v>
      </c>
      <c r="B72">
        <f t="shared" si="12"/>
        <v>69</v>
      </c>
      <c r="C72">
        <f t="shared" si="11"/>
        <v>1.5567320894267476</v>
      </c>
      <c r="D72" s="4">
        <f>Input!I73</f>
        <v>3368.9072367142858</v>
      </c>
      <c r="E72">
        <f t="shared" si="13"/>
        <v>3368.3183181428572</v>
      </c>
      <c r="F72">
        <f t="shared" si="20"/>
        <v>3485.4094677780699</v>
      </c>
      <c r="G72">
        <f t="shared" si="16"/>
        <v>13710.337322895792</v>
      </c>
      <c r="H72">
        <f t="shared" si="14"/>
        <v>3131288.3371869982</v>
      </c>
      <c r="M72" s="4">
        <f>Input!J73</f>
        <v>33.057486714285915</v>
      </c>
      <c r="N72">
        <f t="shared" si="17"/>
        <v>33.057486714285915</v>
      </c>
      <c r="O72">
        <f t="shared" si="18"/>
        <v>24.865461965155028</v>
      </c>
      <c r="P72">
        <f t="shared" si="19"/>
        <v>67.109269490372967</v>
      </c>
      <c r="Q72">
        <f t="shared" si="15"/>
        <v>129.04307754248194</v>
      </c>
    </row>
    <row r="73" spans="1:17" x14ac:dyDescent="0.25">
      <c r="A73">
        <f>Input!G74</f>
        <v>70</v>
      </c>
      <c r="B73">
        <f t="shared" si="12"/>
        <v>70</v>
      </c>
      <c r="C73">
        <f t="shared" si="11"/>
        <v>1.6127303787024769</v>
      </c>
      <c r="D73" s="4">
        <f>Input!I74</f>
        <v>3399.7533225714287</v>
      </c>
      <c r="E73">
        <f t="shared" si="13"/>
        <v>3399.1644040000001</v>
      </c>
      <c r="F73">
        <f t="shared" si="20"/>
        <v>3508.163389930844</v>
      </c>
      <c r="G73">
        <f t="shared" si="16"/>
        <v>11880.778933952306</v>
      </c>
      <c r="H73">
        <f t="shared" si="14"/>
        <v>3212334.2414694801</v>
      </c>
      <c r="M73" s="4">
        <f>Input!J74</f>
        <v>30.846085857142953</v>
      </c>
      <c r="N73">
        <f t="shared" si="17"/>
        <v>30.846085857142953</v>
      </c>
      <c r="O73">
        <f t="shared" si="18"/>
        <v>22.753922152773878</v>
      </c>
      <c r="P73">
        <f t="shared" si="19"/>
        <v>65.483113418308221</v>
      </c>
      <c r="Q73">
        <f t="shared" si="15"/>
        <v>184.17512905379871</v>
      </c>
    </row>
    <row r="74" spans="1:17" x14ac:dyDescent="0.25">
      <c r="A74">
        <f>Input!G75</f>
        <v>71</v>
      </c>
      <c r="B74">
        <f t="shared" si="12"/>
        <v>71</v>
      </c>
      <c r="C74">
        <f t="shared" si="11"/>
        <v>1.6687286679782063</v>
      </c>
      <c r="D74" s="4">
        <f>Input!I75</f>
        <v>3429.3742687142853</v>
      </c>
      <c r="E74">
        <f t="shared" si="13"/>
        <v>3428.7853501428567</v>
      </c>
      <c r="F74">
        <f t="shared" si="20"/>
        <v>3528.9198906729016</v>
      </c>
      <c r="G74">
        <f t="shared" si="16"/>
        <v>10026.926207163202</v>
      </c>
      <c r="H74">
        <f t="shared" si="14"/>
        <v>3287168.7678858135</v>
      </c>
      <c r="M74" s="4">
        <f>Input!J75</f>
        <v>29.62094614285661</v>
      </c>
      <c r="N74">
        <f t="shared" si="17"/>
        <v>29.62094614285661</v>
      </c>
      <c r="O74">
        <f t="shared" si="18"/>
        <v>20.756500742057376</v>
      </c>
      <c r="P74">
        <f t="shared" si="19"/>
        <v>78.578392263750686</v>
      </c>
      <c r="Q74">
        <f t="shared" si="15"/>
        <v>218.92911727539351</v>
      </c>
    </row>
    <row r="75" spans="1:17" x14ac:dyDescent="0.25">
      <c r="A75">
        <f>Input!G76</f>
        <v>72</v>
      </c>
      <c r="B75">
        <f t="shared" si="12"/>
        <v>72</v>
      </c>
      <c r="C75">
        <f t="shared" si="11"/>
        <v>1.7247269572539357</v>
      </c>
      <c r="D75" s="4">
        <f>Input!I76</f>
        <v>3456.5922381428568</v>
      </c>
      <c r="E75">
        <f t="shared" si="13"/>
        <v>3456.0033195714282</v>
      </c>
      <c r="F75">
        <f t="shared" si="20"/>
        <v>3547.7950291475395</v>
      </c>
      <c r="G75">
        <f t="shared" si="16"/>
        <v>8425.7179469051662</v>
      </c>
      <c r="H75">
        <f t="shared" si="14"/>
        <v>3355968.3705986487</v>
      </c>
      <c r="M75" s="4">
        <f>Input!J76</f>
        <v>27.21796942857145</v>
      </c>
      <c r="N75">
        <f t="shared" si="17"/>
        <v>27.21796942857145</v>
      </c>
      <c r="O75">
        <f t="shared" si="18"/>
        <v>18.875138474637744</v>
      </c>
      <c r="P75">
        <f t="shared" si="19"/>
        <v>69.602828325914402</v>
      </c>
      <c r="Q75">
        <f t="shared" si="15"/>
        <v>295.81351954450412</v>
      </c>
    </row>
    <row r="76" spans="1:17" x14ac:dyDescent="0.25">
      <c r="A76">
        <f>Input!G77</f>
        <v>73</v>
      </c>
      <c r="B76">
        <f t="shared" si="12"/>
        <v>73</v>
      </c>
      <c r="C76">
        <f t="shared" si="11"/>
        <v>1.7807252465296652</v>
      </c>
      <c r="D76" s="4">
        <f>Input!I77</f>
        <v>3482.2917911428567</v>
      </c>
      <c r="E76">
        <f t="shared" si="13"/>
        <v>3481.7028725714281</v>
      </c>
      <c r="F76">
        <f t="shared" si="20"/>
        <v>3564.9055917393011</v>
      </c>
      <c r="G76">
        <f t="shared" si="16"/>
        <v>6922.6924769279503</v>
      </c>
      <c r="H76">
        <f t="shared" si="14"/>
        <v>3418951.8557072873</v>
      </c>
      <c r="M76" s="4">
        <f>Input!J77</f>
        <v>25.699552999999923</v>
      </c>
      <c r="N76">
        <f t="shared" si="17"/>
        <v>25.699552999999923</v>
      </c>
      <c r="O76">
        <f t="shared" si="18"/>
        <v>17.110562591761479</v>
      </c>
      <c r="P76">
        <f t="shared" si="19"/>
        <v>73.770756232812005</v>
      </c>
      <c r="Q76">
        <f t="shared" si="15"/>
        <v>350.35029539033582</v>
      </c>
    </row>
    <row r="77" spans="1:17" x14ac:dyDescent="0.25">
      <c r="A77">
        <f>Input!G78</f>
        <v>74</v>
      </c>
      <c r="B77">
        <f t="shared" si="12"/>
        <v>74</v>
      </c>
      <c r="C77">
        <f t="shared" si="11"/>
        <v>1.8367235358053946</v>
      </c>
      <c r="D77" s="4">
        <f>Input!I78</f>
        <v>3506.877365571429</v>
      </c>
      <c r="E77">
        <f t="shared" si="13"/>
        <v>3506.2884470000004</v>
      </c>
      <c r="F77">
        <f t="shared" si="20"/>
        <v>3580.3679797733116</v>
      </c>
      <c r="G77">
        <f t="shared" si="16"/>
        <v>5487.7771759120969</v>
      </c>
      <c r="H77">
        <f t="shared" si="14"/>
        <v>3476372.1136279502</v>
      </c>
      <c r="M77" s="4">
        <f>Input!J78</f>
        <v>24.585574428572272</v>
      </c>
      <c r="N77">
        <f t="shared" si="17"/>
        <v>24.585574428572272</v>
      </c>
      <c r="O77">
        <f t="shared" si="18"/>
        <v>15.462388034010537</v>
      </c>
      <c r="P77">
        <f t="shared" si="19"/>
        <v>83.232529989916344</v>
      </c>
      <c r="Q77">
        <f t="shared" si="15"/>
        <v>393.29335815616088</v>
      </c>
    </row>
    <row r="78" spans="1:17" x14ac:dyDescent="0.25">
      <c r="A78">
        <f>Input!G79</f>
        <v>75</v>
      </c>
      <c r="B78">
        <f t="shared" si="12"/>
        <v>75</v>
      </c>
      <c r="C78">
        <f t="shared" si="11"/>
        <v>1.892721825081124</v>
      </c>
      <c r="D78" s="4">
        <f>Input!I79</f>
        <v>3529.9539841428568</v>
      </c>
      <c r="E78">
        <f t="shared" si="13"/>
        <v>3529.3650655714282</v>
      </c>
      <c r="F78">
        <f t="shared" si="20"/>
        <v>3594.2972056864874</v>
      </c>
      <c r="G78">
        <f t="shared" si="16"/>
        <v>4216.1828199216743</v>
      </c>
      <c r="H78">
        <f t="shared" si="14"/>
        <v>3528508.3090229258</v>
      </c>
      <c r="M78" s="4">
        <f>Input!J79</f>
        <v>23.076618571427844</v>
      </c>
      <c r="N78">
        <f t="shared" si="17"/>
        <v>23.076618571427844</v>
      </c>
      <c r="O78">
        <f t="shared" si="18"/>
        <v>13.92922591317588</v>
      </c>
      <c r="P78">
        <f t="shared" si="19"/>
        <v>83.674792444241916</v>
      </c>
      <c r="Q78">
        <f t="shared" si="15"/>
        <v>455.42039994574412</v>
      </c>
    </row>
    <row r="79" spans="1:17" x14ac:dyDescent="0.25">
      <c r="A79">
        <f>Input!G80</f>
        <v>76</v>
      </c>
      <c r="B79">
        <f t="shared" si="12"/>
        <v>76</v>
      </c>
      <c r="C79">
        <f t="shared" si="11"/>
        <v>1.9487201143568533</v>
      </c>
      <c r="D79" s="4">
        <f>Input!I80</f>
        <v>3551.0982878571426</v>
      </c>
      <c r="E79">
        <f t="shared" si="13"/>
        <v>3550.509369285714</v>
      </c>
      <c r="F79">
        <f t="shared" si="20"/>
        <v>3606.8060023264497</v>
      </c>
      <c r="G79">
        <f t="shared" si="16"/>
        <v>3169.3108917232594</v>
      </c>
      <c r="H79">
        <f t="shared" si="14"/>
        <v>3575658.6369874855</v>
      </c>
      <c r="M79" s="4">
        <f>Input!J80</f>
        <v>21.144303714285797</v>
      </c>
      <c r="N79">
        <f t="shared" si="17"/>
        <v>21.144303714285797</v>
      </c>
      <c r="O79">
        <f t="shared" si="18"/>
        <v>12.508796639962185</v>
      </c>
      <c r="P79">
        <f t="shared" si="19"/>
        <v>74.571982430693154</v>
      </c>
      <c r="Q79">
        <f t="shared" si="15"/>
        <v>541.6276843344807</v>
      </c>
    </row>
    <row r="80" spans="1:17" x14ac:dyDescent="0.25">
      <c r="A80">
        <f>Input!G81</f>
        <v>77</v>
      </c>
      <c r="B80">
        <f t="shared" si="12"/>
        <v>77</v>
      </c>
      <c r="C80">
        <f t="shared" si="11"/>
        <v>2.0047184036325829</v>
      </c>
      <c r="D80" s="4">
        <f>Input!I81</f>
        <v>3570.8542575714287</v>
      </c>
      <c r="E80">
        <f t="shared" si="13"/>
        <v>3570.265339</v>
      </c>
      <c r="F80">
        <f t="shared" si="20"/>
        <v>3618.0040475686305</v>
      </c>
      <c r="G80">
        <f t="shared" si="16"/>
        <v>2278.9842958006352</v>
      </c>
      <c r="H80">
        <f t="shared" si="14"/>
        <v>3618133.7235101382</v>
      </c>
      <c r="M80" s="4">
        <f>Input!J81</f>
        <v>19.755969714286039</v>
      </c>
      <c r="N80">
        <f t="shared" si="17"/>
        <v>19.755969714286039</v>
      </c>
      <c r="O80">
        <f t="shared" si="18"/>
        <v>11.198045242180983</v>
      </c>
      <c r="P80">
        <f t="shared" si="19"/>
        <v>73.238071270254594</v>
      </c>
      <c r="Q80">
        <f t="shared" si="15"/>
        <v>608.17626098835728</v>
      </c>
    </row>
    <row r="81" spans="1:17" x14ac:dyDescent="0.25">
      <c r="A81">
        <f>Input!G82</f>
        <v>78</v>
      </c>
      <c r="B81">
        <f t="shared" si="12"/>
        <v>78</v>
      </c>
      <c r="C81">
        <f t="shared" si="11"/>
        <v>2.0607166929083123</v>
      </c>
      <c r="D81" s="4">
        <f>Input!I82</f>
        <v>3589.4820580000001</v>
      </c>
      <c r="E81">
        <f t="shared" si="13"/>
        <v>3588.8931394285714</v>
      </c>
      <c r="F81">
        <f t="shared" si="20"/>
        <v>3627.9973041717485</v>
      </c>
      <c r="G81">
        <f t="shared" si="16"/>
        <v>1529.1357002615334</v>
      </c>
      <c r="H81">
        <f t="shared" si="14"/>
        <v>3656250.7199127655</v>
      </c>
      <c r="M81" s="4">
        <f>Input!J82</f>
        <v>18.627800428571391</v>
      </c>
      <c r="N81">
        <f t="shared" si="17"/>
        <v>18.627800428571391</v>
      </c>
      <c r="O81">
        <f t="shared" si="18"/>
        <v>9.9932566031177856</v>
      </c>
      <c r="P81">
        <f t="shared" si="19"/>
        <v>74.555347073678973</v>
      </c>
      <c r="Q81">
        <f t="shared" si="15"/>
        <v>665.09311120479231</v>
      </c>
    </row>
    <row r="82" spans="1:17" x14ac:dyDescent="0.25">
      <c r="A82">
        <f>Input!G83</f>
        <v>79</v>
      </c>
      <c r="B82">
        <f t="shared" si="12"/>
        <v>79</v>
      </c>
      <c r="C82">
        <f t="shared" si="11"/>
        <v>2.1167149821840416</v>
      </c>
      <c r="D82" s="4">
        <f>Input!I83</f>
        <v>3608.8832574285711</v>
      </c>
      <c r="E82">
        <f t="shared" si="13"/>
        <v>3608.2943388571425</v>
      </c>
      <c r="F82">
        <f t="shared" si="20"/>
        <v>3636.8874727510834</v>
      </c>
      <c r="G82">
        <f t="shared" si="16"/>
        <v>817.56730587682796</v>
      </c>
      <c r="H82">
        <f t="shared" si="14"/>
        <v>3690328.1156561277</v>
      </c>
      <c r="M82" s="4">
        <f>Input!J83</f>
        <v>19.40119942857109</v>
      </c>
      <c r="N82">
        <f t="shared" si="17"/>
        <v>19.40119942857109</v>
      </c>
      <c r="O82">
        <f t="shared" si="18"/>
        <v>8.8901685793348495</v>
      </c>
      <c r="P82">
        <f t="shared" si="19"/>
        <v>110.48176951359592</v>
      </c>
      <c r="Q82">
        <f t="shared" si="15"/>
        <v>625.800266111013</v>
      </c>
    </row>
    <row r="83" spans="1:17" x14ac:dyDescent="0.25">
      <c r="A83">
        <f>Input!G84</f>
        <v>80</v>
      </c>
      <c r="B83">
        <f t="shared" si="12"/>
        <v>80</v>
      </c>
      <c r="C83">
        <f t="shared" si="11"/>
        <v>2.172713271459771</v>
      </c>
      <c r="D83" s="4">
        <f>Input!I84</f>
        <v>3626.9694420000001</v>
      </c>
      <c r="E83">
        <f t="shared" si="13"/>
        <v>3626.3805234285715</v>
      </c>
      <c r="F83">
        <f t="shared" si="20"/>
        <v>3644.7715539627948</v>
      </c>
      <c r="G83">
        <f t="shared" si="16"/>
        <v>338.23000411073446</v>
      </c>
      <c r="H83">
        <f t="shared" si="14"/>
        <v>3720681.2719420968</v>
      </c>
      <c r="M83" s="4">
        <f>Input!J84</f>
        <v>18.08618457142893</v>
      </c>
      <c r="N83">
        <f t="shared" si="17"/>
        <v>18.08618457142893</v>
      </c>
      <c r="O83">
        <f t="shared" si="18"/>
        <v>7.8840812117114334</v>
      </c>
      <c r="P83">
        <f t="shared" si="19"/>
        <v>104.08291296235906</v>
      </c>
      <c r="Q83">
        <f t="shared" si="15"/>
        <v>693.32235404955929</v>
      </c>
    </row>
    <row r="84" spans="1:17" x14ac:dyDescent="0.25">
      <c r="A84">
        <f>Input!G85</f>
        <v>81</v>
      </c>
      <c r="B84">
        <f t="shared" si="12"/>
        <v>81</v>
      </c>
      <c r="C84">
        <f t="shared" si="11"/>
        <v>2.2287115607355004</v>
      </c>
      <c r="D84" s="4">
        <f>Input!I85</f>
        <v>3644.0882865714279</v>
      </c>
      <c r="E84">
        <f t="shared" si="13"/>
        <v>3643.4993679999993</v>
      </c>
      <c r="F84">
        <f t="shared" si="20"/>
        <v>3651.7415144764736</v>
      </c>
      <c r="G84">
        <f t="shared" si="16"/>
        <v>67.932978539658009</v>
      </c>
      <c r="H84">
        <f t="shared" si="14"/>
        <v>3747618.660134376</v>
      </c>
      <c r="M84" s="4">
        <f>Input!J85</f>
        <v>17.118844571427871</v>
      </c>
      <c r="N84">
        <f t="shared" si="17"/>
        <v>17.118844571427871</v>
      </c>
      <c r="O84">
        <f t="shared" si="18"/>
        <v>6.9699605136787772</v>
      </c>
      <c r="P84">
        <f t="shared" si="19"/>
        <v>102.9998476176337</v>
      </c>
      <c r="Q84">
        <f t="shared" si="15"/>
        <v>745.20018894001419</v>
      </c>
    </row>
  </sheetData>
  <mergeCells count="2">
    <mergeCell ref="C1:K1"/>
    <mergeCell ref="M1:T1"/>
  </mergeCells>
  <conditionalFormatting sqref="T8">
    <cfRule type="cellIs" dxfId="11" priority="1" operator="between">
      <formula>0.05</formula>
      <formula>0.025</formula>
    </cfRule>
    <cfRule type="cellIs" dxfId="10" priority="2" operator="lessThan">
      <formula>0.025</formula>
    </cfRule>
    <cfRule type="cellIs" dxfId="9" priority="3" operator="greaterThan">
      <formula>0.05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83"/>
  <sheetViews>
    <sheetView zoomScale="66" zoomScaleNormal="66" workbookViewId="0">
      <selection activeCell="W6" sqref="W6"/>
    </sheetView>
  </sheetViews>
  <sheetFormatPr defaultRowHeight="15" x14ac:dyDescent="0.25"/>
  <cols>
    <col min="6" max="6" width="12" bestFit="1" customWidth="1"/>
    <col min="7" max="8" width="12" customWidth="1"/>
    <col min="9" max="9" width="12" bestFit="1" customWidth="1"/>
    <col min="15" max="15" width="12" bestFit="1" customWidth="1"/>
    <col min="16" max="17" width="12" customWidth="1"/>
    <col min="18" max="18" width="12.140625" bestFit="1" customWidth="1"/>
    <col min="19" max="19" width="12.42578125" bestFit="1" customWidth="1"/>
    <col min="22" max="22" width="16.42578125" bestFit="1" customWidth="1"/>
    <col min="23" max="23" width="12.28515625" bestFit="1" customWidth="1"/>
    <col min="24" max="26" width="9" bestFit="1" customWidth="1"/>
    <col min="28" max="28" width="11.5703125" bestFit="1" customWidth="1"/>
    <col min="29" max="29" width="12.42578125" customWidth="1"/>
    <col min="30" max="30" width="11.5703125" bestFit="1" customWidth="1"/>
  </cols>
  <sheetData>
    <row r="1" spans="1:35" ht="18" x14ac:dyDescent="0.35">
      <c r="C1" s="28" t="s">
        <v>18</v>
      </c>
      <c r="D1" s="28"/>
      <c r="E1" s="28"/>
      <c r="F1" s="28"/>
      <c r="G1" s="28"/>
      <c r="H1" s="28"/>
      <c r="I1" s="28"/>
      <c r="J1" s="28"/>
      <c r="L1" s="28" t="s">
        <v>19</v>
      </c>
      <c r="M1" s="28"/>
      <c r="N1" s="28"/>
      <c r="O1" s="28"/>
      <c r="P1" s="28"/>
      <c r="Q1" s="28"/>
      <c r="R1" s="28"/>
      <c r="S1" s="28"/>
    </row>
    <row r="2" spans="1:35" ht="14.45" x14ac:dyDescent="0.3">
      <c r="A2" t="s">
        <v>30</v>
      </c>
      <c r="B2" t="s">
        <v>9</v>
      </c>
      <c r="C2" t="s">
        <v>0</v>
      </c>
      <c r="D2" t="s">
        <v>20</v>
      </c>
      <c r="E2" t="s">
        <v>8</v>
      </c>
      <c r="F2" t="s">
        <v>2</v>
      </c>
      <c r="I2" t="s">
        <v>4</v>
      </c>
      <c r="J2" t="s">
        <v>3</v>
      </c>
      <c r="L2" t="s">
        <v>0</v>
      </c>
      <c r="M2" t="s">
        <v>21</v>
      </c>
      <c r="N2" t="s">
        <v>8</v>
      </c>
      <c r="O2" t="s">
        <v>2</v>
      </c>
      <c r="R2" t="s">
        <v>4</v>
      </c>
      <c r="S2" t="s">
        <v>3</v>
      </c>
      <c r="V2" t="s">
        <v>7</v>
      </c>
      <c r="X2" t="s">
        <v>10</v>
      </c>
      <c r="Y2" t="s">
        <v>29</v>
      </c>
      <c r="Z2" t="s">
        <v>31</v>
      </c>
    </row>
    <row r="3" spans="1:35" x14ac:dyDescent="0.25">
      <c r="A3">
        <f>Input!G4</f>
        <v>0</v>
      </c>
      <c r="B3">
        <f>A3-$A$3</f>
        <v>0</v>
      </c>
      <c r="C3" s="4">
        <f>Input!I4</f>
        <v>0.5889185714285714</v>
      </c>
      <c r="D3">
        <f>C3-$C$3</f>
        <v>0</v>
      </c>
      <c r="E3">
        <f>N3</f>
        <v>21.669623782883466</v>
      </c>
      <c r="F3">
        <f>(D3-E3)^2</f>
        <v>469.57259489170872</v>
      </c>
      <c r="G3">
        <f>(E3-$H$4)^2</f>
        <v>2792194.6649130126</v>
      </c>
      <c r="H3" s="2" t="s">
        <v>11</v>
      </c>
      <c r="I3" s="23">
        <f>SUM(F3:F167)</f>
        <v>24377164.1014883</v>
      </c>
      <c r="J3">
        <f>1-(I3/I5)</f>
        <v>0.86923919242797154</v>
      </c>
      <c r="L3">
        <f>Input!J4</f>
        <v>0</v>
      </c>
      <c r="M3">
        <f>L3-$L$3</f>
        <v>0</v>
      </c>
      <c r="N3">
        <f>2*($X$3/PI())*($Z$3/(4*((B3-$Y$3)^2)+$Z$3*$Z$3))</f>
        <v>21.669623782883466</v>
      </c>
      <c r="O3">
        <f>(L3-N3)^2</f>
        <v>469.57259489170872</v>
      </c>
      <c r="P3">
        <f>(N3-$Q$4)^2</f>
        <v>532.89841444169247</v>
      </c>
      <c r="Q3" s="1" t="s">
        <v>11</v>
      </c>
      <c r="R3" s="23">
        <f>SUM(O3:O167)</f>
        <v>343403.56167132227</v>
      </c>
      <c r="S3" s="5">
        <f>1-(R3/R5)</f>
        <v>-0.38501089827167378</v>
      </c>
      <c r="V3">
        <f>COUNT(B3:B194)</f>
        <v>81</v>
      </c>
      <c r="X3">
        <v>80838.668845657885</v>
      </c>
      <c r="Y3">
        <v>114.7953935940381</v>
      </c>
      <c r="Z3">
        <v>22.406700905653633</v>
      </c>
      <c r="AB3" s="29"/>
      <c r="AC3" s="29"/>
      <c r="AD3" s="29"/>
      <c r="AE3" s="29"/>
      <c r="AF3" s="29"/>
      <c r="AG3" s="29"/>
      <c r="AH3" s="29"/>
      <c r="AI3" s="29"/>
    </row>
    <row r="4" spans="1:35" x14ac:dyDescent="0.25">
      <c r="A4">
        <f>Input!G5</f>
        <v>1</v>
      </c>
      <c r="B4">
        <f t="shared" ref="B4:B67" si="0">A4-$A$3</f>
        <v>1</v>
      </c>
      <c r="C4" s="4">
        <f>Input!I5</f>
        <v>1.1234389999999999</v>
      </c>
      <c r="D4">
        <f t="shared" ref="D4:D67" si="1">C4-$C$3</f>
        <v>0.53452042857142845</v>
      </c>
      <c r="E4">
        <f>N4+E3</f>
        <v>43.71810123452876</v>
      </c>
      <c r="F4">
        <f t="shared" ref="F4:F67" si="2">(D4-E4)^2</f>
        <v>1864.8216512246468</v>
      </c>
      <c r="G4">
        <f t="shared" ref="G4:G67" si="3">(E4-$H$4)^2</f>
        <v>2718995.4000113672</v>
      </c>
      <c r="H4">
        <f>AVERAGE(C3:C167)</f>
        <v>1692.6557592469132</v>
      </c>
      <c r="I4" t="s">
        <v>5</v>
      </c>
      <c r="J4" t="s">
        <v>6</v>
      </c>
      <c r="L4">
        <f>Input!J5</f>
        <v>0</v>
      </c>
      <c r="M4">
        <f t="shared" ref="M4:M67" si="4">L4-$L$3</f>
        <v>0</v>
      </c>
      <c r="N4">
        <f t="shared" ref="N4:N67" si="5">2*($X$3/PI())*($Z$3/(4*((B4-$Y$3)^2)+$Z$3*$Z$3))</f>
        <v>22.048477451645297</v>
      </c>
      <c r="O4">
        <f t="shared" ref="O4:O67" si="6">(L4-N4)^2</f>
        <v>486.13535793571111</v>
      </c>
      <c r="P4">
        <f t="shared" ref="P4:P67" si="7">(N4-$Q$4)^2</f>
        <v>515.55057936476169</v>
      </c>
      <c r="Q4">
        <f>AVERAGE(L3:L167)</f>
        <v>44.754216359788359</v>
      </c>
      <c r="R4" t="s">
        <v>5</v>
      </c>
      <c r="S4" t="s">
        <v>6</v>
      </c>
      <c r="AB4" s="29"/>
      <c r="AC4" s="29"/>
      <c r="AD4" s="29"/>
      <c r="AE4" s="29"/>
      <c r="AF4" s="29"/>
      <c r="AG4" s="29"/>
      <c r="AH4" s="29"/>
      <c r="AI4" s="29"/>
    </row>
    <row r="5" spans="1:35" x14ac:dyDescent="0.25">
      <c r="A5">
        <f>Input!G6</f>
        <v>2</v>
      </c>
      <c r="B5">
        <f t="shared" si="0"/>
        <v>2</v>
      </c>
      <c r="C5" s="4">
        <f>Input!I6</f>
        <v>1.8779168571428571</v>
      </c>
      <c r="D5">
        <f t="shared" si="1"/>
        <v>1.2889982857142857</v>
      </c>
      <c r="E5">
        <f t="shared" ref="E5:E68" si="8">N5+E4</f>
        <v>66.155422010835281</v>
      </c>
      <c r="F5">
        <f t="shared" si="2"/>
        <v>4207.6529268869399</v>
      </c>
      <c r="G5">
        <f t="shared" si="3"/>
        <v>2645503.3470290755</v>
      </c>
      <c r="I5">
        <f>SUM(G3:G167)</f>
        <v>186425616.00929505</v>
      </c>
      <c r="J5" s="5">
        <f>1-((1-J3)*(V3-1)/(V3-1-1))</f>
        <v>0.86758399233212313</v>
      </c>
      <c r="L5">
        <f>Input!J6</f>
        <v>0</v>
      </c>
      <c r="M5">
        <f t="shared" si="4"/>
        <v>0</v>
      </c>
      <c r="N5">
        <f t="shared" si="5"/>
        <v>22.437320776306517</v>
      </c>
      <c r="O5">
        <f t="shared" si="6"/>
        <v>503.43336361887611</v>
      </c>
      <c r="P5">
        <f t="shared" si="7"/>
        <v>498.04382848403134</v>
      </c>
      <c r="R5">
        <f>SUM(P3:P167)</f>
        <v>247942.85886114571</v>
      </c>
      <c r="S5" s="5">
        <f>1-((1-S3)*(V3-1)/(V3-1-1))</f>
        <v>-0.40254268179410002</v>
      </c>
      <c r="V5" s="17"/>
      <c r="W5" s="18"/>
      <c r="AB5" s="29"/>
      <c r="AC5" s="29"/>
      <c r="AD5" s="29"/>
      <c r="AE5" s="29"/>
      <c r="AF5" s="29"/>
      <c r="AG5" s="29"/>
      <c r="AH5" s="29"/>
      <c r="AI5" s="29"/>
    </row>
    <row r="6" spans="1:35" x14ac:dyDescent="0.25">
      <c r="A6">
        <f>Input!G7</f>
        <v>3</v>
      </c>
      <c r="B6">
        <f t="shared" si="0"/>
        <v>3</v>
      </c>
      <c r="C6" s="4">
        <f>Input!I7</f>
        <v>2.9422274285714285</v>
      </c>
      <c r="D6">
        <f t="shared" si="1"/>
        <v>2.3533088571428573</v>
      </c>
      <c r="E6">
        <f t="shared" si="8"/>
        <v>88.991928883126121</v>
      </c>
      <c r="F6">
        <f t="shared" si="2"/>
        <v>7506.2504800067072</v>
      </c>
      <c r="G6">
        <f t="shared" si="3"/>
        <v>2571737.6808170537</v>
      </c>
      <c r="L6">
        <f>Input!J7</f>
        <v>1.0643105714285714</v>
      </c>
      <c r="M6">
        <f t="shared" si="4"/>
        <v>1.0643105714285714</v>
      </c>
      <c r="N6">
        <f t="shared" si="5"/>
        <v>22.836506872290833</v>
      </c>
      <c r="O6">
        <f t="shared" si="6"/>
        <v>474.0285317632804</v>
      </c>
      <c r="P6">
        <f t="shared" si="7"/>
        <v>480.38598917833906</v>
      </c>
      <c r="V6" s="19" t="s">
        <v>17</v>
      </c>
      <c r="W6" s="20">
        <f>SQRT((S5-J5)^2)</f>
        <v>1.2701266741262232</v>
      </c>
      <c r="AB6" s="29"/>
      <c r="AC6" s="29"/>
      <c r="AD6" s="29"/>
      <c r="AE6" s="29"/>
      <c r="AF6" s="29"/>
      <c r="AG6" s="29"/>
      <c r="AH6" s="29"/>
      <c r="AI6" s="29"/>
    </row>
    <row r="7" spans="1:35" x14ac:dyDescent="0.25">
      <c r="A7">
        <f>Input!G8</f>
        <v>4</v>
      </c>
      <c r="B7">
        <f t="shared" si="0"/>
        <v>4</v>
      </c>
      <c r="C7" s="4">
        <f>Input!I8</f>
        <v>4.4842951428571425</v>
      </c>
      <c r="D7">
        <f t="shared" si="1"/>
        <v>3.8953765714285709</v>
      </c>
      <c r="E7">
        <f t="shared" si="8"/>
        <v>112.2383334242204</v>
      </c>
      <c r="F7">
        <f t="shared" si="2"/>
        <v>11738.196299605912</v>
      </c>
      <c r="G7">
        <f t="shared" si="3"/>
        <v>2497719.239844027</v>
      </c>
      <c r="L7">
        <f>Input!J8</f>
        <v>1.542067714285714</v>
      </c>
      <c r="M7">
        <f t="shared" si="4"/>
        <v>1.542067714285714</v>
      </c>
      <c r="N7">
        <f t="shared" si="5"/>
        <v>23.246404541094279</v>
      </c>
      <c r="O7">
        <f t="shared" si="6"/>
        <v>471.07823709155844</v>
      </c>
      <c r="P7">
        <f t="shared" si="7"/>
        <v>462.58596922835676</v>
      </c>
      <c r="V7" s="21"/>
      <c r="W7" s="22"/>
      <c r="AB7" s="29"/>
      <c r="AC7" s="29"/>
      <c r="AD7" s="29"/>
      <c r="AE7" s="29"/>
      <c r="AF7" s="29"/>
      <c r="AG7" s="29"/>
      <c r="AH7" s="29"/>
      <c r="AI7" s="29"/>
    </row>
    <row r="8" spans="1:35" x14ac:dyDescent="0.25">
      <c r="A8">
        <f>Input!G9</f>
        <v>5</v>
      </c>
      <c r="B8">
        <f t="shared" si="0"/>
        <v>5</v>
      </c>
      <c r="C8" s="4">
        <f>Input!I9</f>
        <v>6.5372320000000013</v>
      </c>
      <c r="D8">
        <f t="shared" si="1"/>
        <v>5.9483134285714296</v>
      </c>
      <c r="E8">
        <f t="shared" si="8"/>
        <v>135.90573253508444</v>
      </c>
      <c r="F8">
        <f t="shared" si="2"/>
        <v>16888.930780825875</v>
      </c>
      <c r="G8">
        <f t="shared" si="3"/>
        <v>2423470.6456672801</v>
      </c>
      <c r="L8">
        <f>Input!J9</f>
        <v>2.0529368571428588</v>
      </c>
      <c r="M8">
        <f t="shared" si="4"/>
        <v>2.0529368571428588</v>
      </c>
      <c r="N8">
        <f t="shared" si="5"/>
        <v>23.667399110864054</v>
      </c>
      <c r="O8">
        <f t="shared" si="6"/>
        <v>467.18497851753824</v>
      </c>
      <c r="P8">
        <f t="shared" si="7"/>
        <v>444.6538616895316</v>
      </c>
      <c r="AB8" s="29"/>
      <c r="AC8" s="29"/>
      <c r="AD8" s="29"/>
      <c r="AE8" s="29"/>
      <c r="AF8" s="29"/>
      <c r="AG8" s="29"/>
      <c r="AH8" s="29"/>
      <c r="AI8" s="29"/>
    </row>
    <row r="9" spans="1:35" x14ac:dyDescent="0.25">
      <c r="A9">
        <f>Input!G10</f>
        <v>6</v>
      </c>
      <c r="B9">
        <f t="shared" si="0"/>
        <v>6</v>
      </c>
      <c r="C9" s="4">
        <f>Input!I10</f>
        <v>9.058465571428572</v>
      </c>
      <c r="D9">
        <f t="shared" si="1"/>
        <v>8.4695470000000004</v>
      </c>
      <c r="E9">
        <f t="shared" si="8"/>
        <v>160.00562586488542</v>
      </c>
      <c r="F9">
        <f t="shared" si="2"/>
        <v>22963.183197744773</v>
      </c>
      <c r="G9">
        <f t="shared" si="3"/>
        <v>2349016.4313559481</v>
      </c>
      <c r="L9">
        <f>Input!J10</f>
        <v>2.5212335714285707</v>
      </c>
      <c r="M9">
        <f t="shared" si="4"/>
        <v>2.5212335714285707</v>
      </c>
      <c r="N9">
        <f t="shared" si="5"/>
        <v>24.099893329800981</v>
      </c>
      <c r="O9">
        <f t="shared" si="6"/>
        <v>465.63855696760083</v>
      </c>
      <c r="P9">
        <f t="shared" si="7"/>
        <v>426.60105982706699</v>
      </c>
      <c r="AB9" s="29"/>
      <c r="AC9" s="29"/>
      <c r="AD9" s="29"/>
      <c r="AE9" s="29"/>
      <c r="AF9" s="29"/>
      <c r="AG9" s="29"/>
      <c r="AH9" s="29"/>
      <c r="AI9" s="29"/>
    </row>
    <row r="10" spans="1:35" x14ac:dyDescent="0.25">
      <c r="A10">
        <f>Input!G11</f>
        <v>7</v>
      </c>
      <c r="B10">
        <f t="shared" si="0"/>
        <v>7</v>
      </c>
      <c r="C10" s="4">
        <f>Input!I11</f>
        <v>12.698407857142858</v>
      </c>
      <c r="D10">
        <f t="shared" si="1"/>
        <v>12.109489285714286</v>
      </c>
      <c r="E10">
        <f t="shared" si="8"/>
        <v>184.54993418108404</v>
      </c>
      <c r="F10">
        <f t="shared" si="2"/>
        <v>29735.707035713051</v>
      </c>
      <c r="G10">
        <f t="shared" si="3"/>
        <v>2274383.1795974858</v>
      </c>
      <c r="L10">
        <f>Input!J11</f>
        <v>3.6399422857142856</v>
      </c>
      <c r="M10">
        <f t="shared" si="4"/>
        <v>3.6399422857142856</v>
      </c>
      <c r="N10">
        <f t="shared" si="5"/>
        <v>24.54430831619861</v>
      </c>
      <c r="O10">
        <f t="shared" si="6"/>
        <v>436.99251913646702</v>
      </c>
      <c r="P10">
        <f t="shared" si="7"/>
        <v>408.44038313035367</v>
      </c>
      <c r="AB10" s="29"/>
      <c r="AC10" s="29"/>
      <c r="AD10" s="29"/>
      <c r="AE10" s="29"/>
      <c r="AF10" s="29"/>
      <c r="AG10" s="29"/>
      <c r="AH10" s="29"/>
      <c r="AI10" s="29"/>
    </row>
    <row r="11" spans="1:35" x14ac:dyDescent="0.25">
      <c r="A11">
        <f>Input!G12</f>
        <v>8</v>
      </c>
      <c r="B11">
        <f t="shared" si="0"/>
        <v>8</v>
      </c>
      <c r="C11" s="4">
        <f>Input!I12</f>
        <v>16.972206142857143</v>
      </c>
      <c r="D11">
        <f t="shared" si="1"/>
        <v>16.383287571428571</v>
      </c>
      <c r="E11">
        <f t="shared" si="8"/>
        <v>209.55101875032688</v>
      </c>
      <c r="F11">
        <f t="shared" si="2"/>
        <v>37313.772368803118</v>
      </c>
      <c r="G11">
        <f t="shared" si="3"/>
        <v>2199599.6712834467</v>
      </c>
      <c r="L11">
        <f>Input!J12</f>
        <v>4.2737982857142853</v>
      </c>
      <c r="M11">
        <f t="shared" si="4"/>
        <v>4.2737982857142853</v>
      </c>
      <c r="N11">
        <f t="shared" si="5"/>
        <v>25.001084569242838</v>
      </c>
      <c r="O11">
        <f t="shared" si="6"/>
        <v>429.6203966793509</v>
      </c>
      <c r="P11">
        <f t="shared" si="7"/>
        <v>390.18621553466005</v>
      </c>
      <c r="AB11" s="29"/>
      <c r="AC11" s="29"/>
      <c r="AD11" s="29"/>
      <c r="AE11" s="29"/>
      <c r="AF11" s="29"/>
      <c r="AG11" s="29"/>
      <c r="AH11" s="29"/>
      <c r="AI11" s="29"/>
    </row>
    <row r="12" spans="1:35" x14ac:dyDescent="0.25">
      <c r="A12">
        <f>Input!G13</f>
        <v>9</v>
      </c>
      <c r="B12">
        <f t="shared" si="0"/>
        <v>9</v>
      </c>
      <c r="C12" s="4">
        <f>Input!I13</f>
        <v>22.128199714285717</v>
      </c>
      <c r="D12">
        <f t="shared" si="1"/>
        <v>21.539281142857146</v>
      </c>
      <c r="E12">
        <f t="shared" si="8"/>
        <v>235.02170179536245</v>
      </c>
      <c r="F12">
        <f t="shared" si="2"/>
        <v>45574.743927653224</v>
      </c>
      <c r="G12">
        <f t="shared" si="3"/>
        <v>2124697.0454426706</v>
      </c>
      <c r="L12">
        <f>Input!J13</f>
        <v>5.1559935714285743</v>
      </c>
      <c r="M12">
        <f t="shared" si="4"/>
        <v>5.1559935714285743</v>
      </c>
      <c r="N12">
        <f t="shared" si="5"/>
        <v>25.470683045035571</v>
      </c>
      <c r="O12">
        <f t="shared" si="6"/>
        <v>412.68660840907893</v>
      </c>
      <c r="P12">
        <f t="shared" si="7"/>
        <v>371.85465710118063</v>
      </c>
      <c r="T12" t="s">
        <v>25</v>
      </c>
      <c r="U12" t="s">
        <v>26</v>
      </c>
      <c r="V12" t="s">
        <v>27</v>
      </c>
      <c r="AB12" s="29"/>
      <c r="AC12" s="29"/>
      <c r="AD12" s="29"/>
      <c r="AE12" s="29"/>
      <c r="AF12" s="29"/>
      <c r="AG12" s="29"/>
      <c r="AH12" s="29"/>
      <c r="AI12" s="29"/>
    </row>
    <row r="13" spans="1:35" x14ac:dyDescent="0.25">
      <c r="A13">
        <f>Input!G14</f>
        <v>10</v>
      </c>
      <c r="B13">
        <f t="shared" si="0"/>
        <v>10</v>
      </c>
      <c r="C13" s="4">
        <f>Input!I14</f>
        <v>28.36269457142857</v>
      </c>
      <c r="D13">
        <f t="shared" si="1"/>
        <v>27.773775999999998</v>
      </c>
      <c r="E13">
        <f t="shared" si="8"/>
        <v>260.97528809803902</v>
      </c>
      <c r="F13">
        <f t="shared" si="2"/>
        <v>54382.945244811839</v>
      </c>
      <c r="G13">
        <f t="shared" si="3"/>
        <v>2049708.9714690624</v>
      </c>
      <c r="L13">
        <f>Input!J14</f>
        <v>6.2344948571428525</v>
      </c>
      <c r="M13">
        <f t="shared" si="4"/>
        <v>6.2344948571428525</v>
      </c>
      <c r="N13">
        <f t="shared" si="5"/>
        <v>25.95358630267657</v>
      </c>
      <c r="O13">
        <f t="shared" si="6"/>
        <v>388.84256743732101</v>
      </c>
      <c r="P13">
        <f t="shared" si="7"/>
        <v>353.46369054437525</v>
      </c>
      <c r="S13" t="s">
        <v>23</v>
      </c>
      <c r="T13">
        <f>_Ac*0.8413</f>
        <v>3695277.1744856718</v>
      </c>
      <c r="AB13" s="29"/>
      <c r="AC13" s="29"/>
      <c r="AD13" s="29"/>
      <c r="AE13" s="29"/>
      <c r="AF13" s="29"/>
      <c r="AG13" s="29"/>
      <c r="AH13" s="29"/>
      <c r="AI13" s="29"/>
    </row>
    <row r="14" spans="1:35" x14ac:dyDescent="0.25">
      <c r="A14">
        <f>Input!G15</f>
        <v>11</v>
      </c>
      <c r="B14">
        <f t="shared" si="0"/>
        <v>11</v>
      </c>
      <c r="C14" s="4">
        <f>Input!I15</f>
        <v>35.938220857142852</v>
      </c>
      <c r="D14">
        <f t="shared" si="1"/>
        <v>35.34930228571428</v>
      </c>
      <c r="E14">
        <f t="shared" si="8"/>
        <v>287.42558782368155</v>
      </c>
      <c r="F14">
        <f t="shared" si="2"/>
        <v>63542.453730618807</v>
      </c>
      <c r="G14">
        <f t="shared" si="3"/>
        <v>1974671.8346781651</v>
      </c>
      <c r="L14">
        <f>Input!J15</f>
        <v>7.5755262857142824</v>
      </c>
      <c r="M14">
        <f t="shared" si="4"/>
        <v>7.5755262857142824</v>
      </c>
      <c r="N14">
        <f t="shared" si="5"/>
        <v>26.450299725642534</v>
      </c>
      <c r="O14">
        <f t="shared" si="6"/>
        <v>356.25707240862096</v>
      </c>
      <c r="P14">
        <f t="shared" si="7"/>
        <v>335.03336414976025</v>
      </c>
      <c r="S14" t="s">
        <v>24</v>
      </c>
      <c r="T14">
        <f>_Ac*0.9772</f>
        <v>4292196.4280368453</v>
      </c>
      <c r="AB14" s="29"/>
      <c r="AC14" s="29"/>
      <c r="AD14" s="29"/>
      <c r="AE14" s="29"/>
      <c r="AF14" s="29"/>
      <c r="AG14" s="29"/>
      <c r="AH14" s="29"/>
      <c r="AI14" s="29"/>
    </row>
    <row r="15" spans="1:35" x14ac:dyDescent="0.25">
      <c r="A15">
        <f>Input!G16</f>
        <v>12</v>
      </c>
      <c r="B15">
        <f t="shared" si="0"/>
        <v>12</v>
      </c>
      <c r="C15" s="4">
        <f>Input!I16</f>
        <v>44.802745428571427</v>
      </c>
      <c r="D15">
        <f t="shared" si="1"/>
        <v>44.213826857142855</v>
      </c>
      <c r="E15">
        <f t="shared" si="8"/>
        <v>314.38694064782715</v>
      </c>
      <c r="F15">
        <f t="shared" si="2"/>
        <v>72993.511415354034</v>
      </c>
      <c r="G15">
        <f t="shared" si="3"/>
        <v>1899624.9363225203</v>
      </c>
      <c r="L15">
        <f>Input!J16</f>
        <v>8.864524571428575</v>
      </c>
      <c r="M15">
        <f t="shared" si="4"/>
        <v>8.864524571428575</v>
      </c>
      <c r="N15">
        <f t="shared" si="5"/>
        <v>26.961352824145603</v>
      </c>
      <c r="O15">
        <f t="shared" si="6"/>
        <v>327.49519280833726</v>
      </c>
      <c r="P15">
        <f t="shared" si="7"/>
        <v>316.58599279800563</v>
      </c>
      <c r="AB15" s="29"/>
      <c r="AC15" s="29"/>
      <c r="AD15" s="29"/>
      <c r="AE15" s="29"/>
      <c r="AF15" s="29"/>
      <c r="AG15" s="29"/>
      <c r="AH15" s="29"/>
      <c r="AI15" s="29"/>
    </row>
    <row r="16" spans="1:35" x14ac:dyDescent="0.25">
      <c r="A16">
        <f>Input!G17</f>
        <v>13</v>
      </c>
      <c r="B16">
        <f t="shared" si="0"/>
        <v>13</v>
      </c>
      <c r="C16" s="4">
        <f>Input!I17</f>
        <v>56.048960571428566</v>
      </c>
      <c r="D16">
        <f t="shared" si="1"/>
        <v>55.460041999999994</v>
      </c>
      <c r="E16">
        <f t="shared" si="8"/>
        <v>341.87424127246499</v>
      </c>
      <c r="F16">
        <f t="shared" si="2"/>
        <v>82033.093544887292</v>
      </c>
      <c r="G16">
        <f t="shared" si="3"/>
        <v>1824610.7093013546</v>
      </c>
      <c r="L16">
        <f>Input!J17</f>
        <v>11.246215142857139</v>
      </c>
      <c r="M16">
        <f t="shared" si="4"/>
        <v>11.246215142857139</v>
      </c>
      <c r="N16">
        <f t="shared" si="5"/>
        <v>27.487300624637843</v>
      </c>
      <c r="O16">
        <f t="shared" si="6"/>
        <v>263.77285762650797</v>
      </c>
      <c r="P16">
        <f t="shared" si="7"/>
        <v>298.14637900478846</v>
      </c>
      <c r="AB16" s="29"/>
      <c r="AC16" s="29"/>
      <c r="AD16" s="29"/>
      <c r="AE16" s="29"/>
      <c r="AF16" s="29"/>
      <c r="AG16" s="29"/>
      <c r="AH16" s="29"/>
      <c r="AI16" s="29"/>
    </row>
    <row r="17" spans="1:35" x14ac:dyDescent="0.25">
      <c r="A17">
        <f>Input!G18</f>
        <v>14</v>
      </c>
      <c r="B17">
        <f t="shared" si="0"/>
        <v>14</v>
      </c>
      <c r="C17" s="4">
        <f>Input!I18</f>
        <v>69.485290428571432</v>
      </c>
      <c r="D17">
        <f t="shared" si="1"/>
        <v>68.896371857142867</v>
      </c>
      <c r="E17">
        <f t="shared" si="8"/>
        <v>369.90296642562441</v>
      </c>
      <c r="F17">
        <f t="shared" si="2"/>
        <v>90604.969973714222</v>
      </c>
      <c r="G17">
        <f t="shared" si="3"/>
        <v>1749674.9509165199</v>
      </c>
      <c r="L17">
        <f>Input!J18</f>
        <v>13.436329857142866</v>
      </c>
      <c r="M17">
        <f t="shared" si="4"/>
        <v>13.436329857142866</v>
      </c>
      <c r="N17">
        <f t="shared" si="5"/>
        <v>28.028725153159399</v>
      </c>
      <c r="O17">
        <f t="shared" si="6"/>
        <v>212.93800047520546</v>
      </c>
      <c r="P17">
        <f t="shared" si="7"/>
        <v>279.74205610302266</v>
      </c>
      <c r="AB17" s="29"/>
      <c r="AC17" s="29"/>
      <c r="AD17" s="29"/>
      <c r="AE17" s="29"/>
      <c r="AF17" s="29"/>
      <c r="AG17" s="29"/>
      <c r="AH17" s="29"/>
      <c r="AI17" s="29"/>
    </row>
    <row r="18" spans="1:35" x14ac:dyDescent="0.25">
      <c r="A18">
        <f>Input!G19</f>
        <v>15</v>
      </c>
      <c r="B18">
        <f t="shared" si="0"/>
        <v>15</v>
      </c>
      <c r="C18" s="4">
        <f>Input!I19</f>
        <v>86.362891142857151</v>
      </c>
      <c r="D18">
        <f t="shared" si="1"/>
        <v>85.773972571428587</v>
      </c>
      <c r="E18">
        <f t="shared" si="8"/>
        <v>398.48920344543404</v>
      </c>
      <c r="F18">
        <f t="shared" si="2"/>
        <v>97790.815620582522</v>
      </c>
      <c r="G18">
        <f t="shared" si="3"/>
        <v>1674867.0741550634</v>
      </c>
      <c r="L18">
        <f>Input!J19</f>
        <v>16.87760071428572</v>
      </c>
      <c r="M18">
        <f t="shared" si="4"/>
        <v>16.87760071428572</v>
      </c>
      <c r="N18">
        <f t="shared" si="5"/>
        <v>28.586237019809641</v>
      </c>
      <c r="O18">
        <f t="shared" si="6"/>
        <v>137.09216413503285</v>
      </c>
      <c r="P18">
        <f t="shared" si="7"/>
        <v>261.40355593797864</v>
      </c>
      <c r="AB18" s="29"/>
      <c r="AC18" s="29"/>
      <c r="AD18" s="29"/>
      <c r="AE18" s="29"/>
      <c r="AF18" s="29"/>
      <c r="AG18" s="29"/>
      <c r="AH18" s="29"/>
      <c r="AI18" s="29"/>
    </row>
    <row r="19" spans="1:35" x14ac:dyDescent="0.25">
      <c r="A19">
        <f>Input!G20</f>
        <v>16</v>
      </c>
      <c r="B19">
        <f t="shared" si="0"/>
        <v>16</v>
      </c>
      <c r="C19" s="4">
        <f>Input!I20</f>
        <v>104.44907571428571</v>
      </c>
      <c r="D19">
        <f t="shared" si="1"/>
        <v>103.86015714285715</v>
      </c>
      <c r="E19">
        <f t="shared" si="8"/>
        <v>427.64968055769293</v>
      </c>
      <c r="F19">
        <f t="shared" si="2"/>
        <v>104839.6554732065</v>
      </c>
      <c r="G19">
        <f t="shared" si="3"/>
        <v>1600240.3791206782</v>
      </c>
      <c r="L19">
        <f>Input!J20</f>
        <v>18.086184571428561</v>
      </c>
      <c r="M19">
        <f t="shared" si="4"/>
        <v>18.086184571428561</v>
      </c>
      <c r="N19">
        <f t="shared" si="5"/>
        <v>29.160477112258892</v>
      </c>
      <c r="O19">
        <f t="shared" si="6"/>
        <v>122.63995527989032</v>
      </c>
      <c r="P19">
        <f t="shared" si="7"/>
        <v>243.16470371994086</v>
      </c>
    </row>
    <row r="20" spans="1:35" x14ac:dyDescent="0.25">
      <c r="A20">
        <f>Input!G21</f>
        <v>17</v>
      </c>
      <c r="B20">
        <f t="shared" si="0"/>
        <v>17</v>
      </c>
      <c r="C20" s="4">
        <f>Input!I21</f>
        <v>126.61748271428571</v>
      </c>
      <c r="D20">
        <f t="shared" si="1"/>
        <v>126.02856414285715</v>
      </c>
      <c r="E20">
        <f t="shared" si="8"/>
        <v>457.40179896461211</v>
      </c>
      <c r="F20">
        <f t="shared" si="2"/>
        <v>109808.22075623396</v>
      </c>
      <c r="G20">
        <f t="shared" si="3"/>
        <v>1525852.3463931091</v>
      </c>
      <c r="L20">
        <f>Input!J21</f>
        <v>22.168407000000002</v>
      </c>
      <c r="M20">
        <f t="shared" si="4"/>
        <v>22.168407000000002</v>
      </c>
      <c r="N20">
        <f t="shared" si="5"/>
        <v>29.752118406919198</v>
      </c>
      <c r="O20">
        <f t="shared" si="6"/>
        <v>57.512678703436336</v>
      </c>
      <c r="P20">
        <f t="shared" si="7"/>
        <v>225.06294298748105</v>
      </c>
    </row>
    <row r="21" spans="1:35" x14ac:dyDescent="0.25">
      <c r="A21">
        <f>Input!G22</f>
        <v>18</v>
      </c>
      <c r="B21">
        <f t="shared" si="0"/>
        <v>18</v>
      </c>
      <c r="C21" s="4">
        <f>Input!I22</f>
        <v>153.23707299999998</v>
      </c>
      <c r="D21">
        <f t="shared" si="1"/>
        <v>152.64815442857142</v>
      </c>
      <c r="E21">
        <f t="shared" si="8"/>
        <v>487.76366687177432</v>
      </c>
      <c r="F21">
        <f t="shared" si="2"/>
        <v>112302.40668007046</v>
      </c>
      <c r="G21">
        <f t="shared" si="3"/>
        <v>1451764.9542681403</v>
      </c>
      <c r="L21">
        <f>Input!J22</f>
        <v>26.619590285714267</v>
      </c>
      <c r="M21">
        <f t="shared" si="4"/>
        <v>26.619590285714267</v>
      </c>
      <c r="N21">
        <f t="shared" si="5"/>
        <v>30.361867907162214</v>
      </c>
      <c r="O21">
        <f t="shared" si="6"/>
        <v>14.004641795990104</v>
      </c>
      <c r="P21">
        <f t="shared" si="7"/>
        <v>207.13969398181018</v>
      </c>
    </row>
    <row r="22" spans="1:35" x14ac:dyDescent="0.25">
      <c r="A22">
        <f>Input!G23</f>
        <v>19</v>
      </c>
      <c r="B22">
        <f t="shared" si="0"/>
        <v>19</v>
      </c>
      <c r="C22" s="4">
        <f>Input!I23</f>
        <v>184.04058657142858</v>
      </c>
      <c r="D22">
        <f t="shared" si="1"/>
        <v>183.45166800000001</v>
      </c>
      <c r="E22">
        <f t="shared" si="8"/>
        <v>518.75413559059348</v>
      </c>
      <c r="F22">
        <f t="shared" si="2"/>
        <v>112427.74477234096</v>
      </c>
      <c r="G22">
        <f t="shared" si="3"/>
        <v>1378045.0220229437</v>
      </c>
      <c r="L22">
        <f>Input!J23</f>
        <v>30.803513571428596</v>
      </c>
      <c r="M22">
        <f t="shared" si="4"/>
        <v>30.803513571428596</v>
      </c>
      <c r="N22">
        <f t="shared" si="5"/>
        <v>30.990468718819212</v>
      </c>
      <c r="O22">
        <f t="shared" si="6"/>
        <v>3.4952227135847086E-2</v>
      </c>
      <c r="P22">
        <f t="shared" si="7"/>
        <v>189.44074912428374</v>
      </c>
    </row>
    <row r="23" spans="1:35" x14ac:dyDescent="0.25">
      <c r="A23">
        <f>Input!G24</f>
        <v>20</v>
      </c>
      <c r="B23">
        <f t="shared" si="0"/>
        <v>20</v>
      </c>
      <c r="C23" s="4">
        <f>Input!I24</f>
        <v>220.16565314285714</v>
      </c>
      <c r="D23">
        <f t="shared" si="1"/>
        <v>219.57673457142857</v>
      </c>
      <c r="E23">
        <f t="shared" si="8"/>
        <v>550.39283786472333</v>
      </c>
      <c r="F23">
        <f t="shared" si="2"/>
        <v>109439.29419815987</v>
      </c>
      <c r="G23">
        <f t="shared" si="3"/>
        <v>1304764.581564575</v>
      </c>
      <c r="L23">
        <f>Input!J24</f>
        <v>36.125066571428562</v>
      </c>
      <c r="M23">
        <f t="shared" si="4"/>
        <v>36.125066571428562</v>
      </c>
      <c r="N23">
        <f t="shared" si="5"/>
        <v>31.638702274129862</v>
      </c>
      <c r="O23">
        <f t="shared" si="6"/>
        <v>20.127464608076455</v>
      </c>
      <c r="P23">
        <f t="shared" si="7"/>
        <v>172.01670973110643</v>
      </c>
    </row>
    <row r="24" spans="1:35" x14ac:dyDescent="0.25">
      <c r="A24">
        <f>Input!G25</f>
        <v>21</v>
      </c>
      <c r="B24">
        <f t="shared" si="0"/>
        <v>21</v>
      </c>
      <c r="C24" s="4">
        <f>Input!I25</f>
        <v>261.25277199999999</v>
      </c>
      <c r="D24">
        <f t="shared" si="1"/>
        <v>260.66385342857143</v>
      </c>
      <c r="E24">
        <f t="shared" si="8"/>
        <v>582.70022858105642</v>
      </c>
      <c r="F24">
        <f t="shared" si="2"/>
        <v>103707.42692135206</v>
      </c>
      <c r="G24">
        <f t="shared" si="3"/>
        <v>1232001.2800557236</v>
      </c>
      <c r="L24">
        <f>Input!J25</f>
        <v>41.087118857142855</v>
      </c>
      <c r="M24">
        <f t="shared" si="4"/>
        <v>41.087118857142855</v>
      </c>
      <c r="N24">
        <f t="shared" si="5"/>
        <v>32.30739071633311</v>
      </c>
      <c r="O24">
        <f t="shared" si="6"/>
        <v>77.083626226526533</v>
      </c>
      <c r="P24">
        <f t="shared" si="7"/>
        <v>154.92346859857517</v>
      </c>
    </row>
    <row r="25" spans="1:35" x14ac:dyDescent="0.25">
      <c r="A25">
        <f>Input!G26</f>
        <v>22</v>
      </c>
      <c r="B25">
        <f t="shared" si="0"/>
        <v>22</v>
      </c>
      <c r="C25" s="4">
        <f>Input!I26</f>
        <v>305.73622428571429</v>
      </c>
      <c r="D25">
        <f t="shared" si="1"/>
        <v>305.14730571428572</v>
      </c>
      <c r="E25">
        <f t="shared" si="8"/>
        <v>615.69762803928154</v>
      </c>
      <c r="F25">
        <f t="shared" si="2"/>
        <v>96441.502696158801</v>
      </c>
      <c r="G25">
        <f t="shared" si="3"/>
        <v>1159838.8163742342</v>
      </c>
      <c r="L25">
        <f>Input!J26</f>
        <v>44.483452285714293</v>
      </c>
      <c r="M25">
        <f t="shared" si="4"/>
        <v>44.483452285714293</v>
      </c>
      <c r="N25">
        <f t="shared" si="5"/>
        <v>32.997399458225132</v>
      </c>
      <c r="O25">
        <f t="shared" si="6"/>
        <v>131.92940955587173</v>
      </c>
      <c r="P25">
        <f t="shared" si="7"/>
        <v>138.22274365688276</v>
      </c>
    </row>
    <row r="26" spans="1:35" x14ac:dyDescent="0.25">
      <c r="A26">
        <f>Input!G27</f>
        <v>23</v>
      </c>
      <c r="B26">
        <f t="shared" si="0"/>
        <v>23</v>
      </c>
      <c r="C26" s="4">
        <f>Input!I27</f>
        <v>356.24840471428575</v>
      </c>
      <c r="D26">
        <f t="shared" si="1"/>
        <v>355.65948614285719</v>
      </c>
      <c r="E26">
        <f t="shared" si="8"/>
        <v>649.40726796854017</v>
      </c>
      <c r="F26">
        <f t="shared" si="2"/>
        <v>86287.759327509048</v>
      </c>
      <c r="G26">
        <f t="shared" si="3"/>
        <v>1088367.4145546015</v>
      </c>
      <c r="L26">
        <f>Input!J27</f>
        <v>50.512180428571469</v>
      </c>
      <c r="M26">
        <f t="shared" si="4"/>
        <v>50.512180428571469</v>
      </c>
      <c r="N26">
        <f t="shared" si="5"/>
        <v>33.709639929258579</v>
      </c>
      <c r="O26">
        <f t="shared" si="6"/>
        <v>282.32536723104988</v>
      </c>
      <c r="P26">
        <f t="shared" si="7"/>
        <v>121.98266852981394</v>
      </c>
    </row>
    <row r="27" spans="1:35" x14ac:dyDescent="0.25">
      <c r="A27">
        <f>Input!G28</f>
        <v>24</v>
      </c>
      <c r="B27">
        <f t="shared" si="0"/>
        <v>24</v>
      </c>
      <c r="C27" s="4">
        <f>Input!I28</f>
        <v>411.24015014285715</v>
      </c>
      <c r="D27">
        <f t="shared" si="1"/>
        <v>410.65123157142858</v>
      </c>
      <c r="E27">
        <f t="shared" si="8"/>
        <v>683.85234049567691</v>
      </c>
      <c r="F27">
        <f t="shared" si="2"/>
        <v>74638.845917439001</v>
      </c>
      <c r="G27">
        <f t="shared" si="3"/>
        <v>1017684.3376841823</v>
      </c>
      <c r="L27">
        <f>Input!J28</f>
        <v>54.991745428571392</v>
      </c>
      <c r="M27">
        <f t="shared" si="4"/>
        <v>54.991745428571392</v>
      </c>
      <c r="N27">
        <f t="shared" si="5"/>
        <v>34.445072527136702</v>
      </c>
      <c r="O27">
        <f t="shared" si="6"/>
        <v>422.16576731855059</v>
      </c>
      <c r="P27">
        <f t="shared" si="7"/>
        <v>106.27844656229969</v>
      </c>
    </row>
    <row r="28" spans="1:35" x14ac:dyDescent="0.25">
      <c r="A28">
        <f>Input!G29</f>
        <v>25</v>
      </c>
      <c r="B28">
        <f t="shared" si="0"/>
        <v>25</v>
      </c>
      <c r="C28" s="4">
        <f>Input!I29</f>
        <v>472.5491702857143</v>
      </c>
      <c r="D28">
        <f t="shared" si="1"/>
        <v>471.96025171428573</v>
      </c>
      <c r="E28">
        <f t="shared" si="8"/>
        <v>719.05705028705836</v>
      </c>
      <c r="F28">
        <f t="shared" si="2"/>
        <v>61056.827864913372</v>
      </c>
      <c r="G28">
        <f t="shared" si="3"/>
        <v>947894.44608829624</v>
      </c>
      <c r="L28">
        <f>Input!J29</f>
        <v>61.30902014285715</v>
      </c>
      <c r="M28">
        <f t="shared" si="4"/>
        <v>61.30902014285715</v>
      </c>
      <c r="N28">
        <f t="shared" si="5"/>
        <v>35.204709791381497</v>
      </c>
      <c r="O28">
        <f t="shared" si="6"/>
        <v>681.43501892615893</v>
      </c>
      <c r="P28">
        <f t="shared" si="7"/>
        <v>91.193075700045796</v>
      </c>
    </row>
    <row r="29" spans="1:35" x14ac:dyDescent="0.25">
      <c r="A29">
        <f>Input!G30</f>
        <v>26</v>
      </c>
      <c r="B29">
        <f t="shared" si="0"/>
        <v>26</v>
      </c>
      <c r="C29" s="4">
        <f>Input!I30</f>
        <v>541.99188828571437</v>
      </c>
      <c r="D29">
        <f t="shared" si="1"/>
        <v>541.40296971428575</v>
      </c>
      <c r="E29">
        <f t="shared" si="8"/>
        <v>755.04667010510127</v>
      </c>
      <c r="F29">
        <f t="shared" si="2"/>
        <v>45643.630716680549</v>
      </c>
      <c r="G29">
        <f t="shared" si="3"/>
        <v>879110.80404133827</v>
      </c>
      <c r="L29">
        <f>Input!J30</f>
        <v>69.44271800000007</v>
      </c>
      <c r="M29">
        <f t="shared" si="4"/>
        <v>69.44271800000007</v>
      </c>
      <c r="N29">
        <f t="shared" si="5"/>
        <v>35.989619818042883</v>
      </c>
      <c r="O29">
        <f t="shared" si="6"/>
        <v>1119.1097779716672</v>
      </c>
      <c r="P29">
        <f t="shared" si="7"/>
        <v>76.818152539576758</v>
      </c>
    </row>
    <row r="30" spans="1:35" x14ac:dyDescent="0.25">
      <c r="A30">
        <f>Input!G31</f>
        <v>27</v>
      </c>
      <c r="B30">
        <f t="shared" si="0"/>
        <v>27</v>
      </c>
      <c r="C30" s="4">
        <f>Input!I31</f>
        <v>618.67191828571424</v>
      </c>
      <c r="D30">
        <f t="shared" si="1"/>
        <v>618.08299971428562</v>
      </c>
      <c r="E30">
        <f t="shared" si="8"/>
        <v>791.84760004168697</v>
      </c>
      <c r="F30">
        <f t="shared" si="2"/>
        <v>30194.136326941531</v>
      </c>
      <c r="G30">
        <f t="shared" si="3"/>
        <v>811455.33969070832</v>
      </c>
      <c r="L30">
        <f>Input!J31</f>
        <v>76.680029999999874</v>
      </c>
      <c r="M30">
        <f t="shared" si="4"/>
        <v>76.680029999999874</v>
      </c>
      <c r="N30">
        <f t="shared" si="5"/>
        <v>36.800929936585753</v>
      </c>
      <c r="O30">
        <f t="shared" si="6"/>
        <v>1590.3426218677962</v>
      </c>
      <c r="P30">
        <f t="shared" si="7"/>
        <v>63.254764929498897</v>
      </c>
    </row>
    <row r="31" spans="1:35" x14ac:dyDescent="0.25">
      <c r="A31">
        <f>Input!G32</f>
        <v>28</v>
      </c>
      <c r="B31">
        <f t="shared" si="0"/>
        <v>28</v>
      </c>
      <c r="C31" s="4">
        <f>Input!I32</f>
        <v>700.01126357142857</v>
      </c>
      <c r="D31">
        <f t="shared" si="1"/>
        <v>699.42234499999995</v>
      </c>
      <c r="E31">
        <f t="shared" si="8"/>
        <v>829.48743071375191</v>
      </c>
      <c r="F31">
        <f t="shared" si="2"/>
        <v>16916.926521725643</v>
      </c>
      <c r="G31">
        <f t="shared" si="3"/>
        <v>745059.56338273152</v>
      </c>
      <c r="L31">
        <f>Input!J32</f>
        <v>81.33934528571433</v>
      </c>
      <c r="M31">
        <f t="shared" si="4"/>
        <v>81.33934528571433</v>
      </c>
      <c r="N31">
        <f t="shared" si="5"/>
        <v>37.639830672064967</v>
      </c>
      <c r="O31">
        <f t="shared" si="6"/>
        <v>1909.6475774685543</v>
      </c>
      <c r="P31">
        <f t="shared" si="7"/>
        <v>50.614483713683434</v>
      </c>
    </row>
    <row r="32" spans="1:35" x14ac:dyDescent="0.25">
      <c r="A32">
        <f>Input!G33</f>
        <v>29</v>
      </c>
      <c r="B32">
        <f t="shared" si="0"/>
        <v>29</v>
      </c>
      <c r="C32" s="4">
        <f>Input!I33</f>
        <v>785.03075828571423</v>
      </c>
      <c r="D32">
        <f t="shared" si="1"/>
        <v>784.44183971428561</v>
      </c>
      <c r="E32">
        <f t="shared" si="8"/>
        <v>867.99501073175145</v>
      </c>
      <c r="F32">
        <f t="shared" si="2"/>
        <v>6981.1323870738943</v>
      </c>
      <c r="G32">
        <f t="shared" si="3"/>
        <v>680065.35014158697</v>
      </c>
      <c r="L32">
        <f>Input!J33</f>
        <v>85.019494714285656</v>
      </c>
      <c r="M32">
        <f t="shared" si="4"/>
        <v>85.019494714285656</v>
      </c>
      <c r="N32">
        <f t="shared" si="5"/>
        <v>38.507580017999516</v>
      </c>
      <c r="O32">
        <f t="shared" si="6"/>
        <v>2163.3582087145987</v>
      </c>
      <c r="P32">
        <f t="shared" si="7"/>
        <v>39.020465586557101</v>
      </c>
    </row>
    <row r="33" spans="1:16" x14ac:dyDescent="0.25">
      <c r="A33">
        <f>Input!G34</f>
        <v>30</v>
      </c>
      <c r="B33">
        <f t="shared" si="0"/>
        <v>30</v>
      </c>
      <c r="C33" s="4">
        <f>Input!I34</f>
        <v>874.12538000000006</v>
      </c>
      <c r="D33">
        <f t="shared" si="1"/>
        <v>873.53646142857144</v>
      </c>
      <c r="E33">
        <f t="shared" si="8"/>
        <v>907.40051877966494</v>
      </c>
      <c r="F33">
        <f t="shared" si="2"/>
        <v>1146.7743802781492</v>
      </c>
      <c r="G33">
        <f t="shared" si="3"/>
        <v>616625.79268127598</v>
      </c>
      <c r="L33">
        <f>Input!J34</f>
        <v>89.094621714285836</v>
      </c>
      <c r="M33">
        <f t="shared" si="4"/>
        <v>89.094621714285836</v>
      </c>
      <c r="N33">
        <f t="shared" si="5"/>
        <v>39.405508047913479</v>
      </c>
      <c r="O33">
        <f t="shared" si="6"/>
        <v>2469.0080169496723</v>
      </c>
      <c r="P33">
        <f t="shared" si="7"/>
        <v>28.608680605519428</v>
      </c>
    </row>
    <row r="34" spans="1:16" x14ac:dyDescent="0.25">
      <c r="A34">
        <f>Input!G35</f>
        <v>31</v>
      </c>
      <c r="B34">
        <f t="shared" si="0"/>
        <v>31</v>
      </c>
      <c r="C34" s="4">
        <f>Input!I35</f>
        <v>965.59223171428573</v>
      </c>
      <c r="D34">
        <f t="shared" si="1"/>
        <v>965.00331314285711</v>
      </c>
      <c r="E34">
        <f t="shared" si="8"/>
        <v>947.73554067601992</v>
      </c>
      <c r="F34">
        <f t="shared" si="2"/>
        <v>298.17596596646041</v>
      </c>
      <c r="G34">
        <f t="shared" si="3"/>
        <v>554906.13203570747</v>
      </c>
      <c r="L34">
        <f>Input!J35</f>
        <v>91.466851714285667</v>
      </c>
      <c r="M34">
        <f t="shared" si="4"/>
        <v>91.466851714285667</v>
      </c>
      <c r="N34">
        <f t="shared" si="5"/>
        <v>40.335021896354945</v>
      </c>
      <c r="O34">
        <f t="shared" si="6"/>
        <v>2614.4640205298292</v>
      </c>
      <c r="P34">
        <f t="shared" si="7"/>
        <v>19.529279705640537</v>
      </c>
    </row>
    <row r="35" spans="1:16" x14ac:dyDescent="0.25">
      <c r="A35">
        <f>Input!G36</f>
        <v>32</v>
      </c>
      <c r="B35">
        <f t="shared" si="0"/>
        <v>32</v>
      </c>
      <c r="C35" s="4">
        <f>Input!I36</f>
        <v>1059.1427671428571</v>
      </c>
      <c r="D35">
        <f t="shared" si="1"/>
        <v>1058.5538485714285</v>
      </c>
      <c r="E35">
        <f t="shared" si="8"/>
        <v>989.03315181938922</v>
      </c>
      <c r="F35">
        <f t="shared" si="2"/>
        <v>4833.127276889004</v>
      </c>
      <c r="G35">
        <f t="shared" si="3"/>
        <v>495084.77368310757</v>
      </c>
      <c r="L35">
        <f>Input!J36</f>
        <v>93.550535428571379</v>
      </c>
      <c r="M35">
        <f t="shared" si="4"/>
        <v>93.550535428571379</v>
      </c>
      <c r="N35">
        <f t="shared" si="5"/>
        <v>41.297611143369267</v>
      </c>
      <c r="O35">
        <f t="shared" si="6"/>
        <v>2730.3680963550646</v>
      </c>
      <c r="P35">
        <f t="shared" si="7"/>
        <v>11.948119622175678</v>
      </c>
    </row>
    <row r="36" spans="1:16" x14ac:dyDescent="0.25">
      <c r="A36">
        <f>Input!G37</f>
        <v>33</v>
      </c>
      <c r="B36">
        <f t="shared" si="0"/>
        <v>33</v>
      </c>
      <c r="C36" s="4">
        <f>Input!I37</f>
        <v>1152.5111871428571</v>
      </c>
      <c r="D36">
        <f t="shared" si="1"/>
        <v>1151.9222685714285</v>
      </c>
      <c r="E36">
        <f t="shared" si="8"/>
        <v>1031.3280054593206</v>
      </c>
      <c r="F36">
        <f t="shared" si="2"/>
        <v>14542.976295552311</v>
      </c>
      <c r="G36">
        <f t="shared" si="3"/>
        <v>437354.39792974276</v>
      </c>
      <c r="L36">
        <f>Input!J37</f>
        <v>93.368420000000015</v>
      </c>
      <c r="M36">
        <f t="shared" si="4"/>
        <v>93.368420000000015</v>
      </c>
      <c r="N36">
        <f t="shared" si="5"/>
        <v>42.294853639931453</v>
      </c>
      <c r="O36">
        <f t="shared" si="6"/>
        <v>2608.5091807363269</v>
      </c>
      <c r="P36">
        <f t="shared" si="7"/>
        <v>6.048464987821955</v>
      </c>
    </row>
    <row r="37" spans="1:16" x14ac:dyDescent="0.25">
      <c r="A37">
        <f>Input!G38</f>
        <v>34</v>
      </c>
      <c r="B37">
        <f t="shared" si="0"/>
        <v>34</v>
      </c>
      <c r="C37" s="4">
        <f>Input!I38</f>
        <v>1244.5007337142856</v>
      </c>
      <c r="D37">
        <f t="shared" si="1"/>
        <v>1243.911815142857</v>
      </c>
      <c r="E37">
        <f t="shared" si="8"/>
        <v>1074.6564272750991</v>
      </c>
      <c r="F37">
        <f t="shared" si="2"/>
        <v>28647.386322265174</v>
      </c>
      <c r="G37">
        <f t="shared" si="3"/>
        <v>381923.17431760859</v>
      </c>
      <c r="L37">
        <f>Input!J38</f>
        <v>91.989546571428491</v>
      </c>
      <c r="M37">
        <f t="shared" si="4"/>
        <v>91.989546571428491</v>
      </c>
      <c r="N37">
        <f t="shared" si="5"/>
        <v>43.328421815778469</v>
      </c>
      <c r="O37">
        <f t="shared" si="6"/>
        <v>2367.9050624849356</v>
      </c>
      <c r="P37">
        <f t="shared" si="7"/>
        <v>2.0328900817283682</v>
      </c>
    </row>
    <row r="38" spans="1:16" x14ac:dyDescent="0.25">
      <c r="A38">
        <f>Input!G39</f>
        <v>35</v>
      </c>
      <c r="B38">
        <f t="shared" si="0"/>
        <v>35</v>
      </c>
      <c r="C38" s="4">
        <f>Input!I39</f>
        <v>1335.6790390000001</v>
      </c>
      <c r="D38">
        <f t="shared" si="1"/>
        <v>1335.0901204285715</v>
      </c>
      <c r="E38">
        <f t="shared" si="8"/>
        <v>1119.0565167905779</v>
      </c>
      <c r="F38">
        <f t="shared" si="2"/>
        <v>46670.517900817707</v>
      </c>
      <c r="G38">
        <f t="shared" si="3"/>
        <v>329016.09094648174</v>
      </c>
      <c r="L38">
        <f>Input!J39</f>
        <v>91.178305285714487</v>
      </c>
      <c r="M38">
        <f t="shared" si="4"/>
        <v>91.178305285714487</v>
      </c>
      <c r="N38">
        <f t="shared" si="5"/>
        <v>44.400089515478946</v>
      </c>
      <c r="O38">
        <f t="shared" si="6"/>
        <v>2188.201470646713</v>
      </c>
      <c r="P38">
        <f t="shared" si="7"/>
        <v>0.12540582186054292</v>
      </c>
    </row>
    <row r="39" spans="1:16" x14ac:dyDescent="0.25">
      <c r="A39">
        <f>Input!G40</f>
        <v>36</v>
      </c>
      <c r="B39">
        <f t="shared" si="0"/>
        <v>36</v>
      </c>
      <c r="C39" s="4">
        <f>Input!I40</f>
        <v>1425.1095098571427</v>
      </c>
      <c r="D39">
        <f t="shared" si="1"/>
        <v>1424.5205912857141</v>
      </c>
      <c r="E39">
        <f t="shared" si="8"/>
        <v>1164.5682562040722</v>
      </c>
      <c r="F39">
        <f t="shared" si="2"/>
        <v>67575.216514398213</v>
      </c>
      <c r="G39">
        <f t="shared" si="3"/>
        <v>278876.41087002266</v>
      </c>
      <c r="L39">
        <f>Input!J40</f>
        <v>89.430470857142609</v>
      </c>
      <c r="M39">
        <f t="shared" si="4"/>
        <v>89.430470857142609</v>
      </c>
      <c r="N39">
        <f t="shared" si="5"/>
        <v>45.511739413494197</v>
      </c>
      <c r="O39">
        <f t="shared" si="6"/>
        <v>1928.8549716193118</v>
      </c>
      <c r="P39">
        <f t="shared" si="7"/>
        <v>0.57384117689581915</v>
      </c>
    </row>
    <row r="40" spans="1:16" x14ac:dyDescent="0.25">
      <c r="A40">
        <f>Input!G41</f>
        <v>37</v>
      </c>
      <c r="B40">
        <f t="shared" si="0"/>
        <v>37</v>
      </c>
      <c r="C40" s="4">
        <f>Input!I41</f>
        <v>1511.7112797142856</v>
      </c>
      <c r="D40">
        <f t="shared" si="1"/>
        <v>1511.122361142857</v>
      </c>
      <c r="E40">
        <f t="shared" si="8"/>
        <v>1211.23362726856</v>
      </c>
      <c r="F40">
        <f t="shared" si="2"/>
        <v>89933.252704728948</v>
      </c>
      <c r="G40">
        <f t="shared" si="3"/>
        <v>231767.26915858299</v>
      </c>
      <c r="L40">
        <f>Input!J41</f>
        <v>86.601769857142926</v>
      </c>
      <c r="M40">
        <f t="shared" si="4"/>
        <v>86.601769857142926</v>
      </c>
      <c r="N40">
        <f t="shared" si="5"/>
        <v>46.665371064487864</v>
      </c>
      <c r="O40">
        <f t="shared" si="6"/>
        <v>1594.9159485259806</v>
      </c>
      <c r="P40">
        <f t="shared" si="7"/>
        <v>3.6525123052950548</v>
      </c>
    </row>
    <row r="41" spans="1:16" x14ac:dyDescent="0.25">
      <c r="A41">
        <f>Input!G42</f>
        <v>38</v>
      </c>
      <c r="B41">
        <f t="shared" si="0"/>
        <v>38</v>
      </c>
      <c r="C41" s="4">
        <f>Input!I42</f>
        <v>1597.3007720000001</v>
      </c>
      <c r="D41">
        <f t="shared" si="1"/>
        <v>1596.7118534285714</v>
      </c>
      <c r="E41">
        <f t="shared" si="8"/>
        <v>1259.0967369198697</v>
      </c>
      <c r="F41">
        <f t="shared" si="2"/>
        <v>113983.96689518423</v>
      </c>
      <c r="G41">
        <f t="shared" si="3"/>
        <v>187973.42584118183</v>
      </c>
      <c r="L41">
        <f>Input!J42</f>
        <v>85.589492285714414</v>
      </c>
      <c r="M41">
        <f t="shared" si="4"/>
        <v>85.589492285714414</v>
      </c>
      <c r="N41">
        <f t="shared" si="5"/>
        <v>47.863109651309856</v>
      </c>
      <c r="O41">
        <f t="shared" si="6"/>
        <v>1423.2799466775018</v>
      </c>
      <c r="P41">
        <f t="shared" si="7"/>
        <v>9.6652174980673671</v>
      </c>
    </row>
    <row r="42" spans="1:16" x14ac:dyDescent="0.25">
      <c r="A42">
        <f>Input!G43</f>
        <v>39</v>
      </c>
      <c r="B42">
        <f t="shared" si="0"/>
        <v>39</v>
      </c>
      <c r="C42" s="4">
        <f>Input!I43</f>
        <v>1679.2597824285715</v>
      </c>
      <c r="D42">
        <f t="shared" si="1"/>
        <v>1678.6708638571429</v>
      </c>
      <c r="E42">
        <f t="shared" si="8"/>
        <v>1308.2039524198713</v>
      </c>
      <c r="F42">
        <f t="shared" si="2"/>
        <v>137245.73246987126</v>
      </c>
      <c r="G42">
        <f t="shared" si="3"/>
        <v>147803.19177257721</v>
      </c>
      <c r="L42">
        <f>Input!J43</f>
        <v>81.959010428571446</v>
      </c>
      <c r="M42">
        <f t="shared" si="4"/>
        <v>81.959010428571446</v>
      </c>
      <c r="N42">
        <f t="shared" si="5"/>
        <v>49.107215500001459</v>
      </c>
      <c r="O42">
        <f t="shared" si="6"/>
        <v>1079.2404300288167</v>
      </c>
      <c r="P42">
        <f t="shared" si="7"/>
        <v>18.948601514695991</v>
      </c>
    </row>
    <row r="43" spans="1:16" x14ac:dyDescent="0.25">
      <c r="A43">
        <f>Input!G44</f>
        <v>40</v>
      </c>
      <c r="B43">
        <f t="shared" si="0"/>
        <v>40</v>
      </c>
      <c r="C43" s="4">
        <f>Input!I44</f>
        <v>1758.0873548571431</v>
      </c>
      <c r="D43">
        <f t="shared" si="1"/>
        <v>1757.4984362857144</v>
      </c>
      <c r="E43">
        <f t="shared" si="8"/>
        <v>1358.6040468588151</v>
      </c>
      <c r="F43">
        <f t="shared" si="2"/>
        <v>159116.73391625885</v>
      </c>
      <c r="G43">
        <f t="shared" si="3"/>
        <v>111590.54654942066</v>
      </c>
      <c r="L43">
        <f>Input!J44</f>
        <v>78.827572428571557</v>
      </c>
      <c r="M43">
        <f t="shared" si="4"/>
        <v>78.827572428571557</v>
      </c>
      <c r="N43">
        <f t="shared" si="5"/>
        <v>50.400094438943817</v>
      </c>
      <c r="O43">
        <f t="shared" si="6"/>
        <v>808.12150485076961</v>
      </c>
      <c r="P43">
        <f t="shared" si="7"/>
        <v>31.875939284688133</v>
      </c>
    </row>
    <row r="44" spans="1:16" x14ac:dyDescent="0.25">
      <c r="A44">
        <f>Input!G45</f>
        <v>41</v>
      </c>
      <c r="B44">
        <f t="shared" si="0"/>
        <v>41</v>
      </c>
      <c r="C44" s="4">
        <f>Input!I45</f>
        <v>1834.1500847142854</v>
      </c>
      <c r="D44">
        <f t="shared" si="1"/>
        <v>1833.5611661428568</v>
      </c>
      <c r="E44">
        <f t="shared" si="8"/>
        <v>1410.3483559468327</v>
      </c>
      <c r="F44">
        <f t="shared" si="2"/>
        <v>179109.08271401588</v>
      </c>
      <c r="G44">
        <f t="shared" si="3"/>
        <v>79697.469958034315</v>
      </c>
      <c r="L44">
        <f>Input!J45</f>
        <v>76.062729857142358</v>
      </c>
      <c r="M44">
        <f t="shared" si="4"/>
        <v>76.062729857142358</v>
      </c>
      <c r="N44">
        <f t="shared" si="5"/>
        <v>51.744309088017658</v>
      </c>
      <c r="O44">
        <f t="shared" si="6"/>
        <v>591.38558870419558</v>
      </c>
      <c r="P44">
        <f t="shared" si="7"/>
        <v>48.861396349244131</v>
      </c>
    </row>
    <row r="45" spans="1:16" x14ac:dyDescent="0.25">
      <c r="A45">
        <f>Input!G46</f>
        <v>42</v>
      </c>
      <c r="B45">
        <f t="shared" si="0"/>
        <v>42</v>
      </c>
      <c r="C45" s="4">
        <f>Input!I46</f>
        <v>1908.0818284285713</v>
      </c>
      <c r="D45">
        <f t="shared" si="1"/>
        <v>1907.4929098571426</v>
      </c>
      <c r="E45">
        <f t="shared" si="8"/>
        <v>1463.4909471203237</v>
      </c>
      <c r="F45">
        <f t="shared" si="2"/>
        <v>197137.74291414762</v>
      </c>
      <c r="G45">
        <f t="shared" si="3"/>
        <v>52516.511117015107</v>
      </c>
      <c r="L45">
        <f>Input!J46</f>
        <v>73.931743714285858</v>
      </c>
      <c r="M45">
        <f t="shared" si="4"/>
        <v>73.931743714285858</v>
      </c>
      <c r="N45">
        <f t="shared" si="5"/>
        <v>53.142591173490963</v>
      </c>
      <c r="O45">
        <f t="shared" si="6"/>
        <v>432.18886336443882</v>
      </c>
      <c r="P45">
        <f t="shared" si="7"/>
        <v>70.364832015160204</v>
      </c>
    </row>
    <row r="46" spans="1:16" x14ac:dyDescent="0.25">
      <c r="A46">
        <f>Input!G47</f>
        <v>43</v>
      </c>
      <c r="B46">
        <f t="shared" si="0"/>
        <v>43</v>
      </c>
      <c r="C46" s="4">
        <f>Input!I47</f>
        <v>1980.9468964285716</v>
      </c>
      <c r="D46">
        <f t="shared" si="1"/>
        <v>1980.3579778571429</v>
      </c>
      <c r="E46">
        <f t="shared" si="8"/>
        <v>1518.0888020957805</v>
      </c>
      <c r="F46">
        <f t="shared" si="2"/>
        <v>213692.79085908944</v>
      </c>
      <c r="G46">
        <f t="shared" si="3"/>
        <v>30473.622529005428</v>
      </c>
      <c r="L46">
        <f>Input!J47</f>
        <v>72.865068000000292</v>
      </c>
      <c r="M46">
        <f t="shared" si="4"/>
        <v>72.865068000000292</v>
      </c>
      <c r="N46">
        <f t="shared" si="5"/>
        <v>54.597854975456912</v>
      </c>
      <c r="O46">
        <f t="shared" si="6"/>
        <v>333.6910716840473</v>
      </c>
      <c r="P46">
        <f t="shared" si="7"/>
        <v>96.897221195881102</v>
      </c>
    </row>
    <row r="47" spans="1:16" x14ac:dyDescent="0.25">
      <c r="A47">
        <f>Input!G48</f>
        <v>44</v>
      </c>
      <c r="B47">
        <f t="shared" si="0"/>
        <v>44</v>
      </c>
      <c r="C47" s="4">
        <f>Input!I48</f>
        <v>2051.4137178571427</v>
      </c>
      <c r="D47">
        <f t="shared" si="1"/>
        <v>2050.8247992857141</v>
      </c>
      <c r="E47">
        <f t="shared" si="8"/>
        <v>1574.2020141229625</v>
      </c>
      <c r="F47">
        <f t="shared" si="2"/>
        <v>227169.27933629847</v>
      </c>
      <c r="G47">
        <f t="shared" si="3"/>
        <v>14031.289733889884</v>
      </c>
      <c r="L47">
        <f>Input!J48</f>
        <v>70.466821428571166</v>
      </c>
      <c r="M47">
        <f t="shared" si="4"/>
        <v>70.466821428571166</v>
      </c>
      <c r="N47">
        <f t="shared" si="5"/>
        <v>56.113212027181973</v>
      </c>
      <c r="O47">
        <f t="shared" si="6"/>
        <v>206.02610284764822</v>
      </c>
      <c r="P47">
        <f t="shared" si="7"/>
        <v>129.0267825718669</v>
      </c>
    </row>
    <row r="48" spans="1:16" x14ac:dyDescent="0.25">
      <c r="A48">
        <f>Input!G49</f>
        <v>45</v>
      </c>
      <c r="B48">
        <f t="shared" si="0"/>
        <v>45</v>
      </c>
      <c r="C48" s="4">
        <f>Input!I49</f>
        <v>2119.6431218571429</v>
      </c>
      <c r="D48">
        <f t="shared" si="1"/>
        <v>2119.0542032857143</v>
      </c>
      <c r="E48">
        <f t="shared" si="8"/>
        <v>1631.894001322861</v>
      </c>
      <c r="F48">
        <f t="shared" si="2"/>
        <v>237325.06237648803</v>
      </c>
      <c r="G48">
        <f t="shared" si="3"/>
        <v>3691.9912260211313</v>
      </c>
      <c r="L48">
        <f>Input!J49</f>
        <v>68.229404000000159</v>
      </c>
      <c r="M48">
        <f t="shared" si="4"/>
        <v>68.229404000000159</v>
      </c>
      <c r="N48">
        <f t="shared" si="5"/>
        <v>57.691987199898456</v>
      </c>
      <c r="O48">
        <f t="shared" si="6"/>
        <v>111.03715281906561</v>
      </c>
      <c r="P48">
        <f t="shared" si="7"/>
        <v>167.38591431120312</v>
      </c>
    </row>
    <row r="49" spans="1:16" x14ac:dyDescent="0.25">
      <c r="A49">
        <f>Input!G50</f>
        <v>46</v>
      </c>
      <c r="B49">
        <f t="shared" si="0"/>
        <v>46</v>
      </c>
      <c r="C49" s="4">
        <f>Input!I50</f>
        <v>2186.7751034285711</v>
      </c>
      <c r="D49">
        <f t="shared" si="1"/>
        <v>2186.1861848571425</v>
      </c>
      <c r="E49">
        <f t="shared" si="8"/>
        <v>1691.2317376454796</v>
      </c>
      <c r="F49">
        <f t="shared" si="2"/>
        <v>244979.90481460281</v>
      </c>
      <c r="G49">
        <f t="shared" si="3"/>
        <v>2.0278375213496602</v>
      </c>
      <c r="L49">
        <f>Input!J50</f>
        <v>67.131981571428241</v>
      </c>
      <c r="M49">
        <f t="shared" si="4"/>
        <v>67.131981571428241</v>
      </c>
      <c r="N49">
        <f t="shared" si="5"/>
        <v>59.337736322618639</v>
      </c>
      <c r="O49">
        <f t="shared" si="6"/>
        <v>60.750258998591057</v>
      </c>
      <c r="P49">
        <f t="shared" si="7"/>
        <v>212.6790545062693</v>
      </c>
    </row>
    <row r="50" spans="1:16" x14ac:dyDescent="0.25">
      <c r="A50">
        <f>Input!G51</f>
        <v>47</v>
      </c>
      <c r="B50">
        <f t="shared" si="0"/>
        <v>47</v>
      </c>
      <c r="C50" s="4">
        <f>Input!I51</f>
        <v>2252.4075895714282</v>
      </c>
      <c r="D50">
        <f t="shared" si="1"/>
        <v>2251.8186709999995</v>
      </c>
      <c r="E50">
        <f t="shared" si="8"/>
        <v>1752.2860031502125</v>
      </c>
      <c r="F50">
        <f t="shared" si="2"/>
        <v>249532.88624912561</v>
      </c>
      <c r="G50">
        <f t="shared" si="3"/>
        <v>3555.7659879669618</v>
      </c>
      <c r="L50">
        <f>Input!J51</f>
        <v>65.632486142857033</v>
      </c>
      <c r="M50">
        <f t="shared" si="4"/>
        <v>65.632486142857033</v>
      </c>
      <c r="N50">
        <f t="shared" si="5"/>
        <v>61.054265504732982</v>
      </c>
      <c r="O50">
        <f t="shared" si="6"/>
        <v>20.960104211344994</v>
      </c>
      <c r="P50">
        <f t="shared" si="7"/>
        <v>265.69160212760994</v>
      </c>
    </row>
    <row r="51" spans="1:16" x14ac:dyDescent="0.25">
      <c r="A51">
        <f>Input!G52</f>
        <v>48</v>
      </c>
      <c r="B51">
        <f t="shared" si="0"/>
        <v>48</v>
      </c>
      <c r="C51" s="4">
        <f>Input!I52</f>
        <v>2317.7775458571427</v>
      </c>
      <c r="D51">
        <f t="shared" si="1"/>
        <v>2317.1886272857141</v>
      </c>
      <c r="E51">
        <f t="shared" si="8"/>
        <v>1815.1316555000058</v>
      </c>
      <c r="F51">
        <f t="shared" si="2"/>
        <v>252061.20291863556</v>
      </c>
      <c r="G51">
        <f t="shared" si="3"/>
        <v>15000.345162998281</v>
      </c>
      <c r="L51">
        <f>Input!J52</f>
        <v>65.369956285714579</v>
      </c>
      <c r="M51">
        <f t="shared" si="4"/>
        <v>65.369956285714579</v>
      </c>
      <c r="N51">
        <f t="shared" si="5"/>
        <v>62.845652349793113</v>
      </c>
      <c r="O51">
        <f t="shared" si="6"/>
        <v>6.3721103609086063</v>
      </c>
      <c r="P51">
        <f t="shared" si="7"/>
        <v>327.3000561804393</v>
      </c>
    </row>
    <row r="52" spans="1:16" x14ac:dyDescent="0.25">
      <c r="A52">
        <f>Input!G53</f>
        <v>49</v>
      </c>
      <c r="B52">
        <f t="shared" si="0"/>
        <v>49</v>
      </c>
      <c r="C52" s="4">
        <f>Input!I53</f>
        <v>2382.6177118571427</v>
      </c>
      <c r="D52">
        <f t="shared" si="1"/>
        <v>2382.0287932857141</v>
      </c>
      <c r="E52">
        <f t="shared" si="8"/>
        <v>1879.8479247723421</v>
      </c>
      <c r="F52">
        <f t="shared" si="2"/>
        <v>252185.62470084455</v>
      </c>
      <c r="G52">
        <f t="shared" si="3"/>
        <v>35040.906834099565</v>
      </c>
      <c r="L52">
        <f>Input!J53</f>
        <v>64.840165999999954</v>
      </c>
      <c r="M52">
        <f t="shared" si="4"/>
        <v>64.840165999999954</v>
      </c>
      <c r="N52">
        <f t="shared" si="5"/>
        <v>64.716269272336405</v>
      </c>
      <c r="O52">
        <f t="shared" si="6"/>
        <v>1.5350399125735678E-2</v>
      </c>
      <c r="P52">
        <f t="shared" si="7"/>
        <v>398.48355648336792</v>
      </c>
    </row>
    <row r="53" spans="1:16" x14ac:dyDescent="0.25">
      <c r="A53">
        <f>Input!G54</f>
        <v>50</v>
      </c>
      <c r="B53">
        <f t="shared" si="0"/>
        <v>50</v>
      </c>
      <c r="C53" s="4">
        <f>Input!I54</f>
        <v>2446.4030278571431</v>
      </c>
      <c r="D53">
        <f t="shared" si="1"/>
        <v>2445.8141092857145</v>
      </c>
      <c r="E53">
        <f t="shared" si="8"/>
        <v>1946.5187339286458</v>
      </c>
      <c r="F53">
        <f t="shared" si="2"/>
        <v>249295.8718529561</v>
      </c>
      <c r="G53">
        <f t="shared" si="3"/>
        <v>64446.409914257987</v>
      </c>
      <c r="L53">
        <f>Input!J54</f>
        <v>63.785316000000421</v>
      </c>
      <c r="M53">
        <f t="shared" si="4"/>
        <v>63.785316000000421</v>
      </c>
      <c r="N53">
        <f t="shared" si="5"/>
        <v>66.670809156303562</v>
      </c>
      <c r="O53">
        <f t="shared" si="6"/>
        <v>8.3260707550722657</v>
      </c>
      <c r="P53">
        <f t="shared" si="7"/>
        <v>480.33703980826209</v>
      </c>
    </row>
    <row r="54" spans="1:16" x14ac:dyDescent="0.25">
      <c r="A54">
        <f>Input!G55</f>
        <v>51</v>
      </c>
      <c r="B54">
        <f t="shared" si="0"/>
        <v>51</v>
      </c>
      <c r="C54" s="4">
        <f>Input!I55</f>
        <v>2510.0298798571425</v>
      </c>
      <c r="D54">
        <f t="shared" si="1"/>
        <v>2509.4409612857139</v>
      </c>
      <c r="E54">
        <f t="shared" si="8"/>
        <v>2015.2330475526692</v>
      </c>
      <c r="F54">
        <f t="shared" si="2"/>
        <v>244241.4619963686</v>
      </c>
      <c r="G54">
        <f t="shared" si="3"/>
        <v>104056.10693069478</v>
      </c>
      <c r="L54">
        <f>Input!J55</f>
        <v>63.626851999999417</v>
      </c>
      <c r="M54">
        <f t="shared" si="4"/>
        <v>63.626851999999417</v>
      </c>
      <c r="N54">
        <f t="shared" si="5"/>
        <v>68.714313624023291</v>
      </c>
      <c r="O54">
        <f t="shared" si="6"/>
        <v>25.882265775915631</v>
      </c>
      <c r="P54">
        <f t="shared" si="7"/>
        <v>574.08626091159829</v>
      </c>
    </row>
    <row r="55" spans="1:16" x14ac:dyDescent="0.25">
      <c r="A55">
        <f>Input!G56</f>
        <v>52</v>
      </c>
      <c r="B55">
        <f t="shared" si="0"/>
        <v>52</v>
      </c>
      <c r="C55" s="4">
        <f>Input!I56</f>
        <v>2570.8918894285712</v>
      </c>
      <c r="D55">
        <f t="shared" si="1"/>
        <v>2570.3029708571426</v>
      </c>
      <c r="E55">
        <f t="shared" si="8"/>
        <v>2086.0852517721269</v>
      </c>
      <c r="F55">
        <f t="shared" si="2"/>
        <v>234466.79947589515</v>
      </c>
      <c r="G55">
        <f t="shared" si="3"/>
        <v>154786.7655886471</v>
      </c>
      <c r="L55">
        <f>Input!J56</f>
        <v>60.862009571428644</v>
      </c>
      <c r="M55">
        <f t="shared" si="4"/>
        <v>60.862009571428644</v>
      </c>
      <c r="N55">
        <f t="shared" si="5"/>
        <v>70.852204219457462</v>
      </c>
      <c r="O55">
        <f t="shared" si="6"/>
        <v>99.803989105503661</v>
      </c>
      <c r="P55">
        <f t="shared" si="7"/>
        <v>681.10497032343596</v>
      </c>
    </row>
    <row r="56" spans="1:16" x14ac:dyDescent="0.25">
      <c r="A56">
        <f>Input!G57</f>
        <v>53</v>
      </c>
      <c r="B56">
        <f t="shared" si="0"/>
        <v>53</v>
      </c>
      <c r="C56" s="4">
        <f>Input!I57</f>
        <v>2630.7652727142859</v>
      </c>
      <c r="D56">
        <f t="shared" si="1"/>
        <v>2630.1763541428572</v>
      </c>
      <c r="E56">
        <f t="shared" si="8"/>
        <v>2159.1755686212086</v>
      </c>
      <c r="F56">
        <f t="shared" si="2"/>
        <v>221841.73996201003</v>
      </c>
      <c r="G56">
        <f t="shared" si="3"/>
        <v>217640.73253862892</v>
      </c>
      <c r="L56">
        <f>Input!J57</f>
        <v>59.873383285714681</v>
      </c>
      <c r="M56">
        <f t="shared" si="4"/>
        <v>59.873383285714681</v>
      </c>
      <c r="N56">
        <f t="shared" si="5"/>
        <v>73.090316849081916</v>
      </c>
      <c r="O56">
        <f t="shared" si="6"/>
        <v>174.68733281846332</v>
      </c>
      <c r="P56">
        <f t="shared" si="7"/>
        <v>802.93459093934257</v>
      </c>
    </row>
    <row r="57" spans="1:16" x14ac:dyDescent="0.25">
      <c r="A57">
        <f>Input!G58</f>
        <v>54</v>
      </c>
      <c r="B57">
        <f t="shared" si="0"/>
        <v>54</v>
      </c>
      <c r="C57" s="4">
        <f>Input!I58</f>
        <v>2689.5554242857143</v>
      </c>
      <c r="D57">
        <f t="shared" si="1"/>
        <v>2688.9665057142856</v>
      </c>
      <c r="E57">
        <f t="shared" si="8"/>
        <v>2234.6105084904007</v>
      </c>
      <c r="F57">
        <f t="shared" si="2"/>
        <v>206439.37221331097</v>
      </c>
      <c r="G57">
        <f t="shared" si="3"/>
        <v>293714.9502275713</v>
      </c>
      <c r="L57">
        <f>Input!J58</f>
        <v>58.790151571428396</v>
      </c>
      <c r="M57">
        <f t="shared" si="4"/>
        <v>58.790151571428396</v>
      </c>
      <c r="N57">
        <f t="shared" si="5"/>
        <v>75.434939869192107</v>
      </c>
      <c r="O57">
        <f t="shared" si="6"/>
        <v>277.04897747737175</v>
      </c>
      <c r="P57">
        <f t="shared" si="7"/>
        <v>941.30679506047989</v>
      </c>
    </row>
    <row r="58" spans="1:16" x14ac:dyDescent="0.25">
      <c r="A58">
        <f>Input!G59</f>
        <v>55</v>
      </c>
      <c r="B58">
        <f t="shared" si="0"/>
        <v>55</v>
      </c>
      <c r="C58" s="4">
        <f>Input!I59</f>
        <v>2745.5003188571427</v>
      </c>
      <c r="D58">
        <f t="shared" si="1"/>
        <v>2744.9114002857141</v>
      </c>
      <c r="E58">
        <f t="shared" si="8"/>
        <v>2312.5033647508767</v>
      </c>
      <c r="F58">
        <f t="shared" si="2"/>
        <v>186976.70919509718</v>
      </c>
      <c r="G58">
        <f t="shared" si="3"/>
        <v>384211.05404899712</v>
      </c>
      <c r="L58">
        <f>Input!J59</f>
        <v>55.944894571428449</v>
      </c>
      <c r="M58">
        <f t="shared" si="4"/>
        <v>55.944894571428449</v>
      </c>
      <c r="N58">
        <f t="shared" si="5"/>
        <v>77.892856260476051</v>
      </c>
      <c r="O58">
        <f t="shared" si="6"/>
        <v>481.71302230390125</v>
      </c>
      <c r="P58">
        <f t="shared" si="7"/>
        <v>1098.1694544674504</v>
      </c>
    </row>
    <row r="59" spans="1:16" x14ac:dyDescent="0.25">
      <c r="A59">
        <f>Input!G60</f>
        <v>56</v>
      </c>
      <c r="B59">
        <f t="shared" si="0"/>
        <v>56</v>
      </c>
      <c r="C59" s="4">
        <f>Input!I60</f>
        <v>2798.9736478571431</v>
      </c>
      <c r="D59">
        <f t="shared" si="1"/>
        <v>2798.3847292857145</v>
      </c>
      <c r="E59">
        <f t="shared" si="8"/>
        <v>2392.9747551413211</v>
      </c>
      <c r="F59">
        <f t="shared" si="2"/>
        <v>164357.24713575767</v>
      </c>
      <c r="G59">
        <f t="shared" si="3"/>
        <v>490446.69601055165</v>
      </c>
      <c r="L59">
        <f>Input!J60</f>
        <v>53.473329000000376</v>
      </c>
      <c r="M59">
        <f t="shared" si="4"/>
        <v>53.473329000000376</v>
      </c>
      <c r="N59">
        <f t="shared" si="5"/>
        <v>80.471390390444384</v>
      </c>
      <c r="O59">
        <f t="shared" si="6"/>
        <v>728.89531884218343</v>
      </c>
      <c r="P59">
        <f t="shared" si="7"/>
        <v>1275.7165207361693</v>
      </c>
    </row>
    <row r="60" spans="1:16" x14ac:dyDescent="0.25">
      <c r="A60">
        <f>Input!G61</f>
        <v>57</v>
      </c>
      <c r="B60">
        <f t="shared" si="0"/>
        <v>57</v>
      </c>
      <c r="C60" s="4">
        <f>Input!I61</f>
        <v>2850.3254510000002</v>
      </c>
      <c r="D60">
        <f t="shared" si="1"/>
        <v>2849.7365324285715</v>
      </c>
      <c r="E60">
        <f t="shared" si="8"/>
        <v>2476.1532150743064</v>
      </c>
      <c r="F60">
        <f t="shared" si="2"/>
        <v>139564.49500541756</v>
      </c>
      <c r="G60">
        <f t="shared" si="3"/>
        <v>613868.26328799792</v>
      </c>
      <c r="L60">
        <f>Input!J61</f>
        <v>51.351803142857079</v>
      </c>
      <c r="M60">
        <f t="shared" si="4"/>
        <v>51.351803142857079</v>
      </c>
      <c r="N60">
        <f t="shared" si="5"/>
        <v>83.178459932985163</v>
      </c>
      <c r="O60">
        <f t="shared" si="6"/>
        <v>1012.9360824366061</v>
      </c>
      <c r="P60">
        <f t="shared" si="7"/>
        <v>1476.422494172356</v>
      </c>
    </row>
    <row r="61" spans="1:16" x14ac:dyDescent="0.25">
      <c r="A61">
        <f>Input!G62</f>
        <v>58</v>
      </c>
      <c r="B61">
        <f t="shared" si="0"/>
        <v>58</v>
      </c>
      <c r="C61" s="4">
        <f>Input!I62</f>
        <v>2901.1025264285713</v>
      </c>
      <c r="D61">
        <f t="shared" si="1"/>
        <v>2900.5136078571427</v>
      </c>
      <c r="E61">
        <f t="shared" si="8"/>
        <v>2562.1758486676758</v>
      </c>
      <c r="F61">
        <f t="shared" si="2"/>
        <v>114472.43929334966</v>
      </c>
      <c r="G61">
        <f t="shared" si="3"/>
        <v>756065.18590629101</v>
      </c>
      <c r="L61">
        <f>Input!J62</f>
        <v>50.777075428571152</v>
      </c>
      <c r="M61">
        <f t="shared" si="4"/>
        <v>50.777075428571152</v>
      </c>
      <c r="N61">
        <f t="shared" si="5"/>
        <v>86.022633593369264</v>
      </c>
      <c r="O61">
        <f t="shared" si="6"/>
        <v>1242.2493703481668</v>
      </c>
      <c r="P61">
        <f t="shared" si="7"/>
        <v>1703.0822609649174</v>
      </c>
    </row>
    <row r="62" spans="1:16" x14ac:dyDescent="0.25">
      <c r="A62">
        <f>Input!G63</f>
        <v>59</v>
      </c>
      <c r="B62">
        <f t="shared" si="0"/>
        <v>59</v>
      </c>
      <c r="C62" s="4">
        <f>Input!I63</f>
        <v>2953.5422915714284</v>
      </c>
      <c r="D62">
        <f t="shared" si="1"/>
        <v>2952.9533729999998</v>
      </c>
      <c r="E62">
        <f t="shared" si="8"/>
        <v>2651.1890440458474</v>
      </c>
      <c r="F62">
        <f t="shared" si="2"/>
        <v>91061.710229149932</v>
      </c>
      <c r="G62">
        <f t="shared" si="3"/>
        <v>918786.05806743458</v>
      </c>
      <c r="L62">
        <f>Input!J63</f>
        <v>52.439765142857141</v>
      </c>
      <c r="M62">
        <f t="shared" si="4"/>
        <v>52.439765142857141</v>
      </c>
      <c r="N62">
        <f t="shared" si="5"/>
        <v>89.013195378171588</v>
      </c>
      <c r="O62">
        <f t="shared" si="6"/>
        <v>1337.615799177413</v>
      </c>
      <c r="P62">
        <f t="shared" si="7"/>
        <v>1958.8572237496869</v>
      </c>
    </row>
    <row r="63" spans="1:16" x14ac:dyDescent="0.25">
      <c r="A63">
        <f>Input!G64</f>
        <v>60</v>
      </c>
      <c r="B63">
        <f t="shared" si="0"/>
        <v>60</v>
      </c>
      <c r="C63" s="4">
        <f>Input!I64</f>
        <v>3003.2858032857148</v>
      </c>
      <c r="D63">
        <f t="shared" si="1"/>
        <v>3002.6968847142862</v>
      </c>
      <c r="E63">
        <f t="shared" si="8"/>
        <v>2743.3492603006348</v>
      </c>
      <c r="F63">
        <f t="shared" si="2"/>
        <v>67261.190289004371</v>
      </c>
      <c r="G63">
        <f t="shared" si="3"/>
        <v>1103956.8331565268</v>
      </c>
      <c r="L63">
        <f>Input!J64</f>
        <v>49.743511714286342</v>
      </c>
      <c r="M63">
        <f t="shared" si="4"/>
        <v>49.743511714286342</v>
      </c>
      <c r="N63">
        <f t="shared" si="5"/>
        <v>92.160216254787215</v>
      </c>
      <c r="O63">
        <f t="shared" si="6"/>
        <v>1799.1768240761473</v>
      </c>
      <c r="P63">
        <f t="shared" si="7"/>
        <v>2247.3288260446316</v>
      </c>
    </row>
    <row r="64" spans="1:16" x14ac:dyDescent="0.25">
      <c r="A64">
        <f>Input!G65</f>
        <v>61</v>
      </c>
      <c r="B64">
        <f t="shared" si="0"/>
        <v>61</v>
      </c>
      <c r="C64" s="4">
        <f>Input!I65</f>
        <v>3051.9129714285714</v>
      </c>
      <c r="D64">
        <f t="shared" si="1"/>
        <v>3051.3240528571428</v>
      </c>
      <c r="E64">
        <f t="shared" si="8"/>
        <v>2838.8238944674958</v>
      </c>
      <c r="F64">
        <f t="shared" si="2"/>
        <v>45156.317315625027</v>
      </c>
      <c r="G64">
        <f t="shared" si="3"/>
        <v>1313701.3941950276</v>
      </c>
      <c r="L64">
        <f>Input!J65</f>
        <v>48.62716814285659</v>
      </c>
      <c r="M64">
        <f t="shared" si="4"/>
        <v>48.62716814285659</v>
      </c>
      <c r="N64">
        <f t="shared" si="5"/>
        <v>95.474634166860994</v>
      </c>
      <c r="O64">
        <f t="shared" si="6"/>
        <v>2194.685072870247</v>
      </c>
      <c r="P64">
        <f t="shared" si="7"/>
        <v>2572.5607825240108</v>
      </c>
    </row>
    <row r="65" spans="1:16" x14ac:dyDescent="0.25">
      <c r="A65">
        <f>Input!G66</f>
        <v>62</v>
      </c>
      <c r="B65">
        <f t="shared" si="0"/>
        <v>62</v>
      </c>
      <c r="C65" s="4">
        <f>Input!I66</f>
        <v>3097.8580770000003</v>
      </c>
      <c r="D65">
        <f t="shared" si="1"/>
        <v>3097.2691584285717</v>
      </c>
      <c r="E65">
        <f t="shared" si="8"/>
        <v>2937.7922379802626</v>
      </c>
      <c r="F65">
        <f t="shared" si="2"/>
        <v>25432.888155676308</v>
      </c>
      <c r="G65">
        <f t="shared" si="3"/>
        <v>1550364.8506724846</v>
      </c>
      <c r="L65">
        <f>Input!J66</f>
        <v>45.94510557142894</v>
      </c>
      <c r="M65">
        <f t="shared" si="4"/>
        <v>45.94510557142894</v>
      </c>
      <c r="N65">
        <f t="shared" si="5"/>
        <v>98.968343512766793</v>
      </c>
      <c r="O65">
        <f t="shared" si="6"/>
        <v>2811.4637617837302</v>
      </c>
      <c r="P65">
        <f t="shared" si="7"/>
        <v>2939.1715829593136</v>
      </c>
    </row>
    <row r="66" spans="1:16" x14ac:dyDescent="0.25">
      <c r="A66">
        <f>Input!G67</f>
        <v>63</v>
      </c>
      <c r="B66">
        <f t="shared" si="0"/>
        <v>63</v>
      </c>
      <c r="C66" s="4">
        <f>Input!I67</f>
        <v>3142.0931901428571</v>
      </c>
      <c r="D66">
        <f t="shared" si="1"/>
        <v>3141.5042715714285</v>
      </c>
      <c r="E66">
        <f t="shared" si="8"/>
        <v>3040.4465333377816</v>
      </c>
      <c r="F66">
        <f t="shared" si="2"/>
        <v>10212.666456900295</v>
      </c>
      <c r="G66">
        <f t="shared" si="3"/>
        <v>1816539.9707244621</v>
      </c>
      <c r="L66">
        <f>Input!J67</f>
        <v>44.23511314285679</v>
      </c>
      <c r="M66">
        <f t="shared" si="4"/>
        <v>44.23511314285679</v>
      </c>
      <c r="N66">
        <f t="shared" si="5"/>
        <v>102.65429535751893</v>
      </c>
      <c r="O66">
        <f t="shared" si="6"/>
        <v>3412.8008506298975</v>
      </c>
      <c r="P66">
        <f t="shared" si="7"/>
        <v>3352.4191479434412</v>
      </c>
    </row>
    <row r="67" spans="1:16" x14ac:dyDescent="0.25">
      <c r="A67">
        <f>Input!G68</f>
        <v>64</v>
      </c>
      <c r="B67">
        <f t="shared" si="0"/>
        <v>64</v>
      </c>
      <c r="C67" s="4">
        <f>Input!I68</f>
        <v>3185.1055287142854</v>
      </c>
      <c r="D67">
        <f t="shared" si="1"/>
        <v>3184.5166101428567</v>
      </c>
      <c r="E67">
        <f t="shared" si="8"/>
        <v>3146.9931431757714</v>
      </c>
      <c r="F67">
        <f t="shared" si="2"/>
        <v>1408.0105732299469</v>
      </c>
      <c r="G67">
        <f t="shared" si="3"/>
        <v>2115097.2262930349</v>
      </c>
      <c r="L67">
        <f>Input!J68</f>
        <v>43.012338571428245</v>
      </c>
      <c r="M67">
        <f t="shared" si="4"/>
        <v>43.012338571428245</v>
      </c>
      <c r="N67">
        <f t="shared" si="5"/>
        <v>106.54660983798998</v>
      </c>
      <c r="O67">
        <f t="shared" si="6"/>
        <v>4036.6036253730517</v>
      </c>
      <c r="P67">
        <f t="shared" si="7"/>
        <v>3818.2998917648938</v>
      </c>
    </row>
    <row r="68" spans="1:16" x14ac:dyDescent="0.25">
      <c r="A68">
        <f>Input!G69</f>
        <v>65</v>
      </c>
      <c r="B68">
        <f t="shared" ref="B68:B83" si="9">A68-$A$3</f>
        <v>65</v>
      </c>
      <c r="C68" s="4">
        <f>Input!I69</f>
        <v>3226.6089112857144</v>
      </c>
      <c r="D68">
        <f t="shared" ref="D68:D83" si="10">C68-$C$3</f>
        <v>3226.0199927142858</v>
      </c>
      <c r="E68">
        <f t="shared" si="8"/>
        <v>3257.6538456173134</v>
      </c>
      <c r="F68">
        <f t="shared" ref="F68:F83" si="11">(D68-E68)^2</f>
        <v>1000.7006494903924</v>
      </c>
      <c r="G68">
        <f t="shared" ref="G68:G83" si="12">(E68-$H$4)^2</f>
        <v>2449219.0103430147</v>
      </c>
      <c r="L68">
        <f>Input!J69</f>
        <v>41.503382571429029</v>
      </c>
      <c r="M68">
        <f t="shared" ref="M68:M83" si="13">L68-$L$3</f>
        <v>41.503382571429029</v>
      </c>
      <c r="N68">
        <f t="shared" ref="N68:N83" si="14">2*($X$3/PI())*($Z$3/(4*((B68-$Y$3)^2)+$Z$3*$Z$3))</f>
        <v>110.66070244154189</v>
      </c>
      <c r="O68">
        <f t="shared" ref="O68:O83" si="15">(L68-N68)^2</f>
        <v>4782.7348916171068</v>
      </c>
      <c r="P68">
        <f t="shared" ref="P68:P83" si="16">(N68-$Q$4)^2</f>
        <v>4343.6649076443719</v>
      </c>
    </row>
    <row r="69" spans="1:16" x14ac:dyDescent="0.25">
      <c r="A69">
        <f>Input!G70</f>
        <v>66</v>
      </c>
      <c r="B69">
        <f t="shared" si="9"/>
        <v>66</v>
      </c>
      <c r="C69" s="4">
        <f>Input!I70</f>
        <v>3265.0754609999999</v>
      </c>
      <c r="D69">
        <f t="shared" si="10"/>
        <v>3264.4865424285713</v>
      </c>
      <c r="E69">
        <f t="shared" ref="E69:E83" si="17">N69+E68</f>
        <v>3372.6672717117508</v>
      </c>
      <c r="F69">
        <f t="shared" si="11"/>
        <v>11703.070188240574</v>
      </c>
      <c r="G69">
        <f t="shared" si="12"/>
        <v>2822438.6820143908</v>
      </c>
      <c r="L69">
        <f>Input!J70</f>
        <v>38.46654971428552</v>
      </c>
      <c r="M69">
        <f t="shared" si="13"/>
        <v>38.46654971428552</v>
      </c>
      <c r="N69">
        <f t="shared" si="14"/>
        <v>115.01342609443726</v>
      </c>
      <c r="O69">
        <f t="shared" si="15"/>
        <v>5859.4242835582327</v>
      </c>
      <c r="P69">
        <f t="shared" si="16"/>
        <v>4936.3565525373833</v>
      </c>
    </row>
    <row r="70" spans="1:16" x14ac:dyDescent="0.25">
      <c r="A70">
        <f>Input!G71</f>
        <v>67</v>
      </c>
      <c r="B70">
        <f t="shared" si="9"/>
        <v>67</v>
      </c>
      <c r="C70" s="4">
        <f>Input!I71</f>
        <v>3301.7113965714279</v>
      </c>
      <c r="D70">
        <f t="shared" si="10"/>
        <v>3301.1224779999993</v>
      </c>
      <c r="E70">
        <f t="shared" si="17"/>
        <v>3492.2905030066549</v>
      </c>
      <c r="F70">
        <f t="shared" si="11"/>
        <v>36545.213784945314</v>
      </c>
      <c r="G70">
        <f t="shared" si="12"/>
        <v>3238685.2109471913</v>
      </c>
      <c r="L70">
        <f>Input!J71</f>
        <v>36.635935571428035</v>
      </c>
      <c r="M70">
        <f t="shared" si="13"/>
        <v>36.635935571428035</v>
      </c>
      <c r="N70">
        <f t="shared" si="14"/>
        <v>119.62323129490403</v>
      </c>
      <c r="O70">
        <f t="shared" si="15"/>
        <v>6886.8912514956573</v>
      </c>
      <c r="P70">
        <f t="shared" si="16"/>
        <v>5605.3693973545733</v>
      </c>
    </row>
    <row r="71" spans="1:16" x14ac:dyDescent="0.25">
      <c r="A71">
        <f>Input!G72</f>
        <v>68</v>
      </c>
      <c r="B71">
        <f t="shared" si="9"/>
        <v>68</v>
      </c>
      <c r="C71" s="4">
        <f>Input!I72</f>
        <v>3335.8497499999999</v>
      </c>
      <c r="D71">
        <f t="shared" si="10"/>
        <v>3335.2608314285712</v>
      </c>
      <c r="E71">
        <f t="shared" si="17"/>
        <v>3616.8008498804256</v>
      </c>
      <c r="F71">
        <f t="shared" si="11"/>
        <v>79264.781989870506</v>
      </c>
      <c r="G71">
        <f t="shared" si="12"/>
        <v>3702334.3298090477</v>
      </c>
      <c r="L71">
        <f>Input!J72</f>
        <v>34.138353428571918</v>
      </c>
      <c r="M71">
        <f t="shared" si="13"/>
        <v>34.138353428571918</v>
      </c>
      <c r="N71">
        <f t="shared" si="14"/>
        <v>124.51034687377076</v>
      </c>
      <c r="O71">
        <f t="shared" si="15"/>
        <v>8167.0971992590621</v>
      </c>
      <c r="P71">
        <f t="shared" si="16"/>
        <v>6361.0403545633944</v>
      </c>
    </row>
    <row r="72" spans="1:16" x14ac:dyDescent="0.25">
      <c r="A72">
        <f>Input!G73</f>
        <v>69</v>
      </c>
      <c r="B72">
        <f t="shared" si="9"/>
        <v>69</v>
      </c>
      <c r="C72" s="4">
        <f>Input!I73</f>
        <v>3368.9072367142858</v>
      </c>
      <c r="D72">
        <f t="shared" si="10"/>
        <v>3368.3183181428572</v>
      </c>
      <c r="E72">
        <f t="shared" si="17"/>
        <v>3746.4978342521545</v>
      </c>
      <c r="F72">
        <f t="shared" si="11"/>
        <v>143019.74640466226</v>
      </c>
      <c r="G72">
        <f t="shared" si="12"/>
        <v>4218267.2690618336</v>
      </c>
      <c r="L72">
        <f>Input!J73</f>
        <v>33.057486714285915</v>
      </c>
      <c r="M72">
        <f t="shared" si="13"/>
        <v>33.057486714285915</v>
      </c>
      <c r="N72">
        <f t="shared" si="14"/>
        <v>129.69698437172872</v>
      </c>
      <c r="O72">
        <f t="shared" si="15"/>
        <v>9339.1925074828923</v>
      </c>
      <c r="P72">
        <f t="shared" si="16"/>
        <v>7215.2738375303179</v>
      </c>
    </row>
    <row r="73" spans="1:16" x14ac:dyDescent="0.25">
      <c r="A73">
        <f>Input!G74</f>
        <v>70</v>
      </c>
      <c r="B73">
        <f t="shared" si="9"/>
        <v>70</v>
      </c>
      <c r="C73" s="4">
        <f>Input!I74</f>
        <v>3399.7533225714287</v>
      </c>
      <c r="D73">
        <f t="shared" si="10"/>
        <v>3399.1644040000001</v>
      </c>
      <c r="E73">
        <f t="shared" si="17"/>
        <v>3881.7054037486496</v>
      </c>
      <c r="F73">
        <f t="shared" si="11"/>
        <v>232845.81643842615</v>
      </c>
      <c r="G73">
        <f t="shared" si="12"/>
        <v>4791938.3460931769</v>
      </c>
      <c r="L73">
        <f>Input!J74</f>
        <v>30.846085857142953</v>
      </c>
      <c r="M73">
        <f t="shared" si="13"/>
        <v>30.846085857142953</v>
      </c>
      <c r="N73">
        <f t="shared" si="14"/>
        <v>135.20756949649498</v>
      </c>
      <c r="O73">
        <f t="shared" si="15"/>
        <v>10891.319267406741</v>
      </c>
      <c r="P73">
        <f t="shared" si="16"/>
        <v>8181.8090936737544</v>
      </c>
    </row>
    <row r="74" spans="1:16" x14ac:dyDescent="0.25">
      <c r="A74">
        <f>Input!G75</f>
        <v>71</v>
      </c>
      <c r="B74">
        <f t="shared" si="9"/>
        <v>71</v>
      </c>
      <c r="C74" s="4">
        <f>Input!I75</f>
        <v>3429.3742687142853</v>
      </c>
      <c r="D74">
        <f t="shared" si="10"/>
        <v>3428.7853501428567</v>
      </c>
      <c r="E74">
        <f t="shared" si="17"/>
        <v>4022.7744084257306</v>
      </c>
      <c r="F74">
        <f t="shared" si="11"/>
        <v>352823.00135977537</v>
      </c>
      <c r="G74">
        <f t="shared" si="12"/>
        <v>5429452.9192509176</v>
      </c>
      <c r="L74">
        <f>Input!J75</f>
        <v>29.62094614285661</v>
      </c>
      <c r="M74">
        <f t="shared" si="13"/>
        <v>29.62094614285661</v>
      </c>
      <c r="N74">
        <f t="shared" si="14"/>
        <v>141.06900467708081</v>
      </c>
      <c r="O74">
        <f t="shared" si="15"/>
        <v>12420.669751047864</v>
      </c>
      <c r="P74">
        <f t="shared" si="16"/>
        <v>9276.5384486048551</v>
      </c>
    </row>
    <row r="75" spans="1:16" x14ac:dyDescent="0.25">
      <c r="A75">
        <f>Input!G76</f>
        <v>72</v>
      </c>
      <c r="B75">
        <f t="shared" si="9"/>
        <v>72</v>
      </c>
      <c r="C75" s="4">
        <f>Input!I76</f>
        <v>3456.5922381428568</v>
      </c>
      <c r="D75">
        <f t="shared" si="10"/>
        <v>3456.0033195714282</v>
      </c>
      <c r="E75">
        <f t="shared" si="17"/>
        <v>4170.0853758051999</v>
      </c>
      <c r="F75">
        <f t="shared" si="11"/>
        <v>509913.18303505151</v>
      </c>
      <c r="G75">
        <f t="shared" si="12"/>
        <v>6137657.5050001377</v>
      </c>
      <c r="L75">
        <f>Input!J76</f>
        <v>27.21796942857145</v>
      </c>
      <c r="M75">
        <f t="shared" si="13"/>
        <v>27.21796942857145</v>
      </c>
      <c r="N75">
        <f t="shared" si="14"/>
        <v>147.31096737946885</v>
      </c>
      <c r="O75">
        <f t="shared" si="15"/>
        <v>14422.328156834246</v>
      </c>
      <c r="P75">
        <f t="shared" si="16"/>
        <v>10517.887179712736</v>
      </c>
    </row>
    <row r="76" spans="1:16" x14ac:dyDescent="0.25">
      <c r="A76">
        <f>Input!G77</f>
        <v>73</v>
      </c>
      <c r="B76">
        <f t="shared" si="9"/>
        <v>73</v>
      </c>
      <c r="C76" s="4">
        <f>Input!I77</f>
        <v>3482.2917911428567</v>
      </c>
      <c r="D76">
        <f t="shared" si="10"/>
        <v>3481.7028725714281</v>
      </c>
      <c r="E76">
        <f t="shared" si="17"/>
        <v>4324.0516254089389</v>
      </c>
      <c r="F76">
        <f t="shared" si="11"/>
        <v>709551.42140690982</v>
      </c>
      <c r="G76">
        <f t="shared" si="12"/>
        <v>6924244.2044545962</v>
      </c>
      <c r="L76">
        <f>Input!J77</f>
        <v>25.699552999999923</v>
      </c>
      <c r="M76">
        <f t="shared" si="13"/>
        <v>25.699552999999923</v>
      </c>
      <c r="N76">
        <f t="shared" si="14"/>
        <v>153.96624960373867</v>
      </c>
      <c r="O76">
        <f t="shared" si="15"/>
        <v>16452.345457635565</v>
      </c>
      <c r="P76">
        <f t="shared" si="16"/>
        <v>11927.268205277709</v>
      </c>
    </row>
    <row r="77" spans="1:16" x14ac:dyDescent="0.25">
      <c r="A77">
        <f>Input!G78</f>
        <v>74</v>
      </c>
      <c r="B77">
        <f t="shared" si="9"/>
        <v>74</v>
      </c>
      <c r="C77" s="4">
        <f>Input!I78</f>
        <v>3506.877365571429</v>
      </c>
      <c r="D77">
        <f t="shared" si="10"/>
        <v>3506.2884470000004</v>
      </c>
      <c r="E77">
        <f t="shared" si="17"/>
        <v>4485.1227702735869</v>
      </c>
      <c r="F77">
        <f t="shared" si="11"/>
        <v>958116.6324184601</v>
      </c>
      <c r="G77">
        <f t="shared" si="12"/>
        <v>7797872.0076722428</v>
      </c>
      <c r="L77">
        <f>Input!J78</f>
        <v>24.585574428572272</v>
      </c>
      <c r="M77">
        <f t="shared" si="13"/>
        <v>24.585574428572272</v>
      </c>
      <c r="N77">
        <f t="shared" si="14"/>
        <v>161.07114486464783</v>
      </c>
      <c r="O77">
        <f t="shared" si="15"/>
        <v>18628.310937260943</v>
      </c>
      <c r="P77">
        <f t="shared" si="16"/>
        <v>13529.627856804591</v>
      </c>
    </row>
    <row r="78" spans="1:16" x14ac:dyDescent="0.25">
      <c r="A78">
        <f>Input!G79</f>
        <v>75</v>
      </c>
      <c r="B78">
        <f t="shared" si="9"/>
        <v>75</v>
      </c>
      <c r="C78" s="4">
        <f>Input!I79</f>
        <v>3529.9539841428568</v>
      </c>
      <c r="D78">
        <f t="shared" si="10"/>
        <v>3529.3650655714282</v>
      </c>
      <c r="E78">
        <f t="shared" si="17"/>
        <v>4653.7886602591798</v>
      </c>
      <c r="F78">
        <f t="shared" si="11"/>
        <v>1264328.4202905251</v>
      </c>
      <c r="G78">
        <f t="shared" si="12"/>
        <v>8768308.0574573204</v>
      </c>
      <c r="L78">
        <f>Input!J79</f>
        <v>23.076618571427844</v>
      </c>
      <c r="M78">
        <f t="shared" si="13"/>
        <v>23.076618571427844</v>
      </c>
      <c r="N78">
        <f t="shared" si="14"/>
        <v>168.6658899855932</v>
      </c>
      <c r="O78">
        <f t="shared" si="15"/>
        <v>21196.235950907503</v>
      </c>
      <c r="P78">
        <f t="shared" si="16"/>
        <v>15354.102860747978</v>
      </c>
    </row>
    <row r="79" spans="1:16" x14ac:dyDescent="0.25">
      <c r="A79">
        <f>Input!G80</f>
        <v>76</v>
      </c>
      <c r="B79">
        <f t="shared" si="9"/>
        <v>76</v>
      </c>
      <c r="C79" s="4">
        <f>Input!I80</f>
        <v>3551.0982878571426</v>
      </c>
      <c r="D79">
        <f t="shared" si="10"/>
        <v>3550.509369285714</v>
      </c>
      <c r="E79">
        <f t="shared" si="17"/>
        <v>4830.5838304905974</v>
      </c>
      <c r="F79">
        <f t="shared" si="11"/>
        <v>1638590.6262289726</v>
      </c>
      <c r="G79">
        <f t="shared" si="12"/>
        <v>9846592.5802991055</v>
      </c>
      <c r="L79">
        <f>Input!J80</f>
        <v>21.144303714285797</v>
      </c>
      <c r="M79">
        <f t="shared" si="13"/>
        <v>21.144303714285797</v>
      </c>
      <c r="N79">
        <f t="shared" si="14"/>
        <v>176.79517023141781</v>
      </c>
      <c r="O79">
        <f t="shared" si="15"/>
        <v>24227.192247534047</v>
      </c>
      <c r="P79">
        <f t="shared" si="16"/>
        <v>17434.813499329779</v>
      </c>
    </row>
    <row r="80" spans="1:16" x14ac:dyDescent="0.25">
      <c r="A80">
        <f>Input!G81</f>
        <v>77</v>
      </c>
      <c r="B80">
        <f t="shared" si="9"/>
        <v>77</v>
      </c>
      <c r="C80" s="4">
        <f>Input!I81</f>
        <v>3570.8542575714287</v>
      </c>
      <c r="D80">
        <f t="shared" si="10"/>
        <v>3570.265339</v>
      </c>
      <c r="E80">
        <f t="shared" si="17"/>
        <v>5016.0925281823656</v>
      </c>
      <c r="F80">
        <f t="shared" si="11"/>
        <v>2090416.26097898</v>
      </c>
      <c r="G80">
        <f t="shared" si="12"/>
        <v>11045231.957112119</v>
      </c>
      <c r="L80">
        <f>Input!J81</f>
        <v>19.755969714286039</v>
      </c>
      <c r="M80">
        <f t="shared" si="13"/>
        <v>19.755969714286039</v>
      </c>
      <c r="N80">
        <f t="shared" si="14"/>
        <v>185.50869769176822</v>
      </c>
      <c r="O80">
        <f t="shared" si="15"/>
        <v>27473.966831977203</v>
      </c>
      <c r="P80">
        <f t="shared" si="16"/>
        <v>19811.824015034668</v>
      </c>
    </row>
    <row r="81" spans="1:16" x14ac:dyDescent="0.25">
      <c r="A81">
        <f>Input!G82</f>
        <v>78</v>
      </c>
      <c r="B81">
        <f t="shared" si="9"/>
        <v>78</v>
      </c>
      <c r="C81" s="4">
        <f>Input!I82</f>
        <v>3589.4820580000001</v>
      </c>
      <c r="D81">
        <f t="shared" si="10"/>
        <v>3588.8931394285714</v>
      </c>
      <c r="E81">
        <f t="shared" si="17"/>
        <v>5210.9544026094345</v>
      </c>
      <c r="F81">
        <f t="shared" si="11"/>
        <v>2631082.7415118972</v>
      </c>
      <c r="G81">
        <f t="shared" si="12"/>
        <v>12378425.343886556</v>
      </c>
      <c r="L81">
        <f>Input!J82</f>
        <v>18.627800428571391</v>
      </c>
      <c r="M81">
        <f t="shared" si="13"/>
        <v>18.627800428571391</v>
      </c>
      <c r="N81">
        <f t="shared" si="14"/>
        <v>194.86187442706921</v>
      </c>
      <c r="O81">
        <f t="shared" si="15"/>
        <v>31058.448838108005</v>
      </c>
      <c r="P81">
        <f t="shared" si="16"/>
        <v>22532.309010443707</v>
      </c>
    </row>
    <row r="82" spans="1:16" x14ac:dyDescent="0.25">
      <c r="A82">
        <f>Input!G83</f>
        <v>79</v>
      </c>
      <c r="B82">
        <f t="shared" si="9"/>
        <v>79</v>
      </c>
      <c r="C82" s="4">
        <f>Input!I83</f>
        <v>3608.8832574285711</v>
      </c>
      <c r="D82">
        <f t="shared" si="10"/>
        <v>3608.2943388571425</v>
      </c>
      <c r="E82">
        <f t="shared" si="17"/>
        <v>5415.8709563348984</v>
      </c>
      <c r="F82">
        <f t="shared" si="11"/>
        <v>3267333.2280523255</v>
      </c>
      <c r="G82">
        <f t="shared" si="12"/>
        <v>13862331.403826922</v>
      </c>
      <c r="L82">
        <f>Input!J83</f>
        <v>19.40119942857109</v>
      </c>
      <c r="M82">
        <f t="shared" si="13"/>
        <v>19.40119942857109</v>
      </c>
      <c r="N82">
        <f t="shared" si="14"/>
        <v>204.9165537254641</v>
      </c>
      <c r="O82">
        <f t="shared" si="15"/>
        <v>34415.946679901739</v>
      </c>
      <c r="P82">
        <f t="shared" si="16"/>
        <v>25651.97431043653</v>
      </c>
    </row>
    <row r="83" spans="1:16" x14ac:dyDescent="0.25">
      <c r="A83">
        <f>Input!G84</f>
        <v>80</v>
      </c>
      <c r="B83">
        <f t="shared" si="9"/>
        <v>80</v>
      </c>
      <c r="C83" s="4">
        <f>Input!I84</f>
        <v>3626.9694420000001</v>
      </c>
      <c r="D83">
        <f t="shared" si="10"/>
        <v>3626.3805234285715</v>
      </c>
      <c r="E83">
        <f t="shared" si="17"/>
        <v>5631.6128712430163</v>
      </c>
      <c r="F83">
        <f t="shared" si="11"/>
        <v>4020956.768721431</v>
      </c>
      <c r="G83">
        <f t="shared" si="12"/>
        <v>15515383.13014468</v>
      </c>
      <c r="L83">
        <f>Input!J84</f>
        <v>18.08618457142893</v>
      </c>
      <c r="M83">
        <f t="shared" si="13"/>
        <v>18.08618457142893</v>
      </c>
      <c r="N83">
        <f t="shared" si="14"/>
        <v>215.74191490811816</v>
      </c>
      <c r="O83">
        <f t="shared" si="15"/>
        <v>39067.787734930011</v>
      </c>
      <c r="P83">
        <f t="shared" si="16"/>
        <v>29236.793054854505</v>
      </c>
    </row>
  </sheetData>
  <mergeCells count="3">
    <mergeCell ref="C1:J1"/>
    <mergeCell ref="L1:S1"/>
    <mergeCell ref="AB3:AI18"/>
  </mergeCells>
  <conditionalFormatting sqref="W6">
    <cfRule type="cellIs" dxfId="8" priority="1" operator="greaterThan">
      <formula>0.05</formula>
    </cfRule>
    <cfRule type="cellIs" dxfId="7" priority="2" operator="between">
      <formula>0.05</formula>
      <formula>0.025</formula>
    </cfRule>
    <cfRule type="cellIs" dxfId="6" priority="3" operator="lessThan">
      <formula>0.025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03"/>
  <sheetViews>
    <sheetView zoomScale="89" zoomScaleNormal="89" workbookViewId="0">
      <selection activeCell="D5" sqref="D5"/>
    </sheetView>
  </sheetViews>
  <sheetFormatPr defaultRowHeight="15" x14ac:dyDescent="0.25"/>
  <cols>
    <col min="8" max="8" width="12" bestFit="1" customWidth="1"/>
    <col min="9" max="10" width="12" customWidth="1"/>
    <col min="11" max="11" width="12" bestFit="1" customWidth="1"/>
    <col min="17" max="17" width="12" bestFit="1" customWidth="1"/>
    <col min="18" max="19" width="12" customWidth="1"/>
    <col min="20" max="20" width="12.140625" bestFit="1" customWidth="1"/>
    <col min="21" max="21" width="12.42578125" bestFit="1" customWidth="1"/>
    <col min="24" max="24" width="16.42578125" bestFit="1" customWidth="1"/>
    <col min="25" max="25" width="12.28515625" bestFit="1" customWidth="1"/>
    <col min="26" max="28" width="9" bestFit="1" customWidth="1"/>
    <col min="30" max="30" width="11.5703125" bestFit="1" customWidth="1"/>
    <col min="31" max="31" width="12.42578125" customWidth="1"/>
    <col min="32" max="32" width="11.5703125" bestFit="1" customWidth="1"/>
  </cols>
  <sheetData>
    <row r="1" spans="1:37" ht="18" x14ac:dyDescent="0.35">
      <c r="E1" s="28" t="s">
        <v>18</v>
      </c>
      <c r="F1" s="28"/>
      <c r="G1" s="28"/>
      <c r="H1" s="28"/>
      <c r="I1" s="28"/>
      <c r="J1" s="28"/>
      <c r="K1" s="28"/>
      <c r="L1" s="28"/>
      <c r="N1" s="28" t="s">
        <v>19</v>
      </c>
      <c r="O1" s="28"/>
      <c r="P1" s="28"/>
      <c r="Q1" s="28"/>
      <c r="R1" s="28"/>
      <c r="S1" s="28"/>
      <c r="T1" s="28"/>
      <c r="U1" s="28"/>
    </row>
    <row r="2" spans="1:37" ht="14.45" x14ac:dyDescent="0.3">
      <c r="A2" t="s">
        <v>30</v>
      </c>
      <c r="B2" t="s">
        <v>9</v>
      </c>
      <c r="C2" t="s">
        <v>32</v>
      </c>
      <c r="D2" t="s">
        <v>35</v>
      </c>
      <c r="E2" t="s">
        <v>0</v>
      </c>
      <c r="F2" t="s">
        <v>20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21</v>
      </c>
      <c r="P2" t="s">
        <v>8</v>
      </c>
      <c r="Q2" t="s">
        <v>2</v>
      </c>
      <c r="T2" t="s">
        <v>4</v>
      </c>
      <c r="U2" t="s">
        <v>3</v>
      </c>
      <c r="X2" t="s">
        <v>7</v>
      </c>
      <c r="Z2" t="s">
        <v>10</v>
      </c>
      <c r="AA2" t="s">
        <v>33</v>
      </c>
      <c r="AB2" t="s">
        <v>34</v>
      </c>
    </row>
    <row r="3" spans="1:37" x14ac:dyDescent="0.25">
      <c r="A3">
        <f>Input!G4</f>
        <v>0</v>
      </c>
      <c r="B3">
        <f>A3-$A$3</f>
        <v>0</v>
      </c>
      <c r="C3">
        <f>B3*$AA$3</f>
        <v>0</v>
      </c>
      <c r="D3">
        <f>POWER(C3,$AB$3)</f>
        <v>0</v>
      </c>
      <c r="E3" s="4">
        <f>Input!I4</f>
        <v>0.5889185714285714</v>
      </c>
      <c r="F3">
        <f>E3-$E$3</f>
        <v>0</v>
      </c>
      <c r="G3">
        <f>$Z$3*(1-EXP(-1*D3))</f>
        <v>0</v>
      </c>
      <c r="H3">
        <f>(F3-G3)^2</f>
        <v>0</v>
      </c>
      <c r="I3">
        <f>(G3-$J$4)^2</f>
        <v>4419383.4498252375</v>
      </c>
      <c r="J3" s="2" t="s">
        <v>11</v>
      </c>
      <c r="K3" s="23" t="e">
        <f>SUM(H3:H167)</f>
        <v>#NUM!</v>
      </c>
      <c r="L3" t="e">
        <f>1-(K3/K5)</f>
        <v>#NUM!</v>
      </c>
      <c r="N3">
        <f>Input!J4</f>
        <v>0</v>
      </c>
      <c r="O3">
        <f>N3-$N$3</f>
        <v>0</v>
      </c>
      <c r="P3">
        <f>POWER(C3,$AB$3)*EXP(-D3)*$Z$3*$AA$3*$AB$3</f>
        <v>0</v>
      </c>
      <c r="Q3">
        <f>(O3-P3)^2</f>
        <v>0</v>
      </c>
      <c r="R3">
        <f>(P3-$S$4)^2</f>
        <v>1451.0515927504478</v>
      </c>
      <c r="S3" s="1" t="s">
        <v>11</v>
      </c>
      <c r="T3" s="23" t="e">
        <f>SUM(Q3:Q167)</f>
        <v>#NUM!</v>
      </c>
      <c r="U3" s="5" t="e">
        <f>1-(T3/T5)</f>
        <v>#NUM!</v>
      </c>
      <c r="X3">
        <f>COUNT(B3:B500)</f>
        <v>81</v>
      </c>
      <c r="Z3">
        <v>1234.7964651463415</v>
      </c>
      <c r="AA3">
        <v>-1.8442572022017288E-2</v>
      </c>
      <c r="AB3">
        <v>1.7666109590451002</v>
      </c>
      <c r="AD3" s="29"/>
      <c r="AE3" s="29"/>
      <c r="AF3" s="29"/>
      <c r="AG3" s="29"/>
      <c r="AH3" s="29"/>
      <c r="AI3" s="29"/>
      <c r="AJ3" s="29"/>
      <c r="AK3" s="29"/>
    </row>
    <row r="4" spans="1:37" x14ac:dyDescent="0.25">
      <c r="A4">
        <f>Input!G5</f>
        <v>1</v>
      </c>
      <c r="B4">
        <f t="shared" ref="B4:B67" si="0">A4-$A$3</f>
        <v>1</v>
      </c>
      <c r="C4">
        <f t="shared" ref="C4:C67" si="1">B4*$AA$3</f>
        <v>-1.8442572022017288E-2</v>
      </c>
      <c r="D4" t="e">
        <f>POWER(C4,$AB$3)</f>
        <v>#NUM!</v>
      </c>
      <c r="E4" s="4">
        <f>Input!I5</f>
        <v>1.1234389999999999</v>
      </c>
      <c r="F4">
        <f t="shared" ref="F4:F67" si="2">E4-$E$3</f>
        <v>0.53452042857142845</v>
      </c>
      <c r="G4" t="e">
        <f t="shared" ref="G4:G67" si="3">$Z$3*(1-EXP(-1*D4))</f>
        <v>#NUM!</v>
      </c>
      <c r="H4" t="e">
        <f t="shared" ref="H4:H67" si="4">(F4-G4)^2</f>
        <v>#NUM!</v>
      </c>
      <c r="I4" t="e">
        <f t="shared" ref="I4:I67" si="5">(G4-$J$4)^2</f>
        <v>#NUM!</v>
      </c>
      <c r="J4">
        <f>AVERAGE(E3:E167)</f>
        <v>2102.2329675431401</v>
      </c>
      <c r="K4" t="s">
        <v>5</v>
      </c>
      <c r="L4" t="s">
        <v>6</v>
      </c>
      <c r="N4">
        <f>Input!J5</f>
        <v>0</v>
      </c>
      <c r="O4">
        <f t="shared" ref="O4:O67" si="6">N4-$N$3</f>
        <v>0</v>
      </c>
      <c r="P4" t="e">
        <f t="shared" ref="P4:P67" si="7">POWER(C4,$AB$3)*EXP(-D4)*$Z$3*$AA$3*$AB$3</f>
        <v>#NUM!</v>
      </c>
      <c r="Q4" t="e">
        <f t="shared" ref="Q4:Q67" si="8">(O4-P4)^2</f>
        <v>#NUM!</v>
      </c>
      <c r="R4" t="e">
        <f t="shared" ref="R4:R67" si="9">(P4-$S$4)^2</f>
        <v>#NUM!</v>
      </c>
      <c r="S4">
        <f>AVERAGE(N3:N167)</f>
        <v>38.09267111598303</v>
      </c>
      <c r="T4" t="s">
        <v>5</v>
      </c>
      <c r="U4" t="s">
        <v>6</v>
      </c>
      <c r="AD4" s="29"/>
      <c r="AE4" s="29"/>
      <c r="AF4" s="29"/>
      <c r="AG4" s="29"/>
      <c r="AH4" s="29"/>
      <c r="AI4" s="29"/>
      <c r="AJ4" s="29"/>
      <c r="AK4" s="29"/>
    </row>
    <row r="5" spans="1:37" x14ac:dyDescent="0.25">
      <c r="A5">
        <f>Input!G6</f>
        <v>2</v>
      </c>
      <c r="B5">
        <f t="shared" si="0"/>
        <v>2</v>
      </c>
      <c r="C5">
        <f t="shared" si="1"/>
        <v>-3.6885144044034576E-2</v>
      </c>
      <c r="D5" t="e">
        <f t="shared" ref="D5:D67" si="10">POWER(C5,$AB$3)</f>
        <v>#NUM!</v>
      </c>
      <c r="E5" s="4">
        <f>Input!I6</f>
        <v>1.8779168571428571</v>
      </c>
      <c r="F5">
        <f t="shared" si="2"/>
        <v>1.2889982857142857</v>
      </c>
      <c r="G5" t="e">
        <f t="shared" si="3"/>
        <v>#NUM!</v>
      </c>
      <c r="H5" t="e">
        <f t="shared" si="4"/>
        <v>#NUM!</v>
      </c>
      <c r="I5" t="e">
        <f t="shared" si="5"/>
        <v>#NUM!</v>
      </c>
      <c r="K5" t="e">
        <f>SUM(I3:I167)</f>
        <v>#NUM!</v>
      </c>
      <c r="L5" s="5" t="e">
        <f>1-((1-L3)*(X3-1)/(X3-1-1))</f>
        <v>#NUM!</v>
      </c>
      <c r="N5">
        <f>Input!J6</f>
        <v>0</v>
      </c>
      <c r="O5">
        <f t="shared" si="6"/>
        <v>0</v>
      </c>
      <c r="P5" t="e">
        <f t="shared" si="7"/>
        <v>#NUM!</v>
      </c>
      <c r="Q5" t="e">
        <f t="shared" si="8"/>
        <v>#NUM!</v>
      </c>
      <c r="R5" t="e">
        <f t="shared" si="9"/>
        <v>#NUM!</v>
      </c>
      <c r="T5" t="e">
        <f>SUM(R3:R167)</f>
        <v>#NUM!</v>
      </c>
      <c r="U5" s="5" t="e">
        <f>1-((1-U3)*(X3-1)/(X3-1-1))</f>
        <v>#NUM!</v>
      </c>
      <c r="X5" s="17"/>
      <c r="Y5" s="18"/>
      <c r="AD5" s="29"/>
      <c r="AE5" s="29"/>
      <c r="AF5" s="29"/>
      <c r="AG5" s="29"/>
      <c r="AH5" s="29"/>
      <c r="AI5" s="29"/>
      <c r="AJ5" s="29"/>
      <c r="AK5" s="29"/>
    </row>
    <row r="6" spans="1:37" x14ac:dyDescent="0.25">
      <c r="A6">
        <f>Input!G7</f>
        <v>3</v>
      </c>
      <c r="B6">
        <f t="shared" si="0"/>
        <v>3</v>
      </c>
      <c r="C6">
        <f t="shared" si="1"/>
        <v>-5.5327716066051864E-2</v>
      </c>
      <c r="D6" t="e">
        <f t="shared" si="10"/>
        <v>#NUM!</v>
      </c>
      <c r="E6" s="4">
        <f>Input!I7</f>
        <v>2.9422274285714285</v>
      </c>
      <c r="F6">
        <f t="shared" si="2"/>
        <v>2.3533088571428573</v>
      </c>
      <c r="G6" t="e">
        <f t="shared" si="3"/>
        <v>#NUM!</v>
      </c>
      <c r="H6" t="e">
        <f t="shared" si="4"/>
        <v>#NUM!</v>
      </c>
      <c r="I6" t="e">
        <f t="shared" si="5"/>
        <v>#NUM!</v>
      </c>
      <c r="N6">
        <f>Input!J7</f>
        <v>1.0643105714285714</v>
      </c>
      <c r="O6">
        <f t="shared" si="6"/>
        <v>1.0643105714285714</v>
      </c>
      <c r="P6" t="e">
        <f t="shared" si="7"/>
        <v>#NUM!</v>
      </c>
      <c r="Q6" t="e">
        <f t="shared" si="8"/>
        <v>#NUM!</v>
      </c>
      <c r="R6" t="e">
        <f t="shared" si="9"/>
        <v>#NUM!</v>
      </c>
      <c r="X6" s="19" t="s">
        <v>17</v>
      </c>
      <c r="Y6" s="25" t="e">
        <f>SQRT((U5-L5)^2)</f>
        <v>#NUM!</v>
      </c>
      <c r="AD6" s="29"/>
      <c r="AE6" s="29"/>
      <c r="AF6" s="29"/>
      <c r="AG6" s="29"/>
      <c r="AH6" s="29"/>
      <c r="AI6" s="29"/>
      <c r="AJ6" s="29"/>
      <c r="AK6" s="29"/>
    </row>
    <row r="7" spans="1:37" x14ac:dyDescent="0.25">
      <c r="A7">
        <f>Input!G8</f>
        <v>4</v>
      </c>
      <c r="B7">
        <f t="shared" si="0"/>
        <v>4</v>
      </c>
      <c r="C7">
        <f t="shared" si="1"/>
        <v>-7.3770288088069152E-2</v>
      </c>
      <c r="D7" t="e">
        <f t="shared" si="10"/>
        <v>#NUM!</v>
      </c>
      <c r="E7" s="4">
        <f>Input!I8</f>
        <v>4.4842951428571425</v>
      </c>
      <c r="F7">
        <f t="shared" si="2"/>
        <v>3.8953765714285709</v>
      </c>
      <c r="G7" t="e">
        <f t="shared" si="3"/>
        <v>#NUM!</v>
      </c>
      <c r="H7" t="e">
        <f t="shared" si="4"/>
        <v>#NUM!</v>
      </c>
      <c r="I7" t="e">
        <f t="shared" si="5"/>
        <v>#NUM!</v>
      </c>
      <c r="N7">
        <f>Input!J8</f>
        <v>1.542067714285714</v>
      </c>
      <c r="O7">
        <f t="shared" si="6"/>
        <v>1.542067714285714</v>
      </c>
      <c r="P7" t="e">
        <f t="shared" si="7"/>
        <v>#NUM!</v>
      </c>
      <c r="Q7" t="e">
        <f t="shared" si="8"/>
        <v>#NUM!</v>
      </c>
      <c r="R7" t="e">
        <f t="shared" si="9"/>
        <v>#NUM!</v>
      </c>
      <c r="X7" s="21"/>
      <c r="Y7" s="22"/>
      <c r="AD7" s="29"/>
      <c r="AE7" s="29"/>
      <c r="AF7" s="29"/>
      <c r="AG7" s="29"/>
      <c r="AH7" s="29"/>
      <c r="AI7" s="29"/>
      <c r="AJ7" s="29"/>
      <c r="AK7" s="29"/>
    </row>
    <row r="8" spans="1:37" x14ac:dyDescent="0.25">
      <c r="A8">
        <f>Input!G9</f>
        <v>5</v>
      </c>
      <c r="B8">
        <f t="shared" si="0"/>
        <v>5</v>
      </c>
      <c r="C8">
        <f t="shared" si="1"/>
        <v>-9.2212860110086448E-2</v>
      </c>
      <c r="D8" t="e">
        <f t="shared" si="10"/>
        <v>#NUM!</v>
      </c>
      <c r="E8" s="4">
        <f>Input!I9</f>
        <v>6.5372320000000013</v>
      </c>
      <c r="F8">
        <f t="shared" si="2"/>
        <v>5.9483134285714296</v>
      </c>
      <c r="G8" t="e">
        <f t="shared" si="3"/>
        <v>#NUM!</v>
      </c>
      <c r="H8" t="e">
        <f t="shared" si="4"/>
        <v>#NUM!</v>
      </c>
      <c r="I8" t="e">
        <f t="shared" si="5"/>
        <v>#NUM!</v>
      </c>
      <c r="N8">
        <f>Input!J9</f>
        <v>2.0529368571428588</v>
      </c>
      <c r="O8">
        <f t="shared" si="6"/>
        <v>2.0529368571428588</v>
      </c>
      <c r="P8" t="e">
        <f t="shared" si="7"/>
        <v>#NUM!</v>
      </c>
      <c r="Q8" t="e">
        <f t="shared" si="8"/>
        <v>#NUM!</v>
      </c>
      <c r="R8" t="e">
        <f t="shared" si="9"/>
        <v>#NUM!</v>
      </c>
      <c r="AD8" s="29"/>
      <c r="AE8" s="29"/>
      <c r="AF8" s="29"/>
      <c r="AG8" s="29"/>
      <c r="AH8" s="29"/>
      <c r="AI8" s="29"/>
      <c r="AJ8" s="29"/>
      <c r="AK8" s="29"/>
    </row>
    <row r="9" spans="1:37" x14ac:dyDescent="0.25">
      <c r="A9">
        <f>Input!G10</f>
        <v>6</v>
      </c>
      <c r="B9">
        <f t="shared" si="0"/>
        <v>6</v>
      </c>
      <c r="C9">
        <f t="shared" si="1"/>
        <v>-0.11065543213210373</v>
      </c>
      <c r="D9" t="e">
        <f t="shared" si="10"/>
        <v>#NUM!</v>
      </c>
      <c r="E9" s="4">
        <f>Input!I10</f>
        <v>9.058465571428572</v>
      </c>
      <c r="F9">
        <f t="shared" si="2"/>
        <v>8.4695470000000004</v>
      </c>
      <c r="G9" t="e">
        <f t="shared" si="3"/>
        <v>#NUM!</v>
      </c>
      <c r="H9" t="e">
        <f t="shared" si="4"/>
        <v>#NUM!</v>
      </c>
      <c r="I9" t="e">
        <f t="shared" si="5"/>
        <v>#NUM!</v>
      </c>
      <c r="N9">
        <f>Input!J10</f>
        <v>2.5212335714285707</v>
      </c>
      <c r="O9">
        <f t="shared" si="6"/>
        <v>2.5212335714285707</v>
      </c>
      <c r="P9" t="e">
        <f t="shared" si="7"/>
        <v>#NUM!</v>
      </c>
      <c r="Q9" t="e">
        <f t="shared" si="8"/>
        <v>#NUM!</v>
      </c>
      <c r="R9" t="e">
        <f t="shared" si="9"/>
        <v>#NUM!</v>
      </c>
      <c r="AD9" s="29"/>
      <c r="AE9" s="29"/>
      <c r="AF9" s="29"/>
      <c r="AG9" s="29"/>
      <c r="AH9" s="29"/>
      <c r="AI9" s="29"/>
      <c r="AJ9" s="29"/>
      <c r="AK9" s="29"/>
    </row>
    <row r="10" spans="1:37" x14ac:dyDescent="0.25">
      <c r="A10">
        <f>Input!G11</f>
        <v>7</v>
      </c>
      <c r="B10">
        <f t="shared" si="0"/>
        <v>7</v>
      </c>
      <c r="C10">
        <f t="shared" si="1"/>
        <v>-0.12909800415412101</v>
      </c>
      <c r="D10" t="e">
        <f t="shared" si="10"/>
        <v>#NUM!</v>
      </c>
      <c r="E10" s="4">
        <f>Input!I11</f>
        <v>12.698407857142858</v>
      </c>
      <c r="F10">
        <f t="shared" si="2"/>
        <v>12.109489285714286</v>
      </c>
      <c r="G10" t="e">
        <f t="shared" si="3"/>
        <v>#NUM!</v>
      </c>
      <c r="H10" t="e">
        <f t="shared" si="4"/>
        <v>#NUM!</v>
      </c>
      <c r="I10" t="e">
        <f t="shared" si="5"/>
        <v>#NUM!</v>
      </c>
      <c r="N10">
        <f>Input!J11</f>
        <v>3.6399422857142856</v>
      </c>
      <c r="O10">
        <f t="shared" si="6"/>
        <v>3.6399422857142856</v>
      </c>
      <c r="P10" t="e">
        <f t="shared" si="7"/>
        <v>#NUM!</v>
      </c>
      <c r="Q10" t="e">
        <f t="shared" si="8"/>
        <v>#NUM!</v>
      </c>
      <c r="R10" t="e">
        <f t="shared" si="9"/>
        <v>#NUM!</v>
      </c>
      <c r="AD10" s="29"/>
      <c r="AE10" s="29"/>
      <c r="AF10" s="29"/>
      <c r="AG10" s="29"/>
      <c r="AH10" s="29"/>
      <c r="AI10" s="29"/>
      <c r="AJ10" s="29"/>
      <c r="AK10" s="29"/>
    </row>
    <row r="11" spans="1:37" x14ac:dyDescent="0.25">
      <c r="A11">
        <f>Input!G12</f>
        <v>8</v>
      </c>
      <c r="B11">
        <f t="shared" si="0"/>
        <v>8</v>
      </c>
      <c r="C11">
        <f t="shared" si="1"/>
        <v>-0.1475405761761383</v>
      </c>
      <c r="D11" t="e">
        <f t="shared" si="10"/>
        <v>#NUM!</v>
      </c>
      <c r="E11" s="4">
        <f>Input!I12</f>
        <v>16.972206142857143</v>
      </c>
      <c r="F11">
        <f t="shared" si="2"/>
        <v>16.383287571428571</v>
      </c>
      <c r="G11" t="e">
        <f t="shared" si="3"/>
        <v>#NUM!</v>
      </c>
      <c r="H11" t="e">
        <f t="shared" si="4"/>
        <v>#NUM!</v>
      </c>
      <c r="I11" t="e">
        <f t="shared" si="5"/>
        <v>#NUM!</v>
      </c>
      <c r="N11">
        <f>Input!J12</f>
        <v>4.2737982857142853</v>
      </c>
      <c r="O11">
        <f t="shared" si="6"/>
        <v>4.2737982857142853</v>
      </c>
      <c r="P11" t="e">
        <f t="shared" si="7"/>
        <v>#NUM!</v>
      </c>
      <c r="Q11" t="e">
        <f t="shared" si="8"/>
        <v>#NUM!</v>
      </c>
      <c r="R11" t="e">
        <f t="shared" si="9"/>
        <v>#NUM!</v>
      </c>
      <c r="AD11" s="29"/>
      <c r="AE11" s="29"/>
      <c r="AF11" s="29"/>
      <c r="AG11" s="29"/>
      <c r="AH11" s="29"/>
      <c r="AI11" s="29"/>
      <c r="AJ11" s="29"/>
      <c r="AK11" s="29"/>
    </row>
    <row r="12" spans="1:37" x14ac:dyDescent="0.25">
      <c r="A12">
        <f>Input!G13</f>
        <v>9</v>
      </c>
      <c r="B12">
        <f t="shared" si="0"/>
        <v>9</v>
      </c>
      <c r="C12">
        <f t="shared" si="1"/>
        <v>-0.1659831481981556</v>
      </c>
      <c r="D12" t="e">
        <f t="shared" si="10"/>
        <v>#NUM!</v>
      </c>
      <c r="E12" s="4">
        <f>Input!I13</f>
        <v>22.128199714285717</v>
      </c>
      <c r="F12">
        <f t="shared" si="2"/>
        <v>21.539281142857146</v>
      </c>
      <c r="G12" t="e">
        <f t="shared" si="3"/>
        <v>#NUM!</v>
      </c>
      <c r="H12" t="e">
        <f t="shared" si="4"/>
        <v>#NUM!</v>
      </c>
      <c r="I12" t="e">
        <f t="shared" si="5"/>
        <v>#NUM!</v>
      </c>
      <c r="N12">
        <f>Input!J13</f>
        <v>5.1559935714285743</v>
      </c>
      <c r="O12">
        <f t="shared" si="6"/>
        <v>5.1559935714285743</v>
      </c>
      <c r="P12" t="e">
        <f t="shared" si="7"/>
        <v>#NUM!</v>
      </c>
      <c r="Q12" t="e">
        <f t="shared" si="8"/>
        <v>#NUM!</v>
      </c>
      <c r="R12" t="e">
        <f t="shared" si="9"/>
        <v>#NUM!</v>
      </c>
      <c r="AD12" s="29"/>
      <c r="AE12" s="29"/>
      <c r="AF12" s="29"/>
      <c r="AG12" s="29"/>
      <c r="AH12" s="29"/>
      <c r="AI12" s="29"/>
      <c r="AJ12" s="29"/>
      <c r="AK12" s="29"/>
    </row>
    <row r="13" spans="1:37" x14ac:dyDescent="0.25">
      <c r="A13">
        <f>Input!G14</f>
        <v>10</v>
      </c>
      <c r="B13">
        <f t="shared" si="0"/>
        <v>10</v>
      </c>
      <c r="C13">
        <f t="shared" si="1"/>
        <v>-0.1844257202201729</v>
      </c>
      <c r="D13" t="e">
        <f t="shared" si="10"/>
        <v>#NUM!</v>
      </c>
      <c r="E13" s="4">
        <f>Input!I14</f>
        <v>28.36269457142857</v>
      </c>
      <c r="F13">
        <f t="shared" si="2"/>
        <v>27.773775999999998</v>
      </c>
      <c r="G13" t="e">
        <f t="shared" si="3"/>
        <v>#NUM!</v>
      </c>
      <c r="H13" t="e">
        <f t="shared" si="4"/>
        <v>#NUM!</v>
      </c>
      <c r="I13" t="e">
        <f t="shared" si="5"/>
        <v>#NUM!</v>
      </c>
      <c r="N13">
        <f>Input!J14</f>
        <v>6.2344948571428525</v>
      </c>
      <c r="O13">
        <f t="shared" si="6"/>
        <v>6.2344948571428525</v>
      </c>
      <c r="P13" t="e">
        <f t="shared" si="7"/>
        <v>#NUM!</v>
      </c>
      <c r="Q13" t="e">
        <f t="shared" si="8"/>
        <v>#NUM!</v>
      </c>
      <c r="R13" t="e">
        <f t="shared" si="9"/>
        <v>#NUM!</v>
      </c>
      <c r="AD13" s="29"/>
      <c r="AE13" s="29"/>
      <c r="AF13" s="29"/>
      <c r="AG13" s="29"/>
      <c r="AH13" s="29"/>
      <c r="AI13" s="29"/>
      <c r="AJ13" s="29"/>
      <c r="AK13" s="29"/>
    </row>
    <row r="14" spans="1:37" x14ac:dyDescent="0.25">
      <c r="A14">
        <f>Input!G15</f>
        <v>11</v>
      </c>
      <c r="B14">
        <f t="shared" si="0"/>
        <v>11</v>
      </c>
      <c r="C14">
        <f t="shared" si="1"/>
        <v>-0.20286829224219016</v>
      </c>
      <c r="D14" t="e">
        <f t="shared" si="10"/>
        <v>#NUM!</v>
      </c>
      <c r="E14" s="4">
        <f>Input!I15</f>
        <v>35.938220857142852</v>
      </c>
      <c r="F14">
        <f t="shared" si="2"/>
        <v>35.34930228571428</v>
      </c>
      <c r="G14" t="e">
        <f t="shared" si="3"/>
        <v>#NUM!</v>
      </c>
      <c r="H14" t="e">
        <f t="shared" si="4"/>
        <v>#NUM!</v>
      </c>
      <c r="I14" t="e">
        <f t="shared" si="5"/>
        <v>#NUM!</v>
      </c>
      <c r="N14">
        <f>Input!J15</f>
        <v>7.5755262857142824</v>
      </c>
      <c r="O14">
        <f t="shared" si="6"/>
        <v>7.5755262857142824</v>
      </c>
      <c r="P14" t="e">
        <f t="shared" si="7"/>
        <v>#NUM!</v>
      </c>
      <c r="Q14" t="e">
        <f t="shared" si="8"/>
        <v>#NUM!</v>
      </c>
      <c r="R14" t="e">
        <f t="shared" si="9"/>
        <v>#NUM!</v>
      </c>
      <c r="AD14" s="29"/>
      <c r="AE14" s="29"/>
      <c r="AF14" s="29"/>
      <c r="AG14" s="29"/>
      <c r="AH14" s="29"/>
      <c r="AI14" s="29"/>
      <c r="AJ14" s="29"/>
      <c r="AK14" s="29"/>
    </row>
    <row r="15" spans="1:37" x14ac:dyDescent="0.25">
      <c r="A15">
        <f>Input!G16</f>
        <v>12</v>
      </c>
      <c r="B15">
        <f t="shared" si="0"/>
        <v>12</v>
      </c>
      <c r="C15">
        <f t="shared" si="1"/>
        <v>-0.22131086426420746</v>
      </c>
      <c r="D15" t="e">
        <f t="shared" si="10"/>
        <v>#NUM!</v>
      </c>
      <c r="E15" s="4">
        <f>Input!I16</f>
        <v>44.802745428571427</v>
      </c>
      <c r="F15">
        <f t="shared" si="2"/>
        <v>44.213826857142855</v>
      </c>
      <c r="G15" t="e">
        <f t="shared" si="3"/>
        <v>#NUM!</v>
      </c>
      <c r="H15" t="e">
        <f t="shared" si="4"/>
        <v>#NUM!</v>
      </c>
      <c r="I15" t="e">
        <f t="shared" si="5"/>
        <v>#NUM!</v>
      </c>
      <c r="N15">
        <f>Input!J16</f>
        <v>8.864524571428575</v>
      </c>
      <c r="O15">
        <f t="shared" si="6"/>
        <v>8.864524571428575</v>
      </c>
      <c r="P15" t="e">
        <f t="shared" si="7"/>
        <v>#NUM!</v>
      </c>
      <c r="Q15" t="e">
        <f t="shared" si="8"/>
        <v>#NUM!</v>
      </c>
      <c r="R15" t="e">
        <f t="shared" si="9"/>
        <v>#NUM!</v>
      </c>
      <c r="AD15" s="29"/>
      <c r="AE15" s="29"/>
      <c r="AF15" s="29"/>
      <c r="AG15" s="29"/>
      <c r="AH15" s="29"/>
      <c r="AI15" s="29"/>
      <c r="AJ15" s="29"/>
      <c r="AK15" s="29"/>
    </row>
    <row r="16" spans="1:37" x14ac:dyDescent="0.25">
      <c r="A16">
        <f>Input!G17</f>
        <v>13</v>
      </c>
      <c r="B16">
        <f t="shared" si="0"/>
        <v>13</v>
      </c>
      <c r="C16">
        <f t="shared" si="1"/>
        <v>-0.23975343628622475</v>
      </c>
      <c r="D16" t="e">
        <f t="shared" si="10"/>
        <v>#NUM!</v>
      </c>
      <c r="E16" s="4">
        <f>Input!I17</f>
        <v>56.048960571428566</v>
      </c>
      <c r="F16">
        <f t="shared" si="2"/>
        <v>55.460041999999994</v>
      </c>
      <c r="G16" t="e">
        <f t="shared" si="3"/>
        <v>#NUM!</v>
      </c>
      <c r="H16" t="e">
        <f t="shared" si="4"/>
        <v>#NUM!</v>
      </c>
      <c r="I16" t="e">
        <f t="shared" si="5"/>
        <v>#NUM!</v>
      </c>
      <c r="N16">
        <f>Input!J17</f>
        <v>11.246215142857139</v>
      </c>
      <c r="O16">
        <f t="shared" si="6"/>
        <v>11.246215142857139</v>
      </c>
      <c r="P16" t="e">
        <f t="shared" si="7"/>
        <v>#NUM!</v>
      </c>
      <c r="Q16" t="e">
        <f t="shared" si="8"/>
        <v>#NUM!</v>
      </c>
      <c r="R16" t="e">
        <f t="shared" si="9"/>
        <v>#NUM!</v>
      </c>
      <c r="AD16" s="29"/>
      <c r="AE16" s="29"/>
      <c r="AF16" s="29"/>
      <c r="AG16" s="29"/>
      <c r="AH16" s="29"/>
      <c r="AI16" s="29"/>
      <c r="AJ16" s="29"/>
      <c r="AK16" s="29"/>
    </row>
    <row r="17" spans="1:37" x14ac:dyDescent="0.25">
      <c r="A17">
        <f>Input!G18</f>
        <v>14</v>
      </c>
      <c r="B17">
        <f t="shared" si="0"/>
        <v>14</v>
      </c>
      <c r="C17">
        <f t="shared" si="1"/>
        <v>-0.25819600830824202</v>
      </c>
      <c r="D17" t="e">
        <f t="shared" si="10"/>
        <v>#NUM!</v>
      </c>
      <c r="E17" s="4">
        <f>Input!I18</f>
        <v>69.485290428571432</v>
      </c>
      <c r="F17">
        <f t="shared" si="2"/>
        <v>68.896371857142867</v>
      </c>
      <c r="G17" t="e">
        <f t="shared" si="3"/>
        <v>#NUM!</v>
      </c>
      <c r="H17" t="e">
        <f t="shared" si="4"/>
        <v>#NUM!</v>
      </c>
      <c r="I17" t="e">
        <f t="shared" si="5"/>
        <v>#NUM!</v>
      </c>
      <c r="N17">
        <f>Input!J18</f>
        <v>13.436329857142866</v>
      </c>
      <c r="O17">
        <f t="shared" si="6"/>
        <v>13.436329857142866</v>
      </c>
      <c r="P17" t="e">
        <f t="shared" si="7"/>
        <v>#NUM!</v>
      </c>
      <c r="Q17" t="e">
        <f t="shared" si="8"/>
        <v>#NUM!</v>
      </c>
      <c r="R17" t="e">
        <f t="shared" si="9"/>
        <v>#NUM!</v>
      </c>
      <c r="AD17" s="29"/>
      <c r="AE17" s="29"/>
      <c r="AF17" s="29"/>
      <c r="AG17" s="29"/>
      <c r="AH17" s="29"/>
      <c r="AI17" s="29"/>
      <c r="AJ17" s="29"/>
      <c r="AK17" s="29"/>
    </row>
    <row r="18" spans="1:37" x14ac:dyDescent="0.25">
      <c r="A18">
        <f>Input!G19</f>
        <v>15</v>
      </c>
      <c r="B18">
        <f t="shared" si="0"/>
        <v>15</v>
      </c>
      <c r="C18">
        <f t="shared" si="1"/>
        <v>-0.27663858033025934</v>
      </c>
      <c r="D18" t="e">
        <f t="shared" si="10"/>
        <v>#NUM!</v>
      </c>
      <c r="E18" s="4">
        <f>Input!I19</f>
        <v>86.362891142857151</v>
      </c>
      <c r="F18">
        <f t="shared" si="2"/>
        <v>85.773972571428587</v>
      </c>
      <c r="G18" t="e">
        <f t="shared" si="3"/>
        <v>#NUM!</v>
      </c>
      <c r="H18" t="e">
        <f t="shared" si="4"/>
        <v>#NUM!</v>
      </c>
      <c r="I18" t="e">
        <f t="shared" si="5"/>
        <v>#NUM!</v>
      </c>
      <c r="N18">
        <f>Input!J19</f>
        <v>16.87760071428572</v>
      </c>
      <c r="O18">
        <f t="shared" si="6"/>
        <v>16.87760071428572</v>
      </c>
      <c r="P18" t="e">
        <f t="shared" si="7"/>
        <v>#NUM!</v>
      </c>
      <c r="Q18" t="e">
        <f t="shared" si="8"/>
        <v>#NUM!</v>
      </c>
      <c r="R18" t="e">
        <f t="shared" si="9"/>
        <v>#NUM!</v>
      </c>
      <c r="AD18" s="29"/>
      <c r="AE18" s="29"/>
      <c r="AF18" s="29"/>
      <c r="AG18" s="29"/>
      <c r="AH18" s="29"/>
      <c r="AI18" s="29"/>
      <c r="AJ18" s="29"/>
      <c r="AK18" s="29"/>
    </row>
    <row r="19" spans="1:37" x14ac:dyDescent="0.25">
      <c r="A19">
        <f>Input!G20</f>
        <v>16</v>
      </c>
      <c r="B19">
        <f t="shared" si="0"/>
        <v>16</v>
      </c>
      <c r="C19">
        <f t="shared" si="1"/>
        <v>-0.29508115235227661</v>
      </c>
      <c r="D19" t="e">
        <f t="shared" si="10"/>
        <v>#NUM!</v>
      </c>
      <c r="E19" s="4">
        <f>Input!I20</f>
        <v>104.44907571428571</v>
      </c>
      <c r="F19">
        <f t="shared" si="2"/>
        <v>103.86015714285715</v>
      </c>
      <c r="G19" t="e">
        <f t="shared" si="3"/>
        <v>#NUM!</v>
      </c>
      <c r="H19" t="e">
        <f t="shared" si="4"/>
        <v>#NUM!</v>
      </c>
      <c r="I19" t="e">
        <f t="shared" si="5"/>
        <v>#NUM!</v>
      </c>
      <c r="N19">
        <f>Input!J20</f>
        <v>18.086184571428561</v>
      </c>
      <c r="O19">
        <f t="shared" si="6"/>
        <v>18.086184571428561</v>
      </c>
      <c r="P19" t="e">
        <f t="shared" si="7"/>
        <v>#NUM!</v>
      </c>
      <c r="Q19" t="e">
        <f t="shared" si="8"/>
        <v>#NUM!</v>
      </c>
      <c r="R19" t="e">
        <f t="shared" si="9"/>
        <v>#NUM!</v>
      </c>
    </row>
    <row r="20" spans="1:37" x14ac:dyDescent="0.25">
      <c r="A20">
        <f>Input!G21</f>
        <v>17</v>
      </c>
      <c r="B20">
        <f t="shared" si="0"/>
        <v>17</v>
      </c>
      <c r="C20">
        <f t="shared" si="1"/>
        <v>-0.31352372437429388</v>
      </c>
      <c r="D20" t="e">
        <f t="shared" si="10"/>
        <v>#NUM!</v>
      </c>
      <c r="E20" s="4">
        <f>Input!I21</f>
        <v>126.61748271428571</v>
      </c>
      <c r="F20">
        <f t="shared" si="2"/>
        <v>126.02856414285715</v>
      </c>
      <c r="G20" t="e">
        <f t="shared" si="3"/>
        <v>#NUM!</v>
      </c>
      <c r="H20" t="e">
        <f t="shared" si="4"/>
        <v>#NUM!</v>
      </c>
      <c r="I20" t="e">
        <f t="shared" si="5"/>
        <v>#NUM!</v>
      </c>
      <c r="N20">
        <f>Input!J21</f>
        <v>22.168407000000002</v>
      </c>
      <c r="O20">
        <f t="shared" si="6"/>
        <v>22.168407000000002</v>
      </c>
      <c r="P20" t="e">
        <f t="shared" si="7"/>
        <v>#NUM!</v>
      </c>
      <c r="Q20" t="e">
        <f t="shared" si="8"/>
        <v>#NUM!</v>
      </c>
      <c r="R20" t="e">
        <f t="shared" si="9"/>
        <v>#NUM!</v>
      </c>
    </row>
    <row r="21" spans="1:37" x14ac:dyDescent="0.25">
      <c r="A21">
        <f>Input!G22</f>
        <v>18</v>
      </c>
      <c r="B21">
        <f t="shared" si="0"/>
        <v>18</v>
      </c>
      <c r="C21">
        <f t="shared" si="1"/>
        <v>-0.3319662963963112</v>
      </c>
      <c r="D21" t="e">
        <f t="shared" si="10"/>
        <v>#NUM!</v>
      </c>
      <c r="E21" s="4">
        <f>Input!I22</f>
        <v>153.23707299999998</v>
      </c>
      <c r="F21">
        <f t="shared" si="2"/>
        <v>152.64815442857142</v>
      </c>
      <c r="G21" t="e">
        <f t="shared" si="3"/>
        <v>#NUM!</v>
      </c>
      <c r="H21" t="e">
        <f t="shared" si="4"/>
        <v>#NUM!</v>
      </c>
      <c r="I21" t="e">
        <f t="shared" si="5"/>
        <v>#NUM!</v>
      </c>
      <c r="N21">
        <f>Input!J22</f>
        <v>26.619590285714267</v>
      </c>
      <c r="O21">
        <f t="shared" si="6"/>
        <v>26.619590285714267</v>
      </c>
      <c r="P21" t="e">
        <f t="shared" si="7"/>
        <v>#NUM!</v>
      </c>
      <c r="Q21" t="e">
        <f t="shared" si="8"/>
        <v>#NUM!</v>
      </c>
      <c r="R21" t="e">
        <f t="shared" si="9"/>
        <v>#NUM!</v>
      </c>
    </row>
    <row r="22" spans="1:37" x14ac:dyDescent="0.25">
      <c r="A22">
        <f>Input!G23</f>
        <v>19</v>
      </c>
      <c r="B22">
        <f t="shared" si="0"/>
        <v>19</v>
      </c>
      <c r="C22">
        <f t="shared" si="1"/>
        <v>-0.35040886841832847</v>
      </c>
      <c r="D22" t="e">
        <f t="shared" si="10"/>
        <v>#NUM!</v>
      </c>
      <c r="E22" s="4">
        <f>Input!I23</f>
        <v>184.04058657142858</v>
      </c>
      <c r="F22">
        <f t="shared" si="2"/>
        <v>183.45166800000001</v>
      </c>
      <c r="G22" t="e">
        <f t="shared" si="3"/>
        <v>#NUM!</v>
      </c>
      <c r="H22" t="e">
        <f t="shared" si="4"/>
        <v>#NUM!</v>
      </c>
      <c r="I22" t="e">
        <f t="shared" si="5"/>
        <v>#NUM!</v>
      </c>
      <c r="N22">
        <f>Input!J23</f>
        <v>30.803513571428596</v>
      </c>
      <c r="O22">
        <f t="shared" si="6"/>
        <v>30.803513571428596</v>
      </c>
      <c r="P22" t="e">
        <f t="shared" si="7"/>
        <v>#NUM!</v>
      </c>
      <c r="Q22" t="e">
        <f t="shared" si="8"/>
        <v>#NUM!</v>
      </c>
      <c r="R22" t="e">
        <f t="shared" si="9"/>
        <v>#NUM!</v>
      </c>
    </row>
    <row r="23" spans="1:37" x14ac:dyDescent="0.25">
      <c r="A23">
        <f>Input!G24</f>
        <v>20</v>
      </c>
      <c r="B23">
        <f t="shared" si="0"/>
        <v>20</v>
      </c>
      <c r="C23">
        <f t="shared" si="1"/>
        <v>-0.36885144044034579</v>
      </c>
      <c r="D23" t="e">
        <f t="shared" si="10"/>
        <v>#NUM!</v>
      </c>
      <c r="E23" s="4">
        <f>Input!I24</f>
        <v>220.16565314285714</v>
      </c>
      <c r="F23">
        <f t="shared" si="2"/>
        <v>219.57673457142857</v>
      </c>
      <c r="G23" t="e">
        <f t="shared" si="3"/>
        <v>#NUM!</v>
      </c>
      <c r="H23" t="e">
        <f t="shared" si="4"/>
        <v>#NUM!</v>
      </c>
      <c r="I23" t="e">
        <f t="shared" si="5"/>
        <v>#NUM!</v>
      </c>
      <c r="N23">
        <f>Input!J24</f>
        <v>36.125066571428562</v>
      </c>
      <c r="O23">
        <f t="shared" si="6"/>
        <v>36.125066571428562</v>
      </c>
      <c r="P23" t="e">
        <f t="shared" si="7"/>
        <v>#NUM!</v>
      </c>
      <c r="Q23" t="e">
        <f t="shared" si="8"/>
        <v>#NUM!</v>
      </c>
      <c r="R23" t="e">
        <f t="shared" si="9"/>
        <v>#NUM!</v>
      </c>
    </row>
    <row r="24" spans="1:37" x14ac:dyDescent="0.25">
      <c r="A24">
        <f>Input!G25</f>
        <v>21</v>
      </c>
      <c r="B24">
        <f t="shared" si="0"/>
        <v>21</v>
      </c>
      <c r="C24">
        <f t="shared" si="1"/>
        <v>-0.38729401246236306</v>
      </c>
      <c r="D24" t="e">
        <f t="shared" si="10"/>
        <v>#NUM!</v>
      </c>
      <c r="E24" s="4">
        <f>Input!I25</f>
        <v>261.25277199999999</v>
      </c>
      <c r="F24">
        <f t="shared" si="2"/>
        <v>260.66385342857143</v>
      </c>
      <c r="G24" t="e">
        <f t="shared" si="3"/>
        <v>#NUM!</v>
      </c>
      <c r="H24" t="e">
        <f t="shared" si="4"/>
        <v>#NUM!</v>
      </c>
      <c r="I24" t="e">
        <f t="shared" si="5"/>
        <v>#NUM!</v>
      </c>
      <c r="N24">
        <f>Input!J25</f>
        <v>41.087118857142855</v>
      </c>
      <c r="O24">
        <f t="shared" si="6"/>
        <v>41.087118857142855</v>
      </c>
      <c r="P24" t="e">
        <f t="shared" si="7"/>
        <v>#NUM!</v>
      </c>
      <c r="Q24" t="e">
        <f t="shared" si="8"/>
        <v>#NUM!</v>
      </c>
      <c r="R24" t="e">
        <f t="shared" si="9"/>
        <v>#NUM!</v>
      </c>
    </row>
    <row r="25" spans="1:37" x14ac:dyDescent="0.25">
      <c r="A25">
        <f>Input!G26</f>
        <v>22</v>
      </c>
      <c r="B25">
        <f t="shared" si="0"/>
        <v>22</v>
      </c>
      <c r="C25">
        <f t="shared" si="1"/>
        <v>-0.40573658448438032</v>
      </c>
      <c r="D25" t="e">
        <f t="shared" si="10"/>
        <v>#NUM!</v>
      </c>
      <c r="E25" s="4">
        <f>Input!I26</f>
        <v>305.73622428571429</v>
      </c>
      <c r="F25">
        <f t="shared" si="2"/>
        <v>305.14730571428572</v>
      </c>
      <c r="G25" t="e">
        <f t="shared" si="3"/>
        <v>#NUM!</v>
      </c>
      <c r="H25" t="e">
        <f t="shared" si="4"/>
        <v>#NUM!</v>
      </c>
      <c r="I25" t="e">
        <f t="shared" si="5"/>
        <v>#NUM!</v>
      </c>
      <c r="N25">
        <f>Input!J26</f>
        <v>44.483452285714293</v>
      </c>
      <c r="O25">
        <f t="shared" si="6"/>
        <v>44.483452285714293</v>
      </c>
      <c r="P25" t="e">
        <f t="shared" si="7"/>
        <v>#NUM!</v>
      </c>
      <c r="Q25" t="e">
        <f t="shared" si="8"/>
        <v>#NUM!</v>
      </c>
      <c r="R25" t="e">
        <f t="shared" si="9"/>
        <v>#NUM!</v>
      </c>
    </row>
    <row r="26" spans="1:37" x14ac:dyDescent="0.25">
      <c r="A26">
        <f>Input!G27</f>
        <v>23</v>
      </c>
      <c r="B26">
        <f t="shared" si="0"/>
        <v>23</v>
      </c>
      <c r="C26">
        <f t="shared" si="1"/>
        <v>-0.42417915650639765</v>
      </c>
      <c r="D26" t="e">
        <f t="shared" si="10"/>
        <v>#NUM!</v>
      </c>
      <c r="E26" s="4">
        <f>Input!I27</f>
        <v>356.24840471428575</v>
      </c>
      <c r="F26">
        <f t="shared" si="2"/>
        <v>355.65948614285719</v>
      </c>
      <c r="G26" t="e">
        <f t="shared" si="3"/>
        <v>#NUM!</v>
      </c>
      <c r="H26" t="e">
        <f t="shared" si="4"/>
        <v>#NUM!</v>
      </c>
      <c r="I26" t="e">
        <f t="shared" si="5"/>
        <v>#NUM!</v>
      </c>
      <c r="N26">
        <f>Input!J27</f>
        <v>50.512180428571469</v>
      </c>
      <c r="O26">
        <f t="shared" si="6"/>
        <v>50.512180428571469</v>
      </c>
      <c r="P26" t="e">
        <f t="shared" si="7"/>
        <v>#NUM!</v>
      </c>
      <c r="Q26" t="e">
        <f t="shared" si="8"/>
        <v>#NUM!</v>
      </c>
      <c r="R26" t="e">
        <f t="shared" si="9"/>
        <v>#NUM!</v>
      </c>
    </row>
    <row r="27" spans="1:37" x14ac:dyDescent="0.25">
      <c r="A27">
        <f>Input!G28</f>
        <v>24</v>
      </c>
      <c r="B27">
        <f t="shared" si="0"/>
        <v>24</v>
      </c>
      <c r="C27">
        <f t="shared" si="1"/>
        <v>-0.44262172852841491</v>
      </c>
      <c r="D27" t="e">
        <f t="shared" si="10"/>
        <v>#NUM!</v>
      </c>
      <c r="E27" s="4">
        <f>Input!I28</f>
        <v>411.24015014285715</v>
      </c>
      <c r="F27">
        <f t="shared" si="2"/>
        <v>410.65123157142858</v>
      </c>
      <c r="G27" t="e">
        <f t="shared" si="3"/>
        <v>#NUM!</v>
      </c>
      <c r="H27" t="e">
        <f t="shared" si="4"/>
        <v>#NUM!</v>
      </c>
      <c r="I27" t="e">
        <f t="shared" si="5"/>
        <v>#NUM!</v>
      </c>
      <c r="N27">
        <f>Input!J28</f>
        <v>54.991745428571392</v>
      </c>
      <c r="O27">
        <f t="shared" si="6"/>
        <v>54.991745428571392</v>
      </c>
      <c r="P27" t="e">
        <f t="shared" si="7"/>
        <v>#NUM!</v>
      </c>
      <c r="Q27" t="e">
        <f t="shared" si="8"/>
        <v>#NUM!</v>
      </c>
      <c r="R27" t="e">
        <f t="shared" si="9"/>
        <v>#NUM!</v>
      </c>
    </row>
    <row r="28" spans="1:37" x14ac:dyDescent="0.25">
      <c r="A28">
        <f>Input!G29</f>
        <v>25</v>
      </c>
      <c r="B28">
        <f t="shared" si="0"/>
        <v>25</v>
      </c>
      <c r="C28">
        <f t="shared" si="1"/>
        <v>-0.46106430055043218</v>
      </c>
      <c r="D28" t="e">
        <f t="shared" si="10"/>
        <v>#NUM!</v>
      </c>
      <c r="E28" s="4">
        <f>Input!I29</f>
        <v>472.5491702857143</v>
      </c>
      <c r="F28">
        <f t="shared" si="2"/>
        <v>471.96025171428573</v>
      </c>
      <c r="G28" t="e">
        <f t="shared" si="3"/>
        <v>#NUM!</v>
      </c>
      <c r="H28" t="e">
        <f t="shared" si="4"/>
        <v>#NUM!</v>
      </c>
      <c r="I28" t="e">
        <f t="shared" si="5"/>
        <v>#NUM!</v>
      </c>
      <c r="N28">
        <f>Input!J29</f>
        <v>61.30902014285715</v>
      </c>
      <c r="O28">
        <f t="shared" si="6"/>
        <v>61.30902014285715</v>
      </c>
      <c r="P28" t="e">
        <f t="shared" si="7"/>
        <v>#NUM!</v>
      </c>
      <c r="Q28" t="e">
        <f t="shared" si="8"/>
        <v>#NUM!</v>
      </c>
      <c r="R28" t="e">
        <f t="shared" si="9"/>
        <v>#NUM!</v>
      </c>
    </row>
    <row r="29" spans="1:37" x14ac:dyDescent="0.25">
      <c r="A29">
        <f>Input!G30</f>
        <v>26</v>
      </c>
      <c r="B29">
        <f t="shared" si="0"/>
        <v>26</v>
      </c>
      <c r="C29">
        <f t="shared" si="1"/>
        <v>-0.47950687257244951</v>
      </c>
      <c r="D29" t="e">
        <f t="shared" si="10"/>
        <v>#NUM!</v>
      </c>
      <c r="E29" s="4">
        <f>Input!I30</f>
        <v>541.99188828571437</v>
      </c>
      <c r="F29">
        <f t="shared" si="2"/>
        <v>541.40296971428575</v>
      </c>
      <c r="G29" t="e">
        <f t="shared" si="3"/>
        <v>#NUM!</v>
      </c>
      <c r="H29" t="e">
        <f t="shared" si="4"/>
        <v>#NUM!</v>
      </c>
      <c r="I29" t="e">
        <f t="shared" si="5"/>
        <v>#NUM!</v>
      </c>
      <c r="N29">
        <f>Input!J30</f>
        <v>69.44271800000007</v>
      </c>
      <c r="O29">
        <f t="shared" si="6"/>
        <v>69.44271800000007</v>
      </c>
      <c r="P29" t="e">
        <f t="shared" si="7"/>
        <v>#NUM!</v>
      </c>
      <c r="Q29" t="e">
        <f t="shared" si="8"/>
        <v>#NUM!</v>
      </c>
      <c r="R29" t="e">
        <f t="shared" si="9"/>
        <v>#NUM!</v>
      </c>
    </row>
    <row r="30" spans="1:37" x14ac:dyDescent="0.25">
      <c r="A30">
        <f>Input!G31</f>
        <v>27</v>
      </c>
      <c r="B30">
        <f t="shared" si="0"/>
        <v>27</v>
      </c>
      <c r="C30">
        <f t="shared" si="1"/>
        <v>-0.49794944459446677</v>
      </c>
      <c r="D30" t="e">
        <f t="shared" si="10"/>
        <v>#NUM!</v>
      </c>
      <c r="E30" s="4">
        <f>Input!I31</f>
        <v>618.67191828571424</v>
      </c>
      <c r="F30">
        <f t="shared" si="2"/>
        <v>618.08299971428562</v>
      </c>
      <c r="G30" t="e">
        <f t="shared" si="3"/>
        <v>#NUM!</v>
      </c>
      <c r="H30" t="e">
        <f t="shared" si="4"/>
        <v>#NUM!</v>
      </c>
      <c r="I30" t="e">
        <f t="shared" si="5"/>
        <v>#NUM!</v>
      </c>
      <c r="N30">
        <f>Input!J31</f>
        <v>76.680029999999874</v>
      </c>
      <c r="O30">
        <f t="shared" si="6"/>
        <v>76.680029999999874</v>
      </c>
      <c r="P30" t="e">
        <f t="shared" si="7"/>
        <v>#NUM!</v>
      </c>
      <c r="Q30" t="e">
        <f t="shared" si="8"/>
        <v>#NUM!</v>
      </c>
      <c r="R30" t="e">
        <f t="shared" si="9"/>
        <v>#NUM!</v>
      </c>
    </row>
    <row r="31" spans="1:37" x14ac:dyDescent="0.25">
      <c r="A31">
        <f>Input!G32</f>
        <v>28</v>
      </c>
      <c r="B31">
        <f t="shared" si="0"/>
        <v>28</v>
      </c>
      <c r="C31">
        <f t="shared" si="1"/>
        <v>-0.51639201661648404</v>
      </c>
      <c r="D31" t="e">
        <f t="shared" si="10"/>
        <v>#NUM!</v>
      </c>
      <c r="E31" s="4">
        <f>Input!I32</f>
        <v>700.01126357142857</v>
      </c>
      <c r="F31">
        <f t="shared" si="2"/>
        <v>699.42234499999995</v>
      </c>
      <c r="G31" t="e">
        <f t="shared" si="3"/>
        <v>#NUM!</v>
      </c>
      <c r="H31" t="e">
        <f t="shared" si="4"/>
        <v>#NUM!</v>
      </c>
      <c r="I31" t="e">
        <f t="shared" si="5"/>
        <v>#NUM!</v>
      </c>
      <c r="N31">
        <f>Input!J32</f>
        <v>81.33934528571433</v>
      </c>
      <c r="O31">
        <f t="shared" si="6"/>
        <v>81.33934528571433</v>
      </c>
      <c r="P31" t="e">
        <f t="shared" si="7"/>
        <v>#NUM!</v>
      </c>
      <c r="Q31" t="e">
        <f t="shared" si="8"/>
        <v>#NUM!</v>
      </c>
      <c r="R31" t="e">
        <f t="shared" si="9"/>
        <v>#NUM!</v>
      </c>
    </row>
    <row r="32" spans="1:37" x14ac:dyDescent="0.25">
      <c r="A32">
        <f>Input!G33</f>
        <v>29</v>
      </c>
      <c r="B32">
        <f t="shared" si="0"/>
        <v>29</v>
      </c>
      <c r="C32">
        <f t="shared" si="1"/>
        <v>-0.53483458863850131</v>
      </c>
      <c r="D32" t="e">
        <f t="shared" si="10"/>
        <v>#NUM!</v>
      </c>
      <c r="E32" s="4">
        <f>Input!I33</f>
        <v>785.03075828571423</v>
      </c>
      <c r="F32">
        <f t="shared" si="2"/>
        <v>784.44183971428561</v>
      </c>
      <c r="G32" t="e">
        <f t="shared" si="3"/>
        <v>#NUM!</v>
      </c>
      <c r="H32" t="e">
        <f t="shared" si="4"/>
        <v>#NUM!</v>
      </c>
      <c r="I32" t="e">
        <f t="shared" si="5"/>
        <v>#NUM!</v>
      </c>
      <c r="N32">
        <f>Input!J33</f>
        <v>85.019494714285656</v>
      </c>
      <c r="O32">
        <f t="shared" si="6"/>
        <v>85.019494714285656</v>
      </c>
      <c r="P32" t="e">
        <f t="shared" si="7"/>
        <v>#NUM!</v>
      </c>
      <c r="Q32" t="e">
        <f t="shared" si="8"/>
        <v>#NUM!</v>
      </c>
      <c r="R32" t="e">
        <f t="shared" si="9"/>
        <v>#NUM!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-0.55327716066051869</v>
      </c>
      <c r="D33" t="e">
        <f t="shared" si="10"/>
        <v>#NUM!</v>
      </c>
      <c r="E33" s="4">
        <f>Input!I34</f>
        <v>874.12538000000006</v>
      </c>
      <c r="F33">
        <f t="shared" si="2"/>
        <v>873.53646142857144</v>
      </c>
      <c r="G33" t="e">
        <f t="shared" si="3"/>
        <v>#NUM!</v>
      </c>
      <c r="H33" t="e">
        <f t="shared" si="4"/>
        <v>#NUM!</v>
      </c>
      <c r="I33" t="e">
        <f t="shared" si="5"/>
        <v>#NUM!</v>
      </c>
      <c r="N33">
        <f>Input!J34</f>
        <v>89.094621714285836</v>
      </c>
      <c r="O33">
        <f t="shared" si="6"/>
        <v>89.094621714285836</v>
      </c>
      <c r="P33" t="e">
        <f t="shared" si="7"/>
        <v>#NUM!</v>
      </c>
      <c r="Q33" t="e">
        <f t="shared" si="8"/>
        <v>#NUM!</v>
      </c>
      <c r="R33" t="e">
        <f t="shared" si="9"/>
        <v>#NUM!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-0.57171973268253595</v>
      </c>
      <c r="D34" t="e">
        <f t="shared" si="10"/>
        <v>#NUM!</v>
      </c>
      <c r="E34" s="4">
        <f>Input!I35</f>
        <v>965.59223171428573</v>
      </c>
      <c r="F34">
        <f t="shared" si="2"/>
        <v>965.00331314285711</v>
      </c>
      <c r="G34" t="e">
        <f t="shared" si="3"/>
        <v>#NUM!</v>
      </c>
      <c r="H34" t="e">
        <f t="shared" si="4"/>
        <v>#NUM!</v>
      </c>
      <c r="I34" t="e">
        <f t="shared" si="5"/>
        <v>#NUM!</v>
      </c>
      <c r="N34">
        <f>Input!J35</f>
        <v>91.466851714285667</v>
      </c>
      <c r="O34">
        <f t="shared" si="6"/>
        <v>91.466851714285667</v>
      </c>
      <c r="P34" t="e">
        <f t="shared" si="7"/>
        <v>#NUM!</v>
      </c>
      <c r="Q34" t="e">
        <f t="shared" si="8"/>
        <v>#NUM!</v>
      </c>
      <c r="R34" t="e">
        <f t="shared" si="9"/>
        <v>#NUM!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-0.59016230470455322</v>
      </c>
      <c r="D35" t="e">
        <f t="shared" si="10"/>
        <v>#NUM!</v>
      </c>
      <c r="E35" s="4">
        <f>Input!I36</f>
        <v>1059.1427671428571</v>
      </c>
      <c r="F35">
        <f t="shared" si="2"/>
        <v>1058.5538485714285</v>
      </c>
      <c r="G35" t="e">
        <f t="shared" si="3"/>
        <v>#NUM!</v>
      </c>
      <c r="H35" t="e">
        <f t="shared" si="4"/>
        <v>#NUM!</v>
      </c>
      <c r="I35" t="e">
        <f t="shared" si="5"/>
        <v>#NUM!</v>
      </c>
      <c r="N35">
        <f>Input!J36</f>
        <v>93.550535428571379</v>
      </c>
      <c r="O35">
        <f t="shared" si="6"/>
        <v>93.550535428571379</v>
      </c>
      <c r="P35" t="e">
        <f t="shared" si="7"/>
        <v>#NUM!</v>
      </c>
      <c r="Q35" t="e">
        <f t="shared" si="8"/>
        <v>#NUM!</v>
      </c>
      <c r="R35" t="e">
        <f t="shared" si="9"/>
        <v>#NUM!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-0.60860487672657049</v>
      </c>
      <c r="D36" t="e">
        <f t="shared" si="10"/>
        <v>#NUM!</v>
      </c>
      <c r="E36" s="4">
        <f>Input!I37</f>
        <v>1152.5111871428571</v>
      </c>
      <c r="F36">
        <f t="shared" si="2"/>
        <v>1151.9222685714285</v>
      </c>
      <c r="G36" t="e">
        <f t="shared" si="3"/>
        <v>#NUM!</v>
      </c>
      <c r="H36" t="e">
        <f t="shared" si="4"/>
        <v>#NUM!</v>
      </c>
      <c r="I36" t="e">
        <f t="shared" si="5"/>
        <v>#NUM!</v>
      </c>
      <c r="N36">
        <f>Input!J37</f>
        <v>93.368420000000015</v>
      </c>
      <c r="O36">
        <f t="shared" si="6"/>
        <v>93.368420000000015</v>
      </c>
      <c r="P36" t="e">
        <f t="shared" si="7"/>
        <v>#NUM!</v>
      </c>
      <c r="Q36" t="e">
        <f t="shared" si="8"/>
        <v>#NUM!</v>
      </c>
      <c r="R36" t="e">
        <f t="shared" si="9"/>
        <v>#NUM!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-0.62704744874858775</v>
      </c>
      <c r="D37" t="e">
        <f t="shared" si="10"/>
        <v>#NUM!</v>
      </c>
      <c r="E37" s="4">
        <f>Input!I38</f>
        <v>1244.5007337142856</v>
      </c>
      <c r="F37">
        <f t="shared" si="2"/>
        <v>1243.911815142857</v>
      </c>
      <c r="G37" t="e">
        <f t="shared" si="3"/>
        <v>#NUM!</v>
      </c>
      <c r="H37" t="e">
        <f t="shared" si="4"/>
        <v>#NUM!</v>
      </c>
      <c r="I37" t="e">
        <f t="shared" si="5"/>
        <v>#NUM!</v>
      </c>
      <c r="N37">
        <f>Input!J38</f>
        <v>91.989546571428491</v>
      </c>
      <c r="O37">
        <f t="shared" si="6"/>
        <v>91.989546571428491</v>
      </c>
      <c r="P37" t="e">
        <f t="shared" si="7"/>
        <v>#NUM!</v>
      </c>
      <c r="Q37" t="e">
        <f t="shared" si="8"/>
        <v>#NUM!</v>
      </c>
      <c r="R37" t="e">
        <f t="shared" si="9"/>
        <v>#NUM!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-0.64549002077060513</v>
      </c>
      <c r="D38" t="e">
        <f t="shared" si="10"/>
        <v>#NUM!</v>
      </c>
      <c r="E38" s="4">
        <f>Input!I39</f>
        <v>1335.6790390000001</v>
      </c>
      <c r="F38">
        <f t="shared" si="2"/>
        <v>1335.0901204285715</v>
      </c>
      <c r="G38" t="e">
        <f t="shared" si="3"/>
        <v>#NUM!</v>
      </c>
      <c r="H38" t="e">
        <f t="shared" si="4"/>
        <v>#NUM!</v>
      </c>
      <c r="I38" t="e">
        <f t="shared" si="5"/>
        <v>#NUM!</v>
      </c>
      <c r="N38">
        <f>Input!J39</f>
        <v>91.178305285714487</v>
      </c>
      <c r="O38">
        <f t="shared" si="6"/>
        <v>91.178305285714487</v>
      </c>
      <c r="P38" t="e">
        <f t="shared" si="7"/>
        <v>#NUM!</v>
      </c>
      <c r="Q38" t="e">
        <f t="shared" si="8"/>
        <v>#NUM!</v>
      </c>
      <c r="R38" t="e">
        <f t="shared" si="9"/>
        <v>#NUM!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-0.6639325927926224</v>
      </c>
      <c r="D39" t="e">
        <f t="shared" si="10"/>
        <v>#NUM!</v>
      </c>
      <c r="E39" s="4">
        <f>Input!I40</f>
        <v>1425.1095098571427</v>
      </c>
      <c r="F39">
        <f t="shared" si="2"/>
        <v>1424.5205912857141</v>
      </c>
      <c r="G39" t="e">
        <f t="shared" si="3"/>
        <v>#NUM!</v>
      </c>
      <c r="H39" t="e">
        <f t="shared" si="4"/>
        <v>#NUM!</v>
      </c>
      <c r="I39" t="e">
        <f t="shared" si="5"/>
        <v>#NUM!</v>
      </c>
      <c r="N39">
        <f>Input!J40</f>
        <v>89.430470857142609</v>
      </c>
      <c r="O39">
        <f t="shared" si="6"/>
        <v>89.430470857142609</v>
      </c>
      <c r="P39" t="e">
        <f t="shared" si="7"/>
        <v>#NUM!</v>
      </c>
      <c r="Q39" t="e">
        <f t="shared" si="8"/>
        <v>#NUM!</v>
      </c>
      <c r="R39" t="e">
        <f t="shared" si="9"/>
        <v>#NUM!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-0.68237516481463967</v>
      </c>
      <c r="D40" t="e">
        <f t="shared" si="10"/>
        <v>#NUM!</v>
      </c>
      <c r="E40" s="4">
        <f>Input!I41</f>
        <v>1511.7112797142856</v>
      </c>
      <c r="F40">
        <f t="shared" si="2"/>
        <v>1511.122361142857</v>
      </c>
      <c r="G40" t="e">
        <f t="shared" si="3"/>
        <v>#NUM!</v>
      </c>
      <c r="H40" t="e">
        <f t="shared" si="4"/>
        <v>#NUM!</v>
      </c>
      <c r="I40" t="e">
        <f t="shared" si="5"/>
        <v>#NUM!</v>
      </c>
      <c r="N40">
        <f>Input!J41</f>
        <v>86.601769857142926</v>
      </c>
      <c r="O40">
        <f t="shared" si="6"/>
        <v>86.601769857142926</v>
      </c>
      <c r="P40" t="e">
        <f t="shared" si="7"/>
        <v>#NUM!</v>
      </c>
      <c r="Q40" t="e">
        <f t="shared" si="8"/>
        <v>#NUM!</v>
      </c>
      <c r="R40" t="e">
        <f t="shared" si="9"/>
        <v>#NUM!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-0.70081773683665693</v>
      </c>
      <c r="D41" t="e">
        <f t="shared" si="10"/>
        <v>#NUM!</v>
      </c>
      <c r="E41" s="4">
        <f>Input!I42</f>
        <v>1597.3007720000001</v>
      </c>
      <c r="F41">
        <f t="shared" si="2"/>
        <v>1596.7118534285714</v>
      </c>
      <c r="G41" t="e">
        <f t="shared" si="3"/>
        <v>#NUM!</v>
      </c>
      <c r="H41" t="e">
        <f t="shared" si="4"/>
        <v>#NUM!</v>
      </c>
      <c r="I41" t="e">
        <f t="shared" si="5"/>
        <v>#NUM!</v>
      </c>
      <c r="N41">
        <f>Input!J42</f>
        <v>85.589492285714414</v>
      </c>
      <c r="O41">
        <f t="shared" si="6"/>
        <v>85.589492285714414</v>
      </c>
      <c r="P41" t="e">
        <f t="shared" si="7"/>
        <v>#NUM!</v>
      </c>
      <c r="Q41" t="e">
        <f t="shared" si="8"/>
        <v>#NUM!</v>
      </c>
      <c r="R41" t="e">
        <f t="shared" si="9"/>
        <v>#NUM!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-0.7192603088586742</v>
      </c>
      <c r="D42" t="e">
        <f t="shared" si="10"/>
        <v>#NUM!</v>
      </c>
      <c r="E42" s="4">
        <f>Input!I43</f>
        <v>1679.2597824285715</v>
      </c>
      <c r="F42">
        <f t="shared" si="2"/>
        <v>1678.6708638571429</v>
      </c>
      <c r="G42" t="e">
        <f t="shared" si="3"/>
        <v>#NUM!</v>
      </c>
      <c r="H42" t="e">
        <f t="shared" si="4"/>
        <v>#NUM!</v>
      </c>
      <c r="I42" t="e">
        <f t="shared" si="5"/>
        <v>#NUM!</v>
      </c>
      <c r="N42">
        <f>Input!J43</f>
        <v>81.959010428571446</v>
      </c>
      <c r="O42">
        <f t="shared" si="6"/>
        <v>81.959010428571446</v>
      </c>
      <c r="P42" t="e">
        <f t="shared" si="7"/>
        <v>#NUM!</v>
      </c>
      <c r="Q42" t="e">
        <f t="shared" si="8"/>
        <v>#NUM!</v>
      </c>
      <c r="R42" t="e">
        <f t="shared" si="9"/>
        <v>#NUM!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-0.73770288088069158</v>
      </c>
      <c r="D43" t="e">
        <f t="shared" si="10"/>
        <v>#NUM!</v>
      </c>
      <c r="E43" s="4">
        <f>Input!I44</f>
        <v>1758.0873548571431</v>
      </c>
      <c r="F43">
        <f t="shared" si="2"/>
        <v>1757.4984362857144</v>
      </c>
      <c r="G43" t="e">
        <f t="shared" si="3"/>
        <v>#NUM!</v>
      </c>
      <c r="H43" t="e">
        <f t="shared" si="4"/>
        <v>#NUM!</v>
      </c>
      <c r="I43" t="e">
        <f t="shared" si="5"/>
        <v>#NUM!</v>
      </c>
      <c r="N43">
        <f>Input!J44</f>
        <v>78.827572428571557</v>
      </c>
      <c r="O43">
        <f t="shared" si="6"/>
        <v>78.827572428571557</v>
      </c>
      <c r="P43" t="e">
        <f t="shared" si="7"/>
        <v>#NUM!</v>
      </c>
      <c r="Q43" t="e">
        <f t="shared" si="8"/>
        <v>#NUM!</v>
      </c>
      <c r="R43" t="e">
        <f t="shared" si="9"/>
        <v>#NUM!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-0.75614545290270885</v>
      </c>
      <c r="D44" t="e">
        <f t="shared" si="10"/>
        <v>#NUM!</v>
      </c>
      <c r="E44" s="4">
        <f>Input!I45</f>
        <v>1834.1500847142854</v>
      </c>
      <c r="F44">
        <f t="shared" si="2"/>
        <v>1833.5611661428568</v>
      </c>
      <c r="G44" t="e">
        <f t="shared" si="3"/>
        <v>#NUM!</v>
      </c>
      <c r="H44" t="e">
        <f t="shared" si="4"/>
        <v>#NUM!</v>
      </c>
      <c r="I44" t="e">
        <f t="shared" si="5"/>
        <v>#NUM!</v>
      </c>
      <c r="N44">
        <f>Input!J45</f>
        <v>76.062729857142358</v>
      </c>
      <c r="O44">
        <f t="shared" si="6"/>
        <v>76.062729857142358</v>
      </c>
      <c r="P44" t="e">
        <f t="shared" si="7"/>
        <v>#NUM!</v>
      </c>
      <c r="Q44" t="e">
        <f t="shared" si="8"/>
        <v>#NUM!</v>
      </c>
      <c r="R44" t="e">
        <f t="shared" si="9"/>
        <v>#NUM!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-0.77458802492472612</v>
      </c>
      <c r="D45" t="e">
        <f t="shared" si="10"/>
        <v>#NUM!</v>
      </c>
      <c r="E45" s="4">
        <f>Input!I46</f>
        <v>1908.0818284285713</v>
      </c>
      <c r="F45">
        <f t="shared" si="2"/>
        <v>1907.4929098571426</v>
      </c>
      <c r="G45" t="e">
        <f t="shared" si="3"/>
        <v>#NUM!</v>
      </c>
      <c r="H45" t="e">
        <f t="shared" si="4"/>
        <v>#NUM!</v>
      </c>
      <c r="I45" t="e">
        <f t="shared" si="5"/>
        <v>#NUM!</v>
      </c>
      <c r="N45">
        <f>Input!J46</f>
        <v>73.931743714285858</v>
      </c>
      <c r="O45">
        <f t="shared" si="6"/>
        <v>73.931743714285858</v>
      </c>
      <c r="P45" t="e">
        <f t="shared" si="7"/>
        <v>#NUM!</v>
      </c>
      <c r="Q45" t="e">
        <f t="shared" si="8"/>
        <v>#NUM!</v>
      </c>
      <c r="R45" t="e">
        <f t="shared" si="9"/>
        <v>#NUM!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-0.79303059694674338</v>
      </c>
      <c r="D46" t="e">
        <f t="shared" si="10"/>
        <v>#NUM!</v>
      </c>
      <c r="E46" s="4">
        <f>Input!I47</f>
        <v>1980.9468964285716</v>
      </c>
      <c r="F46">
        <f t="shared" si="2"/>
        <v>1980.3579778571429</v>
      </c>
      <c r="G46" t="e">
        <f t="shared" si="3"/>
        <v>#NUM!</v>
      </c>
      <c r="H46" t="e">
        <f t="shared" si="4"/>
        <v>#NUM!</v>
      </c>
      <c r="I46" t="e">
        <f t="shared" si="5"/>
        <v>#NUM!</v>
      </c>
      <c r="N46">
        <f>Input!J47</f>
        <v>72.865068000000292</v>
      </c>
      <c r="O46">
        <f t="shared" si="6"/>
        <v>72.865068000000292</v>
      </c>
      <c r="P46" t="e">
        <f t="shared" si="7"/>
        <v>#NUM!</v>
      </c>
      <c r="Q46" t="e">
        <f t="shared" si="8"/>
        <v>#NUM!</v>
      </c>
      <c r="R46" t="e">
        <f t="shared" si="9"/>
        <v>#NUM!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-0.81147316896876065</v>
      </c>
      <c r="D47" t="e">
        <f t="shared" si="10"/>
        <v>#NUM!</v>
      </c>
      <c r="E47" s="4">
        <f>Input!I48</f>
        <v>2051.4137178571427</v>
      </c>
      <c r="F47">
        <f t="shared" si="2"/>
        <v>2050.8247992857141</v>
      </c>
      <c r="G47" t="e">
        <f t="shared" si="3"/>
        <v>#NUM!</v>
      </c>
      <c r="H47" t="e">
        <f t="shared" si="4"/>
        <v>#NUM!</v>
      </c>
      <c r="I47" t="e">
        <f t="shared" si="5"/>
        <v>#NUM!</v>
      </c>
      <c r="N47">
        <f>Input!J48</f>
        <v>70.466821428571166</v>
      </c>
      <c r="O47">
        <f t="shared" si="6"/>
        <v>70.466821428571166</v>
      </c>
      <c r="P47" t="e">
        <f t="shared" si="7"/>
        <v>#NUM!</v>
      </c>
      <c r="Q47" t="e">
        <f t="shared" si="8"/>
        <v>#NUM!</v>
      </c>
      <c r="R47" t="e">
        <f t="shared" si="9"/>
        <v>#NUM!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-0.82991574099077792</v>
      </c>
      <c r="D48" t="e">
        <f t="shared" si="10"/>
        <v>#NUM!</v>
      </c>
      <c r="E48" s="4">
        <f>Input!I49</f>
        <v>2119.6431218571429</v>
      </c>
      <c r="F48">
        <f t="shared" si="2"/>
        <v>2119.0542032857143</v>
      </c>
      <c r="G48" t="e">
        <f t="shared" si="3"/>
        <v>#NUM!</v>
      </c>
      <c r="H48" t="e">
        <f t="shared" si="4"/>
        <v>#NUM!</v>
      </c>
      <c r="I48" t="e">
        <f t="shared" si="5"/>
        <v>#NUM!</v>
      </c>
      <c r="N48">
        <f>Input!J49</f>
        <v>68.229404000000159</v>
      </c>
      <c r="O48">
        <f t="shared" si="6"/>
        <v>68.229404000000159</v>
      </c>
      <c r="P48" t="e">
        <f t="shared" si="7"/>
        <v>#NUM!</v>
      </c>
      <c r="Q48" t="e">
        <f t="shared" si="8"/>
        <v>#NUM!</v>
      </c>
      <c r="R48" t="e">
        <f t="shared" si="9"/>
        <v>#NUM!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-0.8483583130127953</v>
      </c>
      <c r="D49" t="e">
        <f t="shared" si="10"/>
        <v>#NUM!</v>
      </c>
      <c r="E49" s="4">
        <f>Input!I50</f>
        <v>2186.7751034285711</v>
      </c>
      <c r="F49">
        <f t="shared" si="2"/>
        <v>2186.1861848571425</v>
      </c>
      <c r="G49" t="e">
        <f t="shared" si="3"/>
        <v>#NUM!</v>
      </c>
      <c r="H49" t="e">
        <f t="shared" si="4"/>
        <v>#NUM!</v>
      </c>
      <c r="I49" t="e">
        <f t="shared" si="5"/>
        <v>#NUM!</v>
      </c>
      <c r="N49">
        <f>Input!J50</f>
        <v>67.131981571428241</v>
      </c>
      <c r="O49">
        <f t="shared" si="6"/>
        <v>67.131981571428241</v>
      </c>
      <c r="P49" t="e">
        <f t="shared" si="7"/>
        <v>#NUM!</v>
      </c>
      <c r="Q49" t="e">
        <f t="shared" si="8"/>
        <v>#NUM!</v>
      </c>
      <c r="R49" t="e">
        <f t="shared" si="9"/>
        <v>#NUM!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-0.86680088503481256</v>
      </c>
      <c r="D50" t="e">
        <f t="shared" si="10"/>
        <v>#NUM!</v>
      </c>
      <c r="E50" s="4">
        <f>Input!I51</f>
        <v>2252.4075895714282</v>
      </c>
      <c r="F50">
        <f t="shared" si="2"/>
        <v>2251.8186709999995</v>
      </c>
      <c r="G50" t="e">
        <f t="shared" si="3"/>
        <v>#NUM!</v>
      </c>
      <c r="H50" t="e">
        <f t="shared" si="4"/>
        <v>#NUM!</v>
      </c>
      <c r="I50" t="e">
        <f t="shared" si="5"/>
        <v>#NUM!</v>
      </c>
      <c r="N50">
        <f>Input!J51</f>
        <v>65.632486142857033</v>
      </c>
      <c r="O50">
        <f t="shared" si="6"/>
        <v>65.632486142857033</v>
      </c>
      <c r="P50" t="e">
        <f t="shared" si="7"/>
        <v>#NUM!</v>
      </c>
      <c r="Q50" t="e">
        <f t="shared" si="8"/>
        <v>#NUM!</v>
      </c>
      <c r="R50" t="e">
        <f t="shared" si="9"/>
        <v>#NUM!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-0.88524345705682983</v>
      </c>
      <c r="D51" t="e">
        <f t="shared" si="10"/>
        <v>#NUM!</v>
      </c>
      <c r="E51" s="4">
        <f>Input!I52</f>
        <v>2317.7775458571427</v>
      </c>
      <c r="F51">
        <f t="shared" si="2"/>
        <v>2317.1886272857141</v>
      </c>
      <c r="G51" t="e">
        <f t="shared" si="3"/>
        <v>#NUM!</v>
      </c>
      <c r="H51" t="e">
        <f t="shared" si="4"/>
        <v>#NUM!</v>
      </c>
      <c r="I51" t="e">
        <f t="shared" si="5"/>
        <v>#NUM!</v>
      </c>
      <c r="N51">
        <f>Input!J52</f>
        <v>65.369956285714579</v>
      </c>
      <c r="O51">
        <f t="shared" si="6"/>
        <v>65.369956285714579</v>
      </c>
      <c r="P51" t="e">
        <f t="shared" si="7"/>
        <v>#NUM!</v>
      </c>
      <c r="Q51" t="e">
        <f t="shared" si="8"/>
        <v>#NUM!</v>
      </c>
      <c r="R51" t="e">
        <f t="shared" si="9"/>
        <v>#NUM!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-0.9036860290788471</v>
      </c>
      <c r="D52" t="e">
        <f t="shared" si="10"/>
        <v>#NUM!</v>
      </c>
      <c r="E52" s="4">
        <f>Input!I53</f>
        <v>2382.6177118571427</v>
      </c>
      <c r="F52">
        <f t="shared" si="2"/>
        <v>2382.0287932857141</v>
      </c>
      <c r="G52" t="e">
        <f t="shared" si="3"/>
        <v>#NUM!</v>
      </c>
      <c r="H52" t="e">
        <f t="shared" si="4"/>
        <v>#NUM!</v>
      </c>
      <c r="I52" t="e">
        <f t="shared" si="5"/>
        <v>#NUM!</v>
      </c>
      <c r="N52">
        <f>Input!J53</f>
        <v>64.840165999999954</v>
      </c>
      <c r="O52">
        <f t="shared" si="6"/>
        <v>64.840165999999954</v>
      </c>
      <c r="P52" t="e">
        <f t="shared" si="7"/>
        <v>#NUM!</v>
      </c>
      <c r="Q52" t="e">
        <f t="shared" si="8"/>
        <v>#NUM!</v>
      </c>
      <c r="R52" t="e">
        <f t="shared" si="9"/>
        <v>#NUM!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-0.92212860110086436</v>
      </c>
      <c r="D53" t="e">
        <f t="shared" si="10"/>
        <v>#NUM!</v>
      </c>
      <c r="E53" s="4">
        <f>Input!I54</f>
        <v>2446.4030278571431</v>
      </c>
      <c r="F53">
        <f t="shared" si="2"/>
        <v>2445.8141092857145</v>
      </c>
      <c r="G53" t="e">
        <f t="shared" si="3"/>
        <v>#NUM!</v>
      </c>
      <c r="H53" t="e">
        <f t="shared" si="4"/>
        <v>#NUM!</v>
      </c>
      <c r="I53" t="e">
        <f t="shared" si="5"/>
        <v>#NUM!</v>
      </c>
      <c r="N53">
        <f>Input!J54</f>
        <v>63.785316000000421</v>
      </c>
      <c r="O53">
        <f t="shared" si="6"/>
        <v>63.785316000000421</v>
      </c>
      <c r="P53" t="e">
        <f t="shared" si="7"/>
        <v>#NUM!</v>
      </c>
      <c r="Q53" t="e">
        <f t="shared" si="8"/>
        <v>#NUM!</v>
      </c>
      <c r="R53" t="e">
        <f t="shared" si="9"/>
        <v>#NUM!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-0.94057117312288174</v>
      </c>
      <c r="D54" t="e">
        <f t="shared" si="10"/>
        <v>#NUM!</v>
      </c>
      <c r="E54" s="4">
        <f>Input!I55</f>
        <v>2510.0298798571425</v>
      </c>
      <c r="F54">
        <f t="shared" si="2"/>
        <v>2509.4409612857139</v>
      </c>
      <c r="G54" t="e">
        <f t="shared" si="3"/>
        <v>#NUM!</v>
      </c>
      <c r="H54" t="e">
        <f t="shared" si="4"/>
        <v>#NUM!</v>
      </c>
      <c r="I54" t="e">
        <f t="shared" si="5"/>
        <v>#NUM!</v>
      </c>
      <c r="N54">
        <f>Input!J55</f>
        <v>63.626851999999417</v>
      </c>
      <c r="O54">
        <f t="shared" si="6"/>
        <v>63.626851999999417</v>
      </c>
      <c r="P54" t="e">
        <f t="shared" si="7"/>
        <v>#NUM!</v>
      </c>
      <c r="Q54" t="e">
        <f t="shared" si="8"/>
        <v>#NUM!</v>
      </c>
      <c r="R54" t="e">
        <f t="shared" si="9"/>
        <v>#NUM!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-0.95901374514489901</v>
      </c>
      <c r="D55" t="e">
        <f t="shared" si="10"/>
        <v>#NUM!</v>
      </c>
      <c r="E55" s="4">
        <f>Input!I56</f>
        <v>2570.8918894285712</v>
      </c>
      <c r="F55">
        <f t="shared" si="2"/>
        <v>2570.3029708571426</v>
      </c>
      <c r="G55" t="e">
        <f t="shared" si="3"/>
        <v>#NUM!</v>
      </c>
      <c r="H55" t="e">
        <f t="shared" si="4"/>
        <v>#NUM!</v>
      </c>
      <c r="I55" t="e">
        <f t="shared" si="5"/>
        <v>#NUM!</v>
      </c>
      <c r="N55">
        <f>Input!J56</f>
        <v>60.862009571428644</v>
      </c>
      <c r="O55">
        <f t="shared" si="6"/>
        <v>60.862009571428644</v>
      </c>
      <c r="P55" t="e">
        <f t="shared" si="7"/>
        <v>#NUM!</v>
      </c>
      <c r="Q55" t="e">
        <f t="shared" si="8"/>
        <v>#NUM!</v>
      </c>
      <c r="R55" t="e">
        <f t="shared" si="9"/>
        <v>#NUM!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-0.97745631716691628</v>
      </c>
      <c r="D56" t="e">
        <f t="shared" si="10"/>
        <v>#NUM!</v>
      </c>
      <c r="E56" s="4">
        <f>Input!I57</f>
        <v>2630.7652727142859</v>
      </c>
      <c r="F56">
        <f t="shared" si="2"/>
        <v>2630.1763541428572</v>
      </c>
      <c r="G56" t="e">
        <f t="shared" si="3"/>
        <v>#NUM!</v>
      </c>
      <c r="H56" t="e">
        <f t="shared" si="4"/>
        <v>#NUM!</v>
      </c>
      <c r="I56" t="e">
        <f t="shared" si="5"/>
        <v>#NUM!</v>
      </c>
      <c r="N56">
        <f>Input!J57</f>
        <v>59.873383285714681</v>
      </c>
      <c r="O56">
        <f t="shared" si="6"/>
        <v>59.873383285714681</v>
      </c>
      <c r="P56" t="e">
        <f t="shared" si="7"/>
        <v>#NUM!</v>
      </c>
      <c r="Q56" t="e">
        <f t="shared" si="8"/>
        <v>#NUM!</v>
      </c>
      <c r="R56" t="e">
        <f t="shared" si="9"/>
        <v>#NUM!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-0.99589888918893354</v>
      </c>
      <c r="D57" t="e">
        <f t="shared" si="10"/>
        <v>#NUM!</v>
      </c>
      <c r="E57" s="4">
        <f>Input!I58</f>
        <v>2689.5554242857143</v>
      </c>
      <c r="F57">
        <f t="shared" si="2"/>
        <v>2688.9665057142856</v>
      </c>
      <c r="G57" t="e">
        <f t="shared" si="3"/>
        <v>#NUM!</v>
      </c>
      <c r="H57" t="e">
        <f t="shared" si="4"/>
        <v>#NUM!</v>
      </c>
      <c r="I57" t="e">
        <f t="shared" si="5"/>
        <v>#NUM!</v>
      </c>
      <c r="N57">
        <f>Input!J58</f>
        <v>58.790151571428396</v>
      </c>
      <c r="O57">
        <f t="shared" si="6"/>
        <v>58.790151571428396</v>
      </c>
      <c r="P57" t="e">
        <f t="shared" si="7"/>
        <v>#NUM!</v>
      </c>
      <c r="Q57" t="e">
        <f t="shared" si="8"/>
        <v>#NUM!</v>
      </c>
      <c r="R57" t="e">
        <f t="shared" si="9"/>
        <v>#NUM!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-1.0143414612109509</v>
      </c>
      <c r="D58" t="e">
        <f t="shared" si="10"/>
        <v>#NUM!</v>
      </c>
      <c r="E58" s="4">
        <f>Input!I59</f>
        <v>2745.5003188571427</v>
      </c>
      <c r="F58">
        <f t="shared" si="2"/>
        <v>2744.9114002857141</v>
      </c>
      <c r="G58" t="e">
        <f t="shared" si="3"/>
        <v>#NUM!</v>
      </c>
      <c r="H58" t="e">
        <f t="shared" si="4"/>
        <v>#NUM!</v>
      </c>
      <c r="I58" t="e">
        <f t="shared" si="5"/>
        <v>#NUM!</v>
      </c>
      <c r="N58">
        <f>Input!J59</f>
        <v>55.944894571428449</v>
      </c>
      <c r="O58">
        <f t="shared" si="6"/>
        <v>55.944894571428449</v>
      </c>
      <c r="P58" t="e">
        <f t="shared" si="7"/>
        <v>#NUM!</v>
      </c>
      <c r="Q58" t="e">
        <f t="shared" si="8"/>
        <v>#NUM!</v>
      </c>
      <c r="R58" t="e">
        <f t="shared" si="9"/>
        <v>#NUM!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-1.0327840332329681</v>
      </c>
      <c r="D59" t="e">
        <f t="shared" si="10"/>
        <v>#NUM!</v>
      </c>
      <c r="E59" s="4">
        <f>Input!I60</f>
        <v>2798.9736478571431</v>
      </c>
      <c r="F59">
        <f t="shared" si="2"/>
        <v>2798.3847292857145</v>
      </c>
      <c r="G59" t="e">
        <f t="shared" si="3"/>
        <v>#NUM!</v>
      </c>
      <c r="H59" t="e">
        <f t="shared" si="4"/>
        <v>#NUM!</v>
      </c>
      <c r="I59" t="e">
        <f t="shared" si="5"/>
        <v>#NUM!</v>
      </c>
      <c r="N59">
        <f>Input!J60</f>
        <v>53.473329000000376</v>
      </c>
      <c r="O59">
        <f t="shared" si="6"/>
        <v>53.473329000000376</v>
      </c>
      <c r="P59" t="e">
        <f t="shared" si="7"/>
        <v>#NUM!</v>
      </c>
      <c r="Q59" t="e">
        <f t="shared" si="8"/>
        <v>#NUM!</v>
      </c>
      <c r="R59" t="e">
        <f t="shared" si="9"/>
        <v>#NUM!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-1.0512266052549855</v>
      </c>
      <c r="D60" t="e">
        <f t="shared" si="10"/>
        <v>#NUM!</v>
      </c>
      <c r="E60" s="4">
        <f>Input!I61</f>
        <v>2850.3254510000002</v>
      </c>
      <c r="F60">
        <f t="shared" si="2"/>
        <v>2849.7365324285715</v>
      </c>
      <c r="G60" t="e">
        <f t="shared" si="3"/>
        <v>#NUM!</v>
      </c>
      <c r="H60" t="e">
        <f t="shared" si="4"/>
        <v>#NUM!</v>
      </c>
      <c r="I60" t="e">
        <f t="shared" si="5"/>
        <v>#NUM!</v>
      </c>
      <c r="N60">
        <f>Input!J61</f>
        <v>51.351803142857079</v>
      </c>
      <c r="O60">
        <f t="shared" si="6"/>
        <v>51.351803142857079</v>
      </c>
      <c r="P60" t="e">
        <f t="shared" si="7"/>
        <v>#NUM!</v>
      </c>
      <c r="Q60" t="e">
        <f t="shared" si="8"/>
        <v>#NUM!</v>
      </c>
      <c r="R60" t="e">
        <f t="shared" si="9"/>
        <v>#NUM!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-1.0696691772770026</v>
      </c>
      <c r="D61" t="e">
        <f t="shared" si="10"/>
        <v>#NUM!</v>
      </c>
      <c r="E61" s="4">
        <f>Input!I62</f>
        <v>2901.1025264285713</v>
      </c>
      <c r="F61">
        <f t="shared" si="2"/>
        <v>2900.5136078571427</v>
      </c>
      <c r="G61" t="e">
        <f t="shared" si="3"/>
        <v>#NUM!</v>
      </c>
      <c r="H61" t="e">
        <f t="shared" si="4"/>
        <v>#NUM!</v>
      </c>
      <c r="I61" t="e">
        <f t="shared" si="5"/>
        <v>#NUM!</v>
      </c>
      <c r="N61">
        <f>Input!J62</f>
        <v>50.777075428571152</v>
      </c>
      <c r="O61">
        <f t="shared" si="6"/>
        <v>50.777075428571152</v>
      </c>
      <c r="P61" t="e">
        <f t="shared" si="7"/>
        <v>#NUM!</v>
      </c>
      <c r="Q61" t="e">
        <f t="shared" si="8"/>
        <v>#NUM!</v>
      </c>
      <c r="R61" t="e">
        <f t="shared" si="9"/>
        <v>#NUM!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-1.08811174929902</v>
      </c>
      <c r="D62" t="e">
        <f t="shared" si="10"/>
        <v>#NUM!</v>
      </c>
      <c r="E62" s="4">
        <f>Input!I63</f>
        <v>2953.5422915714284</v>
      </c>
      <c r="F62">
        <f t="shared" si="2"/>
        <v>2952.9533729999998</v>
      </c>
      <c r="G62" t="e">
        <f t="shared" si="3"/>
        <v>#NUM!</v>
      </c>
      <c r="H62" t="e">
        <f t="shared" si="4"/>
        <v>#NUM!</v>
      </c>
      <c r="I62" t="e">
        <f t="shared" si="5"/>
        <v>#NUM!</v>
      </c>
      <c r="N62">
        <f>Input!J63</f>
        <v>52.439765142857141</v>
      </c>
      <c r="O62">
        <f t="shared" si="6"/>
        <v>52.439765142857141</v>
      </c>
      <c r="P62" t="e">
        <f t="shared" si="7"/>
        <v>#NUM!</v>
      </c>
      <c r="Q62" t="e">
        <f t="shared" si="8"/>
        <v>#NUM!</v>
      </c>
      <c r="R62" t="e">
        <f t="shared" si="9"/>
        <v>#NUM!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-1.1065543213210374</v>
      </c>
      <c r="D63" t="e">
        <f t="shared" si="10"/>
        <v>#NUM!</v>
      </c>
      <c r="E63" s="4">
        <f>Input!I64</f>
        <v>3003.2858032857148</v>
      </c>
      <c r="F63">
        <f t="shared" si="2"/>
        <v>3002.6968847142862</v>
      </c>
      <c r="G63" t="e">
        <f t="shared" si="3"/>
        <v>#NUM!</v>
      </c>
      <c r="H63" t="e">
        <f t="shared" si="4"/>
        <v>#NUM!</v>
      </c>
      <c r="I63" t="e">
        <f t="shared" si="5"/>
        <v>#NUM!</v>
      </c>
      <c r="N63">
        <f>Input!J64</f>
        <v>49.743511714286342</v>
      </c>
      <c r="O63">
        <f t="shared" si="6"/>
        <v>49.743511714286342</v>
      </c>
      <c r="P63" t="e">
        <f t="shared" si="7"/>
        <v>#NUM!</v>
      </c>
      <c r="Q63" t="e">
        <f t="shared" si="8"/>
        <v>#NUM!</v>
      </c>
      <c r="R63" t="e">
        <f t="shared" si="9"/>
        <v>#NUM!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-1.1249968933430545</v>
      </c>
      <c r="D64" t="e">
        <f t="shared" si="10"/>
        <v>#NUM!</v>
      </c>
      <c r="E64" s="4">
        <f>Input!I65</f>
        <v>3051.9129714285714</v>
      </c>
      <c r="F64">
        <f t="shared" si="2"/>
        <v>3051.3240528571428</v>
      </c>
      <c r="G64" t="e">
        <f t="shared" si="3"/>
        <v>#NUM!</v>
      </c>
      <c r="H64" t="e">
        <f t="shared" si="4"/>
        <v>#NUM!</v>
      </c>
      <c r="I64" t="e">
        <f t="shared" si="5"/>
        <v>#NUM!</v>
      </c>
      <c r="N64">
        <f>Input!J65</f>
        <v>48.62716814285659</v>
      </c>
      <c r="O64">
        <f t="shared" si="6"/>
        <v>48.62716814285659</v>
      </c>
      <c r="P64" t="e">
        <f t="shared" si="7"/>
        <v>#NUM!</v>
      </c>
      <c r="Q64" t="e">
        <f t="shared" si="8"/>
        <v>#NUM!</v>
      </c>
      <c r="R64" t="e">
        <f t="shared" si="9"/>
        <v>#NUM!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-1.1434394653650719</v>
      </c>
      <c r="D65" t="e">
        <f t="shared" si="10"/>
        <v>#NUM!</v>
      </c>
      <c r="E65" s="4">
        <f>Input!I66</f>
        <v>3097.8580770000003</v>
      </c>
      <c r="F65">
        <f t="shared" si="2"/>
        <v>3097.2691584285717</v>
      </c>
      <c r="G65" t="e">
        <f t="shared" si="3"/>
        <v>#NUM!</v>
      </c>
      <c r="H65" t="e">
        <f t="shared" si="4"/>
        <v>#NUM!</v>
      </c>
      <c r="I65" t="e">
        <f t="shared" si="5"/>
        <v>#NUM!</v>
      </c>
      <c r="N65">
        <f>Input!J66</f>
        <v>45.94510557142894</v>
      </c>
      <c r="O65">
        <f t="shared" si="6"/>
        <v>45.94510557142894</v>
      </c>
      <c r="P65" t="e">
        <f t="shared" si="7"/>
        <v>#NUM!</v>
      </c>
      <c r="Q65" t="e">
        <f t="shared" si="8"/>
        <v>#NUM!</v>
      </c>
      <c r="R65" t="e">
        <f t="shared" si="9"/>
        <v>#NUM!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-1.1618820373870891</v>
      </c>
      <c r="D66" t="e">
        <f t="shared" si="10"/>
        <v>#NUM!</v>
      </c>
      <c r="E66" s="4">
        <f>Input!I67</f>
        <v>3142.0931901428571</v>
      </c>
      <c r="F66">
        <f t="shared" si="2"/>
        <v>3141.5042715714285</v>
      </c>
      <c r="G66" t="e">
        <f t="shared" si="3"/>
        <v>#NUM!</v>
      </c>
      <c r="H66" t="e">
        <f t="shared" si="4"/>
        <v>#NUM!</v>
      </c>
      <c r="I66" t="e">
        <f t="shared" si="5"/>
        <v>#NUM!</v>
      </c>
      <c r="N66">
        <f>Input!J67</f>
        <v>44.23511314285679</v>
      </c>
      <c r="O66">
        <f t="shared" si="6"/>
        <v>44.23511314285679</v>
      </c>
      <c r="P66" t="e">
        <f t="shared" si="7"/>
        <v>#NUM!</v>
      </c>
      <c r="Q66" t="e">
        <f t="shared" si="8"/>
        <v>#NUM!</v>
      </c>
      <c r="R66" t="e">
        <f t="shared" si="9"/>
        <v>#NUM!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-1.1803246094091064</v>
      </c>
      <c r="D67" t="e">
        <f t="shared" si="10"/>
        <v>#NUM!</v>
      </c>
      <c r="E67" s="4">
        <f>Input!I68</f>
        <v>3185.1055287142854</v>
      </c>
      <c r="F67">
        <f t="shared" si="2"/>
        <v>3184.5166101428567</v>
      </c>
      <c r="G67" t="e">
        <f t="shared" si="3"/>
        <v>#NUM!</v>
      </c>
      <c r="H67" t="e">
        <f t="shared" si="4"/>
        <v>#NUM!</v>
      </c>
      <c r="I67" t="e">
        <f t="shared" si="5"/>
        <v>#NUM!</v>
      </c>
      <c r="N67">
        <f>Input!J68</f>
        <v>43.012338571428245</v>
      </c>
      <c r="O67">
        <f t="shared" si="6"/>
        <v>43.012338571428245</v>
      </c>
      <c r="P67" t="e">
        <f t="shared" si="7"/>
        <v>#NUM!</v>
      </c>
      <c r="Q67" t="e">
        <f t="shared" si="8"/>
        <v>#NUM!</v>
      </c>
      <c r="R67" t="e">
        <f t="shared" si="9"/>
        <v>#NUM!</v>
      </c>
    </row>
    <row r="68" spans="1:18" x14ac:dyDescent="0.25">
      <c r="A68">
        <f>Input!G69</f>
        <v>65</v>
      </c>
      <c r="B68">
        <f t="shared" ref="B68:B83" si="11">A68-$A$3</f>
        <v>65</v>
      </c>
      <c r="C68">
        <f t="shared" ref="C68:C83" si="12">B68*$AA$3</f>
        <v>-1.1987671814311238</v>
      </c>
      <c r="D68" t="e">
        <f t="shared" ref="D68:D83" si="13">POWER(C68,$AB$3)</f>
        <v>#NUM!</v>
      </c>
      <c r="E68" s="4">
        <f>Input!I69</f>
        <v>3226.6089112857144</v>
      </c>
      <c r="F68">
        <f t="shared" ref="F68:F83" si="14">E68-$E$3</f>
        <v>3226.0199927142858</v>
      </c>
      <c r="G68" t="e">
        <f t="shared" ref="G68:G83" si="15">$Z$3*(1-EXP(-1*D68))</f>
        <v>#NUM!</v>
      </c>
      <c r="H68" t="e">
        <f t="shared" ref="H68:H83" si="16">(F68-G68)^2</f>
        <v>#NUM!</v>
      </c>
      <c r="I68" t="e">
        <f t="shared" ref="I68:I83" si="17">(G68-$J$4)^2</f>
        <v>#NUM!</v>
      </c>
      <c r="N68">
        <f>Input!J69</f>
        <v>41.503382571429029</v>
      </c>
      <c r="O68">
        <f t="shared" ref="O68:O83" si="18">N68-$N$3</f>
        <v>41.503382571429029</v>
      </c>
      <c r="P68" t="e">
        <f t="shared" ref="P68:P83" si="19">POWER(C68,$AB$3)*EXP(-D68)*$Z$3*$AA$3*$AB$3</f>
        <v>#NUM!</v>
      </c>
      <c r="Q68" t="e">
        <f t="shared" ref="Q68:Q83" si="20">(O68-P68)^2</f>
        <v>#NUM!</v>
      </c>
      <c r="R68" t="e">
        <f t="shared" ref="R68:R83" si="21">(P68-$S$4)^2</f>
        <v>#NUM!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-1.217209753453141</v>
      </c>
      <c r="D69" t="e">
        <f t="shared" si="13"/>
        <v>#NUM!</v>
      </c>
      <c r="E69" s="4">
        <f>Input!I70</f>
        <v>3265.0754609999999</v>
      </c>
      <c r="F69">
        <f t="shared" si="14"/>
        <v>3264.4865424285713</v>
      </c>
      <c r="G69" t="e">
        <f t="shared" si="15"/>
        <v>#NUM!</v>
      </c>
      <c r="H69" t="e">
        <f t="shared" si="16"/>
        <v>#NUM!</v>
      </c>
      <c r="I69" t="e">
        <f t="shared" si="17"/>
        <v>#NUM!</v>
      </c>
      <c r="N69">
        <f>Input!J70</f>
        <v>38.46654971428552</v>
      </c>
      <c r="O69">
        <f t="shared" si="18"/>
        <v>38.46654971428552</v>
      </c>
      <c r="P69" t="e">
        <f t="shared" si="19"/>
        <v>#NUM!</v>
      </c>
      <c r="Q69" t="e">
        <f t="shared" si="20"/>
        <v>#NUM!</v>
      </c>
      <c r="R69" t="e">
        <f t="shared" si="21"/>
        <v>#NUM!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-1.2356523254751584</v>
      </c>
      <c r="D70" t="e">
        <f t="shared" si="13"/>
        <v>#NUM!</v>
      </c>
      <c r="E70" s="4">
        <f>Input!I71</f>
        <v>3301.7113965714279</v>
      </c>
      <c r="F70">
        <f t="shared" si="14"/>
        <v>3301.1224779999993</v>
      </c>
      <c r="G70" t="e">
        <f t="shared" si="15"/>
        <v>#NUM!</v>
      </c>
      <c r="H70" t="e">
        <f t="shared" si="16"/>
        <v>#NUM!</v>
      </c>
      <c r="I70" t="e">
        <f t="shared" si="17"/>
        <v>#NUM!</v>
      </c>
      <c r="N70">
        <f>Input!J71</f>
        <v>36.635935571428035</v>
      </c>
      <c r="O70">
        <f t="shared" si="18"/>
        <v>36.635935571428035</v>
      </c>
      <c r="P70" t="e">
        <f t="shared" si="19"/>
        <v>#NUM!</v>
      </c>
      <c r="Q70" t="e">
        <f t="shared" si="20"/>
        <v>#NUM!</v>
      </c>
      <c r="R70" t="e">
        <f t="shared" si="21"/>
        <v>#NUM!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-1.2540948974971755</v>
      </c>
      <c r="D71" t="e">
        <f t="shared" si="13"/>
        <v>#NUM!</v>
      </c>
      <c r="E71" s="4">
        <f>Input!I72</f>
        <v>3335.8497499999999</v>
      </c>
      <c r="F71">
        <f t="shared" si="14"/>
        <v>3335.2608314285712</v>
      </c>
      <c r="G71" t="e">
        <f t="shared" si="15"/>
        <v>#NUM!</v>
      </c>
      <c r="H71" t="e">
        <f t="shared" si="16"/>
        <v>#NUM!</v>
      </c>
      <c r="I71" t="e">
        <f t="shared" si="17"/>
        <v>#NUM!</v>
      </c>
      <c r="N71">
        <f>Input!J72</f>
        <v>34.138353428571918</v>
      </c>
      <c r="O71">
        <f t="shared" si="18"/>
        <v>34.138353428571918</v>
      </c>
      <c r="P71" t="e">
        <f t="shared" si="19"/>
        <v>#NUM!</v>
      </c>
      <c r="Q71" t="e">
        <f t="shared" si="20"/>
        <v>#NUM!</v>
      </c>
      <c r="R71" t="e">
        <f t="shared" si="21"/>
        <v>#NUM!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-1.2725374695191929</v>
      </c>
      <c r="D72" t="e">
        <f t="shared" si="13"/>
        <v>#NUM!</v>
      </c>
      <c r="E72" s="4">
        <f>Input!I73</f>
        <v>3368.9072367142858</v>
      </c>
      <c r="F72">
        <f t="shared" si="14"/>
        <v>3368.3183181428572</v>
      </c>
      <c r="G72" t="e">
        <f t="shared" si="15"/>
        <v>#NUM!</v>
      </c>
      <c r="H72" t="e">
        <f t="shared" si="16"/>
        <v>#NUM!</v>
      </c>
      <c r="I72" t="e">
        <f t="shared" si="17"/>
        <v>#NUM!</v>
      </c>
      <c r="N72">
        <f>Input!J73</f>
        <v>33.057486714285915</v>
      </c>
      <c r="O72">
        <f t="shared" si="18"/>
        <v>33.057486714285915</v>
      </c>
      <c r="P72" t="e">
        <f t="shared" si="19"/>
        <v>#NUM!</v>
      </c>
      <c r="Q72" t="e">
        <f t="shared" si="20"/>
        <v>#NUM!</v>
      </c>
      <c r="R72" t="e">
        <f t="shared" si="21"/>
        <v>#NUM!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-1.2909800415412103</v>
      </c>
      <c r="D73" t="e">
        <f t="shared" si="13"/>
        <v>#NUM!</v>
      </c>
      <c r="E73" s="4">
        <f>Input!I74</f>
        <v>3399.7533225714287</v>
      </c>
      <c r="F73">
        <f t="shared" si="14"/>
        <v>3399.1644040000001</v>
      </c>
      <c r="G73" t="e">
        <f t="shared" si="15"/>
        <v>#NUM!</v>
      </c>
      <c r="H73" t="e">
        <f t="shared" si="16"/>
        <v>#NUM!</v>
      </c>
      <c r="I73" t="e">
        <f t="shared" si="17"/>
        <v>#NUM!</v>
      </c>
      <c r="N73">
        <f>Input!J74</f>
        <v>30.846085857142953</v>
      </c>
      <c r="O73">
        <f t="shared" si="18"/>
        <v>30.846085857142953</v>
      </c>
      <c r="P73" t="e">
        <f t="shared" si="19"/>
        <v>#NUM!</v>
      </c>
      <c r="Q73" t="e">
        <f t="shared" si="20"/>
        <v>#NUM!</v>
      </c>
      <c r="R73" t="e">
        <f t="shared" si="21"/>
        <v>#NUM!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-1.3094226135632274</v>
      </c>
      <c r="D74" t="e">
        <f t="shared" si="13"/>
        <v>#NUM!</v>
      </c>
      <c r="E74" s="4">
        <f>Input!I75</f>
        <v>3429.3742687142853</v>
      </c>
      <c r="F74">
        <f t="shared" si="14"/>
        <v>3428.7853501428567</v>
      </c>
      <c r="G74" t="e">
        <f t="shared" si="15"/>
        <v>#NUM!</v>
      </c>
      <c r="H74" t="e">
        <f t="shared" si="16"/>
        <v>#NUM!</v>
      </c>
      <c r="I74" t="e">
        <f t="shared" si="17"/>
        <v>#NUM!</v>
      </c>
      <c r="N74">
        <f>Input!J75</f>
        <v>29.62094614285661</v>
      </c>
      <c r="O74">
        <f t="shared" si="18"/>
        <v>29.62094614285661</v>
      </c>
      <c r="P74" t="e">
        <f t="shared" si="19"/>
        <v>#NUM!</v>
      </c>
      <c r="Q74" t="e">
        <f t="shared" si="20"/>
        <v>#NUM!</v>
      </c>
      <c r="R74" t="e">
        <f t="shared" si="21"/>
        <v>#NUM!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-1.3278651855852448</v>
      </c>
      <c r="D75" t="e">
        <f t="shared" si="13"/>
        <v>#NUM!</v>
      </c>
      <c r="E75" s="4">
        <f>Input!I76</f>
        <v>3456.5922381428568</v>
      </c>
      <c r="F75">
        <f t="shared" si="14"/>
        <v>3456.0033195714282</v>
      </c>
      <c r="G75" t="e">
        <f t="shared" si="15"/>
        <v>#NUM!</v>
      </c>
      <c r="H75" t="e">
        <f t="shared" si="16"/>
        <v>#NUM!</v>
      </c>
      <c r="I75" t="e">
        <f t="shared" si="17"/>
        <v>#NUM!</v>
      </c>
      <c r="N75">
        <f>Input!J76</f>
        <v>27.21796942857145</v>
      </c>
      <c r="O75">
        <f t="shared" si="18"/>
        <v>27.21796942857145</v>
      </c>
      <c r="P75" t="e">
        <f t="shared" si="19"/>
        <v>#NUM!</v>
      </c>
      <c r="Q75" t="e">
        <f t="shared" si="20"/>
        <v>#NUM!</v>
      </c>
      <c r="R75" t="e">
        <f t="shared" si="21"/>
        <v>#NUM!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-1.346307757607262</v>
      </c>
      <c r="D76" t="e">
        <f t="shared" si="13"/>
        <v>#NUM!</v>
      </c>
      <c r="E76" s="4">
        <f>Input!I77</f>
        <v>3482.2917911428567</v>
      </c>
      <c r="F76">
        <f t="shared" si="14"/>
        <v>3481.7028725714281</v>
      </c>
      <c r="G76" t="e">
        <f t="shared" si="15"/>
        <v>#NUM!</v>
      </c>
      <c r="H76" t="e">
        <f t="shared" si="16"/>
        <v>#NUM!</v>
      </c>
      <c r="I76" t="e">
        <f t="shared" si="17"/>
        <v>#NUM!</v>
      </c>
      <c r="N76">
        <f>Input!J77</f>
        <v>25.699552999999923</v>
      </c>
      <c r="O76">
        <f t="shared" si="18"/>
        <v>25.699552999999923</v>
      </c>
      <c r="P76" t="e">
        <f t="shared" si="19"/>
        <v>#NUM!</v>
      </c>
      <c r="Q76" t="e">
        <f t="shared" si="20"/>
        <v>#NUM!</v>
      </c>
      <c r="R76" t="e">
        <f t="shared" si="21"/>
        <v>#NUM!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-1.3647503296292793</v>
      </c>
      <c r="D77" t="e">
        <f t="shared" si="13"/>
        <v>#NUM!</v>
      </c>
      <c r="E77" s="4">
        <f>Input!I78</f>
        <v>3506.877365571429</v>
      </c>
      <c r="F77">
        <f t="shared" si="14"/>
        <v>3506.2884470000004</v>
      </c>
      <c r="G77" t="e">
        <f t="shared" si="15"/>
        <v>#NUM!</v>
      </c>
      <c r="H77" t="e">
        <f t="shared" si="16"/>
        <v>#NUM!</v>
      </c>
      <c r="I77" t="e">
        <f t="shared" si="17"/>
        <v>#NUM!</v>
      </c>
      <c r="N77">
        <f>Input!J78</f>
        <v>24.585574428572272</v>
      </c>
      <c r="O77">
        <f t="shared" si="18"/>
        <v>24.585574428572272</v>
      </c>
      <c r="P77" t="e">
        <f t="shared" si="19"/>
        <v>#NUM!</v>
      </c>
      <c r="Q77" t="e">
        <f t="shared" si="20"/>
        <v>#NUM!</v>
      </c>
      <c r="R77" t="e">
        <f t="shared" si="21"/>
        <v>#NUM!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-1.3831929016512967</v>
      </c>
      <c r="D78" t="e">
        <f t="shared" si="13"/>
        <v>#NUM!</v>
      </c>
      <c r="E78" s="4">
        <f>Input!I79</f>
        <v>3529.9539841428568</v>
      </c>
      <c r="F78">
        <f t="shared" si="14"/>
        <v>3529.3650655714282</v>
      </c>
      <c r="G78" t="e">
        <f t="shared" si="15"/>
        <v>#NUM!</v>
      </c>
      <c r="H78" t="e">
        <f t="shared" si="16"/>
        <v>#NUM!</v>
      </c>
      <c r="I78" t="e">
        <f t="shared" si="17"/>
        <v>#NUM!</v>
      </c>
      <c r="N78">
        <f>Input!J79</f>
        <v>23.076618571427844</v>
      </c>
      <c r="O78">
        <f t="shared" si="18"/>
        <v>23.076618571427844</v>
      </c>
      <c r="P78" t="e">
        <f t="shared" si="19"/>
        <v>#NUM!</v>
      </c>
      <c r="Q78" t="e">
        <f t="shared" si="20"/>
        <v>#NUM!</v>
      </c>
      <c r="R78" t="e">
        <f t="shared" si="21"/>
        <v>#NUM!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-1.4016354736733139</v>
      </c>
      <c r="D79" t="e">
        <f t="shared" si="13"/>
        <v>#NUM!</v>
      </c>
      <c r="E79" s="4">
        <f>Input!I80</f>
        <v>3551.0982878571426</v>
      </c>
      <c r="F79">
        <f t="shared" si="14"/>
        <v>3550.509369285714</v>
      </c>
      <c r="G79" t="e">
        <f t="shared" si="15"/>
        <v>#NUM!</v>
      </c>
      <c r="H79" t="e">
        <f t="shared" si="16"/>
        <v>#NUM!</v>
      </c>
      <c r="I79" t="e">
        <f t="shared" si="17"/>
        <v>#NUM!</v>
      </c>
      <c r="N79">
        <f>Input!J80</f>
        <v>21.144303714285797</v>
      </c>
      <c r="O79">
        <f t="shared" si="18"/>
        <v>21.144303714285797</v>
      </c>
      <c r="P79" t="e">
        <f t="shared" si="19"/>
        <v>#NUM!</v>
      </c>
      <c r="Q79" t="e">
        <f t="shared" si="20"/>
        <v>#NUM!</v>
      </c>
      <c r="R79" t="e">
        <f t="shared" si="21"/>
        <v>#NUM!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-1.4200780456953312</v>
      </c>
      <c r="D80" t="e">
        <f t="shared" si="13"/>
        <v>#NUM!</v>
      </c>
      <c r="E80" s="4">
        <f>Input!I81</f>
        <v>3570.8542575714287</v>
      </c>
      <c r="F80">
        <f t="shared" si="14"/>
        <v>3570.265339</v>
      </c>
      <c r="G80" t="e">
        <f t="shared" si="15"/>
        <v>#NUM!</v>
      </c>
      <c r="H80" t="e">
        <f t="shared" si="16"/>
        <v>#NUM!</v>
      </c>
      <c r="I80" t="e">
        <f t="shared" si="17"/>
        <v>#NUM!</v>
      </c>
      <c r="N80">
        <f>Input!J81</f>
        <v>19.755969714286039</v>
      </c>
      <c r="O80">
        <f t="shared" si="18"/>
        <v>19.755969714286039</v>
      </c>
      <c r="P80" t="e">
        <f t="shared" si="19"/>
        <v>#NUM!</v>
      </c>
      <c r="Q80" t="e">
        <f t="shared" si="20"/>
        <v>#NUM!</v>
      </c>
      <c r="R80" t="e">
        <f t="shared" si="21"/>
        <v>#NUM!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-1.4385206177173484</v>
      </c>
      <c r="D81" t="e">
        <f t="shared" si="13"/>
        <v>#NUM!</v>
      </c>
      <c r="E81" s="4">
        <f>Input!I82</f>
        <v>3589.4820580000001</v>
      </c>
      <c r="F81">
        <f t="shared" si="14"/>
        <v>3588.8931394285714</v>
      </c>
      <c r="G81" t="e">
        <f t="shared" si="15"/>
        <v>#NUM!</v>
      </c>
      <c r="H81" t="e">
        <f t="shared" si="16"/>
        <v>#NUM!</v>
      </c>
      <c r="I81" t="e">
        <f t="shared" si="17"/>
        <v>#NUM!</v>
      </c>
      <c r="N81">
        <f>Input!J82</f>
        <v>18.627800428571391</v>
      </c>
      <c r="O81">
        <f t="shared" si="18"/>
        <v>18.627800428571391</v>
      </c>
      <c r="P81" t="e">
        <f t="shared" si="19"/>
        <v>#NUM!</v>
      </c>
      <c r="Q81" t="e">
        <f t="shared" si="20"/>
        <v>#NUM!</v>
      </c>
      <c r="R81" t="e">
        <f t="shared" si="21"/>
        <v>#NUM!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-1.4569631897393658</v>
      </c>
      <c r="D82" t="e">
        <f t="shared" si="13"/>
        <v>#NUM!</v>
      </c>
      <c r="E82" s="4">
        <f>Input!I83</f>
        <v>3608.8832574285711</v>
      </c>
      <c r="F82">
        <f t="shared" si="14"/>
        <v>3608.2943388571425</v>
      </c>
      <c r="G82" t="e">
        <f t="shared" si="15"/>
        <v>#NUM!</v>
      </c>
      <c r="H82" t="e">
        <f t="shared" si="16"/>
        <v>#NUM!</v>
      </c>
      <c r="I82" t="e">
        <f t="shared" si="17"/>
        <v>#NUM!</v>
      </c>
      <c r="N82">
        <f>Input!J83</f>
        <v>19.40119942857109</v>
      </c>
      <c r="O82">
        <f t="shared" si="18"/>
        <v>19.40119942857109</v>
      </c>
      <c r="P82" t="e">
        <f t="shared" si="19"/>
        <v>#NUM!</v>
      </c>
      <c r="Q82" t="e">
        <f t="shared" si="20"/>
        <v>#NUM!</v>
      </c>
      <c r="R82" t="e">
        <f t="shared" si="21"/>
        <v>#NUM!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-1.4754057617613832</v>
      </c>
      <c r="D83" t="e">
        <f t="shared" si="13"/>
        <v>#NUM!</v>
      </c>
      <c r="E83" s="4">
        <f>Input!I84</f>
        <v>3626.9694420000001</v>
      </c>
      <c r="F83">
        <f t="shared" si="14"/>
        <v>3626.3805234285715</v>
      </c>
      <c r="G83" t="e">
        <f t="shared" si="15"/>
        <v>#NUM!</v>
      </c>
      <c r="H83" t="e">
        <f t="shared" si="16"/>
        <v>#NUM!</v>
      </c>
      <c r="I83" t="e">
        <f t="shared" si="17"/>
        <v>#NUM!</v>
      </c>
      <c r="N83">
        <f>Input!J84</f>
        <v>18.08618457142893</v>
      </c>
      <c r="O83">
        <f t="shared" si="18"/>
        <v>18.08618457142893</v>
      </c>
      <c r="P83" t="e">
        <f t="shared" si="19"/>
        <v>#NUM!</v>
      </c>
      <c r="Q83" t="e">
        <f t="shared" si="20"/>
        <v>#NUM!</v>
      </c>
      <c r="R83" t="e">
        <f t="shared" si="21"/>
        <v>#NUM!</v>
      </c>
    </row>
    <row r="84" spans="1:18" x14ac:dyDescent="0.25">
      <c r="A84">
        <f>Input!G85</f>
        <v>81</v>
      </c>
      <c r="E84" s="4">
        <f>Input!I85</f>
        <v>3644.0882865714279</v>
      </c>
      <c r="N84">
        <f>Input!J85</f>
        <v>17.118844571427871</v>
      </c>
    </row>
    <row r="85" spans="1:18" x14ac:dyDescent="0.25">
      <c r="A85">
        <f>Input!G86</f>
        <v>82</v>
      </c>
      <c r="E85" s="4">
        <f>Input!I86</f>
        <v>3659.9346887142856</v>
      </c>
      <c r="N85">
        <f>Input!J86</f>
        <v>15.846402142857642</v>
      </c>
    </row>
    <row r="86" spans="1:18" x14ac:dyDescent="0.25">
      <c r="A86">
        <f>Input!G87</f>
        <v>83</v>
      </c>
      <c r="E86" s="4">
        <f>Input!I87</f>
        <v>3675.2891427142854</v>
      </c>
      <c r="N86">
        <f>Input!J87</f>
        <v>15.354453999999805</v>
      </c>
    </row>
    <row r="87" spans="1:18" x14ac:dyDescent="0.25">
      <c r="A87">
        <f>Input!G88</f>
        <v>84</v>
      </c>
      <c r="E87" s="4">
        <f>Input!I88</f>
        <v>3690.343224571428</v>
      </c>
      <c r="N87">
        <f>Input!J88</f>
        <v>15.054081857142592</v>
      </c>
    </row>
    <row r="88" spans="1:18" x14ac:dyDescent="0.25">
      <c r="A88">
        <f>Input!G89</f>
        <v>85</v>
      </c>
      <c r="E88" s="4">
        <f>Input!I89</f>
        <v>3704.704322</v>
      </c>
      <c r="N88">
        <f>Input!J89</f>
        <v>14.361097428572066</v>
      </c>
    </row>
    <row r="89" spans="1:18" x14ac:dyDescent="0.25">
      <c r="A89">
        <f>Input!G90</f>
        <v>86</v>
      </c>
      <c r="E89" s="4">
        <f>Input!I90</f>
        <v>3717.6723552857143</v>
      </c>
      <c r="N89">
        <f>Input!J90</f>
        <v>12.968033285714228</v>
      </c>
    </row>
    <row r="90" spans="1:18" x14ac:dyDescent="0.25">
      <c r="A90">
        <f>Input!G91</f>
        <v>87</v>
      </c>
      <c r="E90" s="4">
        <f>Input!I91</f>
        <v>3730.1129634285712</v>
      </c>
      <c r="N90">
        <f>Input!J91</f>
        <v>12.440608142856945</v>
      </c>
    </row>
    <row r="91" spans="1:18" x14ac:dyDescent="0.25">
      <c r="A91">
        <f>Input!G92</f>
        <v>88</v>
      </c>
      <c r="E91" s="4">
        <f>Input!I92</f>
        <v>3741.7257744285712</v>
      </c>
      <c r="N91">
        <f>Input!J92</f>
        <v>11.612810999999965</v>
      </c>
    </row>
    <row r="92" spans="1:18" x14ac:dyDescent="0.25">
      <c r="A92">
        <f>Input!G93</f>
        <v>89</v>
      </c>
      <c r="E92" s="4">
        <f>Input!I93</f>
        <v>3753.0145619999998</v>
      </c>
      <c r="N92">
        <f>Input!J93</f>
        <v>11.288787571428657</v>
      </c>
    </row>
    <row r="93" spans="1:18" x14ac:dyDescent="0.25">
      <c r="A93">
        <f>Input!G94</f>
        <v>90</v>
      </c>
      <c r="E93" s="4">
        <f>Input!I94</f>
        <v>3763.8161318571429</v>
      </c>
      <c r="N93">
        <f>Input!J94</f>
        <v>10.801569857143022</v>
      </c>
    </row>
    <row r="94" spans="1:18" x14ac:dyDescent="0.25">
      <c r="A94">
        <f>Input!G95</f>
        <v>91</v>
      </c>
      <c r="E94" s="4">
        <f>Input!I95</f>
        <v>3774.2771224285711</v>
      </c>
      <c r="N94">
        <f>Input!J95</f>
        <v>10.460990571428283</v>
      </c>
    </row>
    <row r="95" spans="1:18" x14ac:dyDescent="0.25">
      <c r="A95">
        <f>Input!G96</f>
        <v>92</v>
      </c>
      <c r="E95" s="4">
        <f>Input!I96</f>
        <v>3784.380977714286</v>
      </c>
      <c r="N95">
        <f>Input!J96</f>
        <v>10.103855285714872</v>
      </c>
    </row>
    <row r="96" spans="1:18" x14ac:dyDescent="0.25">
      <c r="A96">
        <f>Input!G97</f>
        <v>93</v>
      </c>
      <c r="E96" s="4">
        <f>Input!I97</f>
        <v>3793.5009368571432</v>
      </c>
      <c r="N96">
        <f>Input!J97</f>
        <v>9.1199591428571694</v>
      </c>
    </row>
    <row r="97" spans="1:14" x14ac:dyDescent="0.25">
      <c r="A97">
        <f>Input!G98</f>
        <v>94</v>
      </c>
      <c r="E97" s="4">
        <f>Input!I98</f>
        <v>3802.4293201428577</v>
      </c>
      <c r="N97">
        <f>Input!J98</f>
        <v>8.9283832857145171</v>
      </c>
    </row>
    <row r="98" spans="1:14" x14ac:dyDescent="0.25">
      <c r="A98">
        <f>Input!G99</f>
        <v>95</v>
      </c>
      <c r="E98" s="4">
        <f>Input!I99</f>
        <v>3811.2418118571431</v>
      </c>
      <c r="N98">
        <f>Input!J99</f>
        <v>8.8124917142854429</v>
      </c>
    </row>
    <row r="99" spans="1:14" x14ac:dyDescent="0.25">
      <c r="A99">
        <f>Input!G100</f>
        <v>96</v>
      </c>
      <c r="E99" s="4">
        <f>Input!I100</f>
        <v>3819.7326451428576</v>
      </c>
      <c r="N99">
        <f>Input!J100</f>
        <v>8.490833285714416</v>
      </c>
    </row>
    <row r="100" spans="1:14" x14ac:dyDescent="0.25">
      <c r="A100">
        <f>Input!G101</f>
        <v>97</v>
      </c>
      <c r="E100" s="4">
        <f>Input!I101</f>
        <v>3827.625099428572</v>
      </c>
      <c r="N100">
        <f>Input!J101</f>
        <v>7.8924542857143933</v>
      </c>
    </row>
    <row r="101" spans="1:14" x14ac:dyDescent="0.25">
      <c r="A101">
        <f>Input!G102</f>
        <v>98</v>
      </c>
      <c r="E101" s="4">
        <f>Input!I102</f>
        <v>3835.0492570000001</v>
      </c>
      <c r="N101">
        <f>Input!J102</f>
        <v>7.424157571428168</v>
      </c>
    </row>
    <row r="102" spans="1:14" x14ac:dyDescent="0.25">
      <c r="A102">
        <f>Input!G103</f>
        <v>99</v>
      </c>
      <c r="E102" s="4">
        <f>Input!I103</f>
        <v>3842.2369011428573</v>
      </c>
      <c r="N102">
        <f>Input!J103</f>
        <v>7.1876441428571525</v>
      </c>
    </row>
    <row r="103" spans="1:14" x14ac:dyDescent="0.25">
      <c r="A103">
        <f>Input!G104</f>
        <v>100</v>
      </c>
      <c r="E103" s="4">
        <f>Input!I104</f>
        <v>3849.2376995714285</v>
      </c>
      <c r="N103">
        <f>Input!J104</f>
        <v>7.0007984285712155</v>
      </c>
    </row>
  </sheetData>
  <mergeCells count="3">
    <mergeCell ref="E1:L1"/>
    <mergeCell ref="N1:U1"/>
    <mergeCell ref="AD3:AK18"/>
  </mergeCells>
  <conditionalFormatting sqref="Y6">
    <cfRule type="cellIs" dxfId="5" priority="1" operator="greaterThan">
      <formula>0.05</formula>
    </cfRule>
    <cfRule type="cellIs" dxfId="4" priority="2" operator="between">
      <formula>0.05</formula>
      <formula>0.025</formula>
    </cfRule>
    <cfRule type="cellIs" dxfId="3" priority="3" operator="lessThan">
      <formula>0.025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4"/>
  <sheetViews>
    <sheetView topLeftCell="H1" zoomScale="86" zoomScaleNormal="86" workbookViewId="0">
      <selection activeCell="K3" sqref="K3"/>
    </sheetView>
  </sheetViews>
  <sheetFormatPr defaultRowHeight="15" x14ac:dyDescent="0.25"/>
  <cols>
    <col min="7" max="7" width="12.42578125" bestFit="1" customWidth="1"/>
    <col min="8" max="8" width="12" bestFit="1" customWidth="1"/>
    <col min="9" max="10" width="12" customWidth="1"/>
    <col min="11" max="11" width="12" bestFit="1" customWidth="1"/>
    <col min="16" max="17" width="12" bestFit="1" customWidth="1"/>
    <col min="18" max="19" width="12" customWidth="1"/>
    <col min="20" max="20" width="12" bestFit="1" customWidth="1"/>
    <col min="23" max="23" width="11.28515625" bestFit="1" customWidth="1"/>
  </cols>
  <sheetData>
    <row r="1" spans="1:27" ht="18" x14ac:dyDescent="0.35">
      <c r="D1" s="30"/>
      <c r="E1" s="30"/>
      <c r="F1" s="30"/>
      <c r="G1" s="30"/>
      <c r="H1" s="30"/>
      <c r="I1" s="30"/>
      <c r="J1" s="30"/>
      <c r="K1" s="30"/>
      <c r="L1" s="30"/>
      <c r="N1" s="31" t="s">
        <v>19</v>
      </c>
      <c r="O1" s="31"/>
      <c r="P1" s="31"/>
      <c r="Q1" s="31"/>
      <c r="R1" s="31"/>
      <c r="S1" s="31"/>
      <c r="T1" s="31"/>
      <c r="U1" s="31"/>
    </row>
    <row r="2" spans="1:27" ht="14.45" x14ac:dyDescent="0.3">
      <c r="A2" t="s">
        <v>30</v>
      </c>
      <c r="B2" t="s">
        <v>9</v>
      </c>
      <c r="C2" t="s">
        <v>464</v>
      </c>
      <c r="D2" t="s">
        <v>15</v>
      </c>
      <c r="E2" t="s">
        <v>0</v>
      </c>
      <c r="F2" t="s">
        <v>16</v>
      </c>
      <c r="G2" t="s">
        <v>8</v>
      </c>
      <c r="H2" t="s">
        <v>2</v>
      </c>
      <c r="K2" t="s">
        <v>4</v>
      </c>
      <c r="L2" t="s">
        <v>3</v>
      </c>
      <c r="N2" t="s">
        <v>0</v>
      </c>
      <c r="O2" t="s">
        <v>16</v>
      </c>
      <c r="P2" t="s">
        <v>8</v>
      </c>
      <c r="Q2" t="s">
        <v>2</v>
      </c>
      <c r="T2" t="s">
        <v>4</v>
      </c>
      <c r="U2" t="s">
        <v>3</v>
      </c>
      <c r="W2" t="s">
        <v>7</v>
      </c>
      <c r="Y2" t="s">
        <v>10</v>
      </c>
      <c r="Z2" t="s">
        <v>13</v>
      </c>
      <c r="AA2" t="s">
        <v>12</v>
      </c>
    </row>
    <row r="3" spans="1:27" ht="14.45" x14ac:dyDescent="0.3">
      <c r="A3">
        <f>Input!G4</f>
        <v>0</v>
      </c>
      <c r="B3">
        <f>A3-$A$3</f>
        <v>0</v>
      </c>
      <c r="C3">
        <f>EXP(B3)</f>
        <v>1</v>
      </c>
      <c r="D3" s="4" t="e">
        <f>((C3-$Z$3)/$AA$3)</f>
        <v>#DIV/0!</v>
      </c>
      <c r="E3" s="4">
        <f>Input!I4</f>
        <v>0.5889185714285714</v>
      </c>
      <c r="F3">
        <f>E3-$E$3</f>
        <v>0</v>
      </c>
      <c r="G3">
        <f>P3</f>
        <v>0</v>
      </c>
      <c r="H3">
        <f>(F3-G3)^2</f>
        <v>0</v>
      </c>
      <c r="I3">
        <f>(G3-$J$4)^2</f>
        <v>2944192.0061335852</v>
      </c>
      <c r="J3" s="2" t="s">
        <v>11</v>
      </c>
      <c r="K3" s="23" t="e">
        <f>SUM(H3:H161)</f>
        <v>#DIV/0!</v>
      </c>
      <c r="L3" t="e">
        <f>1-(K3/K5)</f>
        <v>#DIV/0!</v>
      </c>
      <c r="N3" s="4">
        <f>Input!J4</f>
        <v>0</v>
      </c>
      <c r="O3">
        <f>N3-$N$3</f>
        <v>0</v>
      </c>
      <c r="P3" s="4">
        <v>0</v>
      </c>
      <c r="Q3">
        <f>(O3-P3)^2</f>
        <v>0</v>
      </c>
      <c r="R3">
        <f>(O3-$S$4)^2</f>
        <v>1972.8876230300816</v>
      </c>
      <c r="S3" s="2" t="s">
        <v>11</v>
      </c>
      <c r="T3" s="23" t="e">
        <f>SUM(Q4:Q167)</f>
        <v>#DIV/0!</v>
      </c>
      <c r="U3" t="e">
        <f>1-(T3/T5)</f>
        <v>#DIV/0!</v>
      </c>
      <c r="W3">
        <f>COUNT(B4:B500)</f>
        <v>81</v>
      </c>
      <c r="Y3">
        <v>9974.7142339198399</v>
      </c>
      <c r="Z3">
        <v>21.611290867430608</v>
      </c>
      <c r="AA3">
        <v>0</v>
      </c>
    </row>
    <row r="4" spans="1:27" ht="14.45" x14ac:dyDescent="0.3">
      <c r="A4">
        <f>Input!G5</f>
        <v>1</v>
      </c>
      <c r="B4">
        <f t="shared" ref="B4:B67" si="0">A4-$A$3</f>
        <v>1</v>
      </c>
      <c r="C4">
        <f t="shared" ref="C4:C67" si="1">EXP(B4)</f>
        <v>2.7182818284590451</v>
      </c>
      <c r="D4" s="4" t="e">
        <f t="shared" ref="D4:D67" si="2">((C4-$Z$3)/$AA$3)</f>
        <v>#DIV/0!</v>
      </c>
      <c r="E4" s="4">
        <f>Input!I5</f>
        <v>1.1234389999999999</v>
      </c>
      <c r="F4">
        <f t="shared" ref="F4:F67" si="3">E4-$E$3</f>
        <v>0.53452042857142845</v>
      </c>
      <c r="G4" t="e">
        <f>P4</f>
        <v>#DIV/0!</v>
      </c>
      <c r="H4" t="e">
        <f>(F4-G4)^2</f>
        <v>#DIV/0!</v>
      </c>
      <c r="I4" t="e">
        <f t="shared" ref="I4:I67" si="4">(G4-$J$4)^2</f>
        <v>#DIV/0!</v>
      </c>
      <c r="J4">
        <f>AVERAGE(F3:F161)</f>
        <v>1715.8647983257845</v>
      </c>
      <c r="K4" t="s">
        <v>5</v>
      </c>
      <c r="L4" t="s">
        <v>6</v>
      </c>
      <c r="N4" s="4">
        <f>Input!J5</f>
        <v>0</v>
      </c>
      <c r="O4">
        <f>N4-$N$3</f>
        <v>0</v>
      </c>
      <c r="P4" t="e">
        <f>$Y$3*((1/$AA$3)*(1/SQRT(2*PI()))*EXP(-1*D4*D4/2))</f>
        <v>#DIV/0!</v>
      </c>
      <c r="Q4" t="e">
        <f>(O4-P4)^2</f>
        <v>#DIV/0!</v>
      </c>
      <c r="R4">
        <f t="shared" ref="R4:R67" si="5">(O4-$S$4)^2</f>
        <v>1972.8876230300816</v>
      </c>
      <c r="S4">
        <f>AVERAGE(O3:O167)</f>
        <v>44.417199630662012</v>
      </c>
      <c r="T4" t="s">
        <v>5</v>
      </c>
      <c r="U4" t="s">
        <v>6</v>
      </c>
    </row>
    <row r="5" spans="1:27" ht="14.45" x14ac:dyDescent="0.3">
      <c r="A5">
        <f>Input!G6</f>
        <v>2</v>
      </c>
      <c r="B5">
        <f t="shared" si="0"/>
        <v>2</v>
      </c>
      <c r="C5">
        <f t="shared" si="1"/>
        <v>7.3890560989306504</v>
      </c>
      <c r="D5" s="4" t="e">
        <f t="shared" si="2"/>
        <v>#DIV/0!</v>
      </c>
      <c r="E5" s="4">
        <f>Input!I6</f>
        <v>1.8779168571428571</v>
      </c>
      <c r="F5">
        <f t="shared" si="3"/>
        <v>1.2889982857142857</v>
      </c>
      <c r="G5" t="e">
        <f>G4+P5</f>
        <v>#DIV/0!</v>
      </c>
      <c r="H5" t="e">
        <f t="shared" ref="H5:H68" si="6">(F5-G5)^2</f>
        <v>#DIV/0!</v>
      </c>
      <c r="I5" t="e">
        <f t="shared" si="4"/>
        <v>#DIV/0!</v>
      </c>
      <c r="K5" t="e">
        <f>SUM(I3:I161)</f>
        <v>#DIV/0!</v>
      </c>
      <c r="L5" t="e">
        <f>1-((1-L3)*(W3-1)/(W3-1-1))</f>
        <v>#DIV/0!</v>
      </c>
      <c r="N5" s="4">
        <f>Input!J6</f>
        <v>0</v>
      </c>
      <c r="O5">
        <f t="shared" ref="O5:O68" si="7">N5-$N$3</f>
        <v>0</v>
      </c>
      <c r="P5" t="e">
        <f t="shared" ref="P5:P68" si="8">$Y$3*((1/$AA$3)*(1/SQRT(2*PI()))*EXP(-1*D5*D5/2))</f>
        <v>#DIV/0!</v>
      </c>
      <c r="Q5" t="e">
        <f t="shared" ref="Q5:Q68" si="9">(O5-P5)^2</f>
        <v>#DIV/0!</v>
      </c>
      <c r="R5">
        <f t="shared" si="5"/>
        <v>1972.8876230300816</v>
      </c>
      <c r="T5">
        <f>SUM(R4:R167)</f>
        <v>65118.910934130399</v>
      </c>
      <c r="U5" t="e">
        <f>1-((1-U3)*(Y3-1)/(Y3-1-1))</f>
        <v>#DIV/0!</v>
      </c>
    </row>
    <row r="6" spans="1:27" ht="14.45" x14ac:dyDescent="0.3">
      <c r="A6">
        <f>Input!G7</f>
        <v>3</v>
      </c>
      <c r="B6">
        <f t="shared" si="0"/>
        <v>3</v>
      </c>
      <c r="C6">
        <f t="shared" si="1"/>
        <v>20.085536923187668</v>
      </c>
      <c r="D6" s="4" t="e">
        <f t="shared" si="2"/>
        <v>#DIV/0!</v>
      </c>
      <c r="E6" s="4">
        <f>Input!I7</f>
        <v>2.9422274285714285</v>
      </c>
      <c r="F6">
        <f t="shared" si="3"/>
        <v>2.3533088571428573</v>
      </c>
      <c r="G6" t="e">
        <f t="shared" ref="G6:G69" si="10">G5+P6</f>
        <v>#DIV/0!</v>
      </c>
      <c r="H6" t="e">
        <f t="shared" si="6"/>
        <v>#DIV/0!</v>
      </c>
      <c r="I6" t="e">
        <f t="shared" si="4"/>
        <v>#DIV/0!</v>
      </c>
      <c r="N6" s="4">
        <f>Input!J7</f>
        <v>1.0643105714285714</v>
      </c>
      <c r="O6">
        <f t="shared" si="7"/>
        <v>1.0643105714285714</v>
      </c>
      <c r="P6" t="e">
        <f t="shared" si="8"/>
        <v>#DIV/0!</v>
      </c>
      <c r="Q6" t="e">
        <f t="shared" si="9"/>
        <v>#DIV/0!</v>
      </c>
      <c r="R6">
        <f t="shared" si="5"/>
        <v>1879.4729897822026</v>
      </c>
    </row>
    <row r="7" spans="1:27" ht="14.45" x14ac:dyDescent="0.3">
      <c r="A7">
        <f>Input!G8</f>
        <v>4</v>
      </c>
      <c r="B7">
        <f t="shared" si="0"/>
        <v>4</v>
      </c>
      <c r="C7">
        <f t="shared" si="1"/>
        <v>54.598150033144236</v>
      </c>
      <c r="D7" s="4" t="e">
        <f t="shared" si="2"/>
        <v>#DIV/0!</v>
      </c>
      <c r="E7" s="4">
        <f>Input!I8</f>
        <v>4.4842951428571425</v>
      </c>
      <c r="F7">
        <f t="shared" si="3"/>
        <v>3.8953765714285709</v>
      </c>
      <c r="G7" t="e">
        <f t="shared" si="10"/>
        <v>#DIV/0!</v>
      </c>
      <c r="H7" t="e">
        <f t="shared" si="6"/>
        <v>#DIV/0!</v>
      </c>
      <c r="I7" t="e">
        <f t="shared" si="4"/>
        <v>#DIV/0!</v>
      </c>
      <c r="N7" s="4">
        <f>Input!J8</f>
        <v>1.542067714285714</v>
      </c>
      <c r="O7">
        <f t="shared" si="7"/>
        <v>1.542067714285714</v>
      </c>
      <c r="P7" t="e">
        <f t="shared" si="8"/>
        <v>#DIV/0!</v>
      </c>
      <c r="Q7" t="e">
        <f t="shared" si="9"/>
        <v>#DIV/0!</v>
      </c>
      <c r="R7">
        <f t="shared" si="5"/>
        <v>1838.2769368466695</v>
      </c>
      <c r="T7" s="17"/>
      <c r="U7" s="18"/>
    </row>
    <row r="8" spans="1:27" x14ac:dyDescent="0.25">
      <c r="A8">
        <f>Input!G9</f>
        <v>5</v>
      </c>
      <c r="B8">
        <f t="shared" si="0"/>
        <v>5</v>
      </c>
      <c r="C8">
        <f t="shared" si="1"/>
        <v>148.4131591025766</v>
      </c>
      <c r="D8" s="4" t="e">
        <f t="shared" si="2"/>
        <v>#DIV/0!</v>
      </c>
      <c r="E8" s="4">
        <f>Input!I9</f>
        <v>6.5372320000000013</v>
      </c>
      <c r="F8">
        <f t="shared" si="3"/>
        <v>5.9483134285714296</v>
      </c>
      <c r="G8" t="e">
        <f t="shared" si="10"/>
        <v>#DIV/0!</v>
      </c>
      <c r="H8" t="e">
        <f t="shared" si="6"/>
        <v>#DIV/0!</v>
      </c>
      <c r="I8" t="e">
        <f t="shared" si="4"/>
        <v>#DIV/0!</v>
      </c>
      <c r="N8" s="4">
        <f>Input!J9</f>
        <v>2.0529368571428588</v>
      </c>
      <c r="O8">
        <f t="shared" si="7"/>
        <v>2.0529368571428588</v>
      </c>
      <c r="P8" t="e">
        <f t="shared" si="8"/>
        <v>#DIV/0!</v>
      </c>
      <c r="Q8" t="e">
        <f t="shared" si="9"/>
        <v>#DIV/0!</v>
      </c>
      <c r="R8">
        <f t="shared" si="5"/>
        <v>1794.7307603437805</v>
      </c>
      <c r="T8" s="19" t="s">
        <v>28</v>
      </c>
      <c r="U8" s="24" t="e">
        <f>SQRT((U5-L5)^2)</f>
        <v>#DIV/0!</v>
      </c>
    </row>
    <row r="9" spans="1:27" x14ac:dyDescent="0.25">
      <c r="A9">
        <f>Input!G10</f>
        <v>6</v>
      </c>
      <c r="B9">
        <f t="shared" si="0"/>
        <v>6</v>
      </c>
      <c r="C9">
        <f t="shared" si="1"/>
        <v>403.42879349273511</v>
      </c>
      <c r="D9" s="4" t="e">
        <f t="shared" si="2"/>
        <v>#DIV/0!</v>
      </c>
      <c r="E9" s="4">
        <f>Input!I10</f>
        <v>9.058465571428572</v>
      </c>
      <c r="F9">
        <f t="shared" si="3"/>
        <v>8.4695470000000004</v>
      </c>
      <c r="G9" t="e">
        <f t="shared" si="10"/>
        <v>#DIV/0!</v>
      </c>
      <c r="H9" t="e">
        <f t="shared" si="6"/>
        <v>#DIV/0!</v>
      </c>
      <c r="I9" t="e">
        <f t="shared" si="4"/>
        <v>#DIV/0!</v>
      </c>
      <c r="N9" s="4">
        <f>Input!J10</f>
        <v>2.5212335714285707</v>
      </c>
      <c r="O9">
        <f t="shared" si="7"/>
        <v>2.5212335714285707</v>
      </c>
      <c r="P9" t="e">
        <f t="shared" si="8"/>
        <v>#DIV/0!</v>
      </c>
      <c r="Q9" t="e">
        <f t="shared" si="9"/>
        <v>#DIV/0!</v>
      </c>
      <c r="R9">
        <f t="shared" si="5"/>
        <v>1755.2719720364407</v>
      </c>
      <c r="T9" s="21"/>
      <c r="U9" s="22"/>
    </row>
    <row r="10" spans="1:27" x14ac:dyDescent="0.25">
      <c r="A10">
        <f>Input!G11</f>
        <v>7</v>
      </c>
      <c r="B10">
        <f t="shared" si="0"/>
        <v>7</v>
      </c>
      <c r="C10">
        <f t="shared" si="1"/>
        <v>1096.6331584284585</v>
      </c>
      <c r="D10" s="4" t="e">
        <f t="shared" si="2"/>
        <v>#DIV/0!</v>
      </c>
      <c r="E10" s="4">
        <f>Input!I11</f>
        <v>12.698407857142858</v>
      </c>
      <c r="F10">
        <f t="shared" si="3"/>
        <v>12.109489285714286</v>
      </c>
      <c r="G10" t="e">
        <f t="shared" si="10"/>
        <v>#DIV/0!</v>
      </c>
      <c r="H10" t="e">
        <f t="shared" si="6"/>
        <v>#DIV/0!</v>
      </c>
      <c r="I10" t="e">
        <f t="shared" si="4"/>
        <v>#DIV/0!</v>
      </c>
      <c r="N10" s="4">
        <f>Input!J11</f>
        <v>3.6399422857142856</v>
      </c>
      <c r="O10">
        <f t="shared" si="7"/>
        <v>3.6399422857142856</v>
      </c>
      <c r="P10" t="e">
        <f t="shared" si="8"/>
        <v>#DIV/0!</v>
      </c>
      <c r="Q10" t="e">
        <f t="shared" si="9"/>
        <v>#DIV/0!</v>
      </c>
      <c r="R10">
        <f t="shared" si="5"/>
        <v>1662.7847165760934</v>
      </c>
    </row>
    <row r="11" spans="1:27" x14ac:dyDescent="0.25">
      <c r="A11">
        <f>Input!G12</f>
        <v>8</v>
      </c>
      <c r="B11">
        <f t="shared" si="0"/>
        <v>8</v>
      </c>
      <c r="C11">
        <f t="shared" si="1"/>
        <v>2980.9579870417283</v>
      </c>
      <c r="D11" s="4" t="e">
        <f t="shared" si="2"/>
        <v>#DIV/0!</v>
      </c>
      <c r="E11" s="4">
        <f>Input!I12</f>
        <v>16.972206142857143</v>
      </c>
      <c r="F11">
        <f t="shared" si="3"/>
        <v>16.383287571428571</v>
      </c>
      <c r="G11" t="e">
        <f t="shared" si="10"/>
        <v>#DIV/0!</v>
      </c>
      <c r="H11" t="e">
        <f t="shared" si="6"/>
        <v>#DIV/0!</v>
      </c>
      <c r="I11" t="e">
        <f t="shared" si="4"/>
        <v>#DIV/0!</v>
      </c>
      <c r="N11" s="4">
        <f>Input!J12</f>
        <v>4.2737982857142853</v>
      </c>
      <c r="O11">
        <f t="shared" si="7"/>
        <v>4.2737982857142853</v>
      </c>
      <c r="P11" t="e">
        <f t="shared" si="8"/>
        <v>#DIV/0!</v>
      </c>
      <c r="Q11" t="e">
        <f t="shared" si="9"/>
        <v>#DIV/0!</v>
      </c>
      <c r="R11">
        <f t="shared" si="5"/>
        <v>1611.4926715415509</v>
      </c>
    </row>
    <row r="12" spans="1:27" x14ac:dyDescent="0.25">
      <c r="A12">
        <f>Input!G13</f>
        <v>9</v>
      </c>
      <c r="B12">
        <f t="shared" si="0"/>
        <v>9</v>
      </c>
      <c r="C12">
        <f t="shared" si="1"/>
        <v>8103.0839275753842</v>
      </c>
      <c r="D12" s="4" t="e">
        <f t="shared" si="2"/>
        <v>#DIV/0!</v>
      </c>
      <c r="E12" s="4">
        <f>Input!I13</f>
        <v>22.128199714285717</v>
      </c>
      <c r="F12">
        <f t="shared" si="3"/>
        <v>21.539281142857146</v>
      </c>
      <c r="G12" t="e">
        <f t="shared" si="10"/>
        <v>#DIV/0!</v>
      </c>
      <c r="H12" t="e">
        <f t="shared" si="6"/>
        <v>#DIV/0!</v>
      </c>
      <c r="I12" t="e">
        <f t="shared" si="4"/>
        <v>#DIV/0!</v>
      </c>
      <c r="N12" s="4">
        <f>Input!J13</f>
        <v>5.1559935714285743</v>
      </c>
      <c r="O12">
        <f t="shared" si="7"/>
        <v>5.1559935714285743</v>
      </c>
      <c r="P12" t="e">
        <f t="shared" si="8"/>
        <v>#DIV/0!</v>
      </c>
      <c r="Q12" t="e">
        <f t="shared" si="9"/>
        <v>#DIV/0!</v>
      </c>
      <c r="R12">
        <f t="shared" si="5"/>
        <v>1541.4423012255884</v>
      </c>
    </row>
    <row r="13" spans="1:27" x14ac:dyDescent="0.25">
      <c r="A13">
        <f>Input!G14</f>
        <v>10</v>
      </c>
      <c r="B13">
        <f t="shared" si="0"/>
        <v>10</v>
      </c>
      <c r="C13">
        <f t="shared" si="1"/>
        <v>22026.465794806718</v>
      </c>
      <c r="D13" s="4" t="e">
        <f t="shared" si="2"/>
        <v>#DIV/0!</v>
      </c>
      <c r="E13" s="4">
        <f>Input!I14</f>
        <v>28.36269457142857</v>
      </c>
      <c r="F13">
        <f t="shared" si="3"/>
        <v>27.773775999999998</v>
      </c>
      <c r="G13" t="e">
        <f t="shared" si="10"/>
        <v>#DIV/0!</v>
      </c>
      <c r="H13" t="e">
        <f t="shared" si="6"/>
        <v>#DIV/0!</v>
      </c>
      <c r="I13" t="e">
        <f t="shared" si="4"/>
        <v>#DIV/0!</v>
      </c>
      <c r="N13" s="4">
        <f>Input!J14</f>
        <v>6.2344948571428525</v>
      </c>
      <c r="O13">
        <f t="shared" si="7"/>
        <v>6.2344948571428525</v>
      </c>
      <c r="P13" t="e">
        <f t="shared" si="8"/>
        <v>#DIV/0!</v>
      </c>
      <c r="Q13" t="e">
        <f t="shared" si="9"/>
        <v>#DIV/0!</v>
      </c>
      <c r="R13">
        <f t="shared" si="5"/>
        <v>1457.9189438217231</v>
      </c>
    </row>
    <row r="14" spans="1:27" x14ac:dyDescent="0.25">
      <c r="A14">
        <f>Input!G15</f>
        <v>11</v>
      </c>
      <c r="B14">
        <f t="shared" si="0"/>
        <v>11</v>
      </c>
      <c r="C14">
        <f t="shared" si="1"/>
        <v>59874.141715197817</v>
      </c>
      <c r="D14" s="4" t="e">
        <f t="shared" si="2"/>
        <v>#DIV/0!</v>
      </c>
      <c r="E14" s="4">
        <f>Input!I15</f>
        <v>35.938220857142852</v>
      </c>
      <c r="F14">
        <f t="shared" si="3"/>
        <v>35.34930228571428</v>
      </c>
      <c r="G14" t="e">
        <f t="shared" si="10"/>
        <v>#DIV/0!</v>
      </c>
      <c r="H14" t="e">
        <f t="shared" si="6"/>
        <v>#DIV/0!</v>
      </c>
      <c r="I14" t="e">
        <f t="shared" si="4"/>
        <v>#DIV/0!</v>
      </c>
      <c r="N14" s="4">
        <f>Input!J15</f>
        <v>7.5755262857142824</v>
      </c>
      <c r="O14">
        <f t="shared" si="7"/>
        <v>7.5755262857142824</v>
      </c>
      <c r="P14" t="e">
        <f t="shared" si="8"/>
        <v>#DIV/0!</v>
      </c>
      <c r="Q14" t="e">
        <f t="shared" si="9"/>
        <v>#DIV/0!</v>
      </c>
      <c r="R14">
        <f t="shared" si="5"/>
        <v>1357.308894855832</v>
      </c>
    </row>
    <row r="15" spans="1:27" x14ac:dyDescent="0.25">
      <c r="A15">
        <f>Input!G16</f>
        <v>12</v>
      </c>
      <c r="B15">
        <f t="shared" si="0"/>
        <v>12</v>
      </c>
      <c r="C15">
        <f t="shared" si="1"/>
        <v>162754.79141900392</v>
      </c>
      <c r="D15" s="4" t="e">
        <f t="shared" si="2"/>
        <v>#DIV/0!</v>
      </c>
      <c r="E15" s="4">
        <f>Input!I16</f>
        <v>44.802745428571427</v>
      </c>
      <c r="F15">
        <f t="shared" si="3"/>
        <v>44.213826857142855</v>
      </c>
      <c r="G15" t="e">
        <f t="shared" si="10"/>
        <v>#DIV/0!</v>
      </c>
      <c r="H15" t="e">
        <f t="shared" si="6"/>
        <v>#DIV/0!</v>
      </c>
      <c r="I15" t="e">
        <f t="shared" si="4"/>
        <v>#DIV/0!</v>
      </c>
      <c r="N15" s="4">
        <f>Input!J16</f>
        <v>8.864524571428575</v>
      </c>
      <c r="O15">
        <f t="shared" si="7"/>
        <v>8.864524571428575</v>
      </c>
      <c r="P15" t="e">
        <f t="shared" si="8"/>
        <v>#DIV/0!</v>
      </c>
      <c r="Q15" t="e">
        <f t="shared" si="9"/>
        <v>#DIV/0!</v>
      </c>
      <c r="R15">
        <f t="shared" si="5"/>
        <v>1263.9927038674393</v>
      </c>
    </row>
    <row r="16" spans="1:27" x14ac:dyDescent="0.25">
      <c r="A16">
        <f>Input!G17</f>
        <v>13</v>
      </c>
      <c r="B16">
        <f t="shared" si="0"/>
        <v>13</v>
      </c>
      <c r="C16">
        <f t="shared" si="1"/>
        <v>442413.39200892049</v>
      </c>
      <c r="D16" s="4" t="e">
        <f t="shared" si="2"/>
        <v>#DIV/0!</v>
      </c>
      <c r="E16" s="4">
        <f>Input!I17</f>
        <v>56.048960571428566</v>
      </c>
      <c r="F16">
        <f t="shared" si="3"/>
        <v>55.460041999999994</v>
      </c>
      <c r="G16" t="e">
        <f t="shared" si="10"/>
        <v>#DIV/0!</v>
      </c>
      <c r="H16" t="e">
        <f t="shared" si="6"/>
        <v>#DIV/0!</v>
      </c>
      <c r="I16" t="e">
        <f t="shared" si="4"/>
        <v>#DIV/0!</v>
      </c>
      <c r="N16" s="4">
        <f>Input!J17</f>
        <v>11.246215142857139</v>
      </c>
      <c r="O16">
        <f t="shared" si="7"/>
        <v>11.246215142857139</v>
      </c>
      <c r="P16" t="e">
        <f t="shared" si="8"/>
        <v>#DIV/0!</v>
      </c>
      <c r="Q16" t="e">
        <f t="shared" si="9"/>
        <v>#DIV/0!</v>
      </c>
      <c r="R16">
        <f t="shared" si="5"/>
        <v>1100.3142118901915</v>
      </c>
    </row>
    <row r="17" spans="1:18" x14ac:dyDescent="0.25">
      <c r="A17">
        <f>Input!G18</f>
        <v>14</v>
      </c>
      <c r="B17">
        <f t="shared" si="0"/>
        <v>14</v>
      </c>
      <c r="C17">
        <f t="shared" si="1"/>
        <v>1202604.2841647768</v>
      </c>
      <c r="D17" s="4" t="e">
        <f t="shared" si="2"/>
        <v>#DIV/0!</v>
      </c>
      <c r="E17" s="4">
        <f>Input!I18</f>
        <v>69.485290428571432</v>
      </c>
      <c r="F17">
        <f t="shared" si="3"/>
        <v>68.896371857142867</v>
      </c>
      <c r="G17" t="e">
        <f t="shared" si="10"/>
        <v>#DIV/0!</v>
      </c>
      <c r="H17" t="e">
        <f t="shared" si="6"/>
        <v>#DIV/0!</v>
      </c>
      <c r="I17" t="e">
        <f t="shared" si="4"/>
        <v>#DIV/0!</v>
      </c>
      <c r="N17" s="4">
        <f>Input!J18</f>
        <v>13.436329857142866</v>
      </c>
      <c r="O17">
        <f t="shared" si="7"/>
        <v>13.436329857142866</v>
      </c>
      <c r="P17" t="e">
        <f t="shared" si="8"/>
        <v>#DIV/0!</v>
      </c>
      <c r="Q17" t="e">
        <f t="shared" si="9"/>
        <v>#DIV/0!</v>
      </c>
      <c r="R17">
        <f t="shared" si="5"/>
        <v>959.81429192375231</v>
      </c>
    </row>
    <row r="18" spans="1:18" x14ac:dyDescent="0.25">
      <c r="A18">
        <f>Input!G19</f>
        <v>15</v>
      </c>
      <c r="B18">
        <f t="shared" si="0"/>
        <v>15</v>
      </c>
      <c r="C18">
        <f t="shared" si="1"/>
        <v>3269017.3724721107</v>
      </c>
      <c r="D18" s="4" t="e">
        <f t="shared" si="2"/>
        <v>#DIV/0!</v>
      </c>
      <c r="E18" s="4">
        <f>Input!I19</f>
        <v>86.362891142857151</v>
      </c>
      <c r="F18">
        <f t="shared" si="3"/>
        <v>85.773972571428587</v>
      </c>
      <c r="G18" t="e">
        <f t="shared" si="10"/>
        <v>#DIV/0!</v>
      </c>
      <c r="H18" t="e">
        <f t="shared" si="6"/>
        <v>#DIV/0!</v>
      </c>
      <c r="I18" t="e">
        <f t="shared" si="4"/>
        <v>#DIV/0!</v>
      </c>
      <c r="N18" s="4">
        <f>Input!J19</f>
        <v>16.87760071428572</v>
      </c>
      <c r="O18">
        <f t="shared" si="7"/>
        <v>16.87760071428572</v>
      </c>
      <c r="P18" t="e">
        <f t="shared" si="8"/>
        <v>#DIV/0!</v>
      </c>
      <c r="Q18" t="e">
        <f t="shared" si="9"/>
        <v>#DIV/0!</v>
      </c>
      <c r="R18">
        <f t="shared" si="5"/>
        <v>758.42950847487418</v>
      </c>
    </row>
    <row r="19" spans="1:18" x14ac:dyDescent="0.25">
      <c r="A19">
        <f>Input!G20</f>
        <v>16</v>
      </c>
      <c r="B19">
        <f t="shared" si="0"/>
        <v>16</v>
      </c>
      <c r="C19">
        <f t="shared" si="1"/>
        <v>8886110.5205078721</v>
      </c>
      <c r="D19" s="4" t="e">
        <f t="shared" si="2"/>
        <v>#DIV/0!</v>
      </c>
      <c r="E19" s="4">
        <f>Input!I20</f>
        <v>104.44907571428571</v>
      </c>
      <c r="F19">
        <f t="shared" si="3"/>
        <v>103.86015714285715</v>
      </c>
      <c r="G19" t="e">
        <f t="shared" si="10"/>
        <v>#DIV/0!</v>
      </c>
      <c r="H19" t="e">
        <f t="shared" si="6"/>
        <v>#DIV/0!</v>
      </c>
      <c r="I19" t="e">
        <f t="shared" si="4"/>
        <v>#DIV/0!</v>
      </c>
      <c r="N19" s="4">
        <f>Input!J20</f>
        <v>18.086184571428561</v>
      </c>
      <c r="O19">
        <f t="shared" si="7"/>
        <v>18.086184571428561</v>
      </c>
      <c r="P19" t="e">
        <f t="shared" si="8"/>
        <v>#DIV/0!</v>
      </c>
      <c r="Q19" t="e">
        <f t="shared" si="9"/>
        <v>#DIV/0!</v>
      </c>
      <c r="R19">
        <f t="shared" si="5"/>
        <v>693.32235404957873</v>
      </c>
    </row>
    <row r="20" spans="1:18" x14ac:dyDescent="0.25">
      <c r="A20">
        <f>Input!G21</f>
        <v>17</v>
      </c>
      <c r="B20">
        <f t="shared" si="0"/>
        <v>17</v>
      </c>
      <c r="C20">
        <f t="shared" si="1"/>
        <v>24154952.753575299</v>
      </c>
      <c r="D20" s="4" t="e">
        <f t="shared" si="2"/>
        <v>#DIV/0!</v>
      </c>
      <c r="E20" s="4">
        <f>Input!I21</f>
        <v>126.61748271428571</v>
      </c>
      <c r="F20">
        <f t="shared" si="3"/>
        <v>126.02856414285715</v>
      </c>
      <c r="G20" t="e">
        <f t="shared" si="10"/>
        <v>#DIV/0!</v>
      </c>
      <c r="H20" t="e">
        <f t="shared" si="6"/>
        <v>#DIV/0!</v>
      </c>
      <c r="I20" t="e">
        <f t="shared" si="4"/>
        <v>#DIV/0!</v>
      </c>
      <c r="N20" s="4">
        <f>Input!J21</f>
        <v>22.168407000000002</v>
      </c>
      <c r="O20">
        <f t="shared" si="7"/>
        <v>22.168407000000002</v>
      </c>
      <c r="P20" t="e">
        <f t="shared" si="8"/>
        <v>#DIV/0!</v>
      </c>
      <c r="Q20" t="e">
        <f t="shared" si="9"/>
        <v>#DIV/0!</v>
      </c>
      <c r="R20">
        <f t="shared" si="5"/>
        <v>495.00877352220016</v>
      </c>
    </row>
    <row r="21" spans="1:18" x14ac:dyDescent="0.25">
      <c r="A21">
        <f>Input!G22</f>
        <v>18</v>
      </c>
      <c r="B21">
        <f t="shared" si="0"/>
        <v>18</v>
      </c>
      <c r="C21">
        <f t="shared" si="1"/>
        <v>65659969.13733051</v>
      </c>
      <c r="D21" s="4" t="e">
        <f t="shared" si="2"/>
        <v>#DIV/0!</v>
      </c>
      <c r="E21" s="4">
        <f>Input!I22</f>
        <v>153.23707299999998</v>
      </c>
      <c r="F21">
        <f t="shared" si="3"/>
        <v>152.64815442857142</v>
      </c>
      <c r="G21" t="e">
        <f t="shared" si="10"/>
        <v>#DIV/0!</v>
      </c>
      <c r="H21" t="e">
        <f t="shared" si="6"/>
        <v>#DIV/0!</v>
      </c>
      <c r="I21" t="e">
        <f t="shared" si="4"/>
        <v>#DIV/0!</v>
      </c>
      <c r="N21" s="4">
        <f>Input!J22</f>
        <v>26.619590285714267</v>
      </c>
      <c r="O21">
        <f t="shared" si="7"/>
        <v>26.619590285714267</v>
      </c>
      <c r="P21" t="e">
        <f t="shared" si="8"/>
        <v>#DIV/0!</v>
      </c>
      <c r="Q21" t="e">
        <f t="shared" si="9"/>
        <v>#DIV/0!</v>
      </c>
      <c r="R21">
        <f t="shared" si="5"/>
        <v>316.7548983953713</v>
      </c>
    </row>
    <row r="22" spans="1:18" x14ac:dyDescent="0.25">
      <c r="A22">
        <f>Input!G23</f>
        <v>19</v>
      </c>
      <c r="B22">
        <f t="shared" si="0"/>
        <v>19</v>
      </c>
      <c r="C22">
        <f t="shared" si="1"/>
        <v>178482300.96318725</v>
      </c>
      <c r="D22" s="4" t="e">
        <f t="shared" si="2"/>
        <v>#DIV/0!</v>
      </c>
      <c r="E22" s="4">
        <f>Input!I23</f>
        <v>184.04058657142858</v>
      </c>
      <c r="F22">
        <f t="shared" si="3"/>
        <v>183.45166800000001</v>
      </c>
      <c r="G22" t="e">
        <f t="shared" si="10"/>
        <v>#DIV/0!</v>
      </c>
      <c r="H22" t="e">
        <f t="shared" si="6"/>
        <v>#DIV/0!</v>
      </c>
      <c r="I22" t="e">
        <f t="shared" si="4"/>
        <v>#DIV/0!</v>
      </c>
      <c r="N22" s="4">
        <f>Input!J23</f>
        <v>30.803513571428596</v>
      </c>
      <c r="O22">
        <f t="shared" si="7"/>
        <v>30.803513571428596</v>
      </c>
      <c r="P22" t="e">
        <f t="shared" si="8"/>
        <v>#DIV/0!</v>
      </c>
      <c r="Q22" t="e">
        <f t="shared" si="9"/>
        <v>#DIV/0!</v>
      </c>
      <c r="R22">
        <f t="shared" si="5"/>
        <v>185.33244811936626</v>
      </c>
    </row>
    <row r="23" spans="1:18" x14ac:dyDescent="0.25">
      <c r="A23">
        <f>Input!G24</f>
        <v>20</v>
      </c>
      <c r="B23">
        <f t="shared" si="0"/>
        <v>20</v>
      </c>
      <c r="C23">
        <f t="shared" si="1"/>
        <v>485165195.40979028</v>
      </c>
      <c r="D23" s="4" t="e">
        <f t="shared" si="2"/>
        <v>#DIV/0!</v>
      </c>
      <c r="E23" s="4">
        <f>Input!I24</f>
        <v>220.16565314285714</v>
      </c>
      <c r="F23">
        <f t="shared" si="3"/>
        <v>219.57673457142857</v>
      </c>
      <c r="G23" t="e">
        <f t="shared" si="10"/>
        <v>#DIV/0!</v>
      </c>
      <c r="H23" t="e">
        <f t="shared" si="6"/>
        <v>#DIV/0!</v>
      </c>
      <c r="I23" t="e">
        <f t="shared" si="4"/>
        <v>#DIV/0!</v>
      </c>
      <c r="N23" s="4">
        <f>Input!J24</f>
        <v>36.125066571428562</v>
      </c>
      <c r="O23">
        <f t="shared" si="7"/>
        <v>36.125066571428562</v>
      </c>
      <c r="P23" t="e">
        <f t="shared" si="8"/>
        <v>#DIV/0!</v>
      </c>
      <c r="Q23" t="e">
        <f t="shared" si="9"/>
        <v>#DIV/0!</v>
      </c>
      <c r="R23">
        <f t="shared" si="5"/>
        <v>68.759470672032293</v>
      </c>
    </row>
    <row r="24" spans="1:18" x14ac:dyDescent="0.25">
      <c r="A24">
        <f>Input!G25</f>
        <v>21</v>
      </c>
      <c r="B24">
        <f t="shared" si="0"/>
        <v>21</v>
      </c>
      <c r="C24">
        <f t="shared" si="1"/>
        <v>1318815734.4832146</v>
      </c>
      <c r="D24" s="4" t="e">
        <f t="shared" si="2"/>
        <v>#DIV/0!</v>
      </c>
      <c r="E24" s="4">
        <f>Input!I25</f>
        <v>261.25277199999999</v>
      </c>
      <c r="F24">
        <f t="shared" si="3"/>
        <v>260.66385342857143</v>
      </c>
      <c r="G24" t="e">
        <f t="shared" si="10"/>
        <v>#DIV/0!</v>
      </c>
      <c r="H24" t="e">
        <f t="shared" si="6"/>
        <v>#DIV/0!</v>
      </c>
      <c r="I24" t="e">
        <f t="shared" si="4"/>
        <v>#DIV/0!</v>
      </c>
      <c r="N24" s="4">
        <f>Input!J25</f>
        <v>41.087118857142855</v>
      </c>
      <c r="O24">
        <f t="shared" si="7"/>
        <v>41.087118857142855</v>
      </c>
      <c r="P24" t="e">
        <f t="shared" si="8"/>
        <v>#DIV/0!</v>
      </c>
      <c r="Q24" t="e">
        <f t="shared" si="9"/>
        <v>#DIV/0!</v>
      </c>
      <c r="R24">
        <f t="shared" si="5"/>
        <v>11.089437958161946</v>
      </c>
    </row>
    <row r="25" spans="1:18" x14ac:dyDescent="0.25">
      <c r="A25">
        <f>Input!G26</f>
        <v>22</v>
      </c>
      <c r="B25">
        <f t="shared" si="0"/>
        <v>22</v>
      </c>
      <c r="C25">
        <f t="shared" si="1"/>
        <v>3584912846.1315918</v>
      </c>
      <c r="D25" s="4" t="e">
        <f t="shared" si="2"/>
        <v>#DIV/0!</v>
      </c>
      <c r="E25" s="4">
        <f>Input!I26</f>
        <v>305.73622428571429</v>
      </c>
      <c r="F25">
        <f t="shared" si="3"/>
        <v>305.14730571428572</v>
      </c>
      <c r="G25" t="e">
        <f t="shared" si="10"/>
        <v>#DIV/0!</v>
      </c>
      <c r="H25" t="e">
        <f t="shared" si="6"/>
        <v>#DIV/0!</v>
      </c>
      <c r="I25" t="e">
        <f t="shared" si="4"/>
        <v>#DIV/0!</v>
      </c>
      <c r="N25" s="4">
        <f>Input!J26</f>
        <v>44.483452285714293</v>
      </c>
      <c r="O25">
        <f t="shared" si="7"/>
        <v>44.483452285714293</v>
      </c>
      <c r="P25" t="e">
        <f t="shared" si="8"/>
        <v>#DIV/0!</v>
      </c>
      <c r="Q25" t="e">
        <f t="shared" si="9"/>
        <v>#DIV/0!</v>
      </c>
      <c r="R25">
        <f t="shared" si="5"/>
        <v>4.3894143014765723E-3</v>
      </c>
    </row>
    <row r="26" spans="1:18" x14ac:dyDescent="0.25">
      <c r="A26">
        <f>Input!G27</f>
        <v>23</v>
      </c>
      <c r="B26">
        <f t="shared" si="0"/>
        <v>23</v>
      </c>
      <c r="C26">
        <f t="shared" si="1"/>
        <v>9744803446.2489033</v>
      </c>
      <c r="D26" s="4" t="e">
        <f t="shared" si="2"/>
        <v>#DIV/0!</v>
      </c>
      <c r="E26" s="4">
        <f>Input!I27</f>
        <v>356.24840471428575</v>
      </c>
      <c r="F26">
        <f t="shared" si="3"/>
        <v>355.65948614285719</v>
      </c>
      <c r="G26" t="e">
        <f t="shared" si="10"/>
        <v>#DIV/0!</v>
      </c>
      <c r="H26" t="e">
        <f t="shared" si="6"/>
        <v>#DIV/0!</v>
      </c>
      <c r="I26" t="e">
        <f t="shared" si="4"/>
        <v>#DIV/0!</v>
      </c>
      <c r="N26" s="4">
        <f>Input!J27</f>
        <v>50.512180428571469</v>
      </c>
      <c r="O26">
        <f t="shared" si="7"/>
        <v>50.512180428571469</v>
      </c>
      <c r="P26" t="e">
        <f t="shared" si="8"/>
        <v>#DIV/0!</v>
      </c>
      <c r="Q26" t="e">
        <f t="shared" si="9"/>
        <v>#DIV/0!</v>
      </c>
      <c r="R26">
        <f t="shared" si="5"/>
        <v>37.148790926885006</v>
      </c>
    </row>
    <row r="27" spans="1:18" x14ac:dyDescent="0.25">
      <c r="A27">
        <f>Input!G28</f>
        <v>24</v>
      </c>
      <c r="B27">
        <f t="shared" si="0"/>
        <v>24</v>
      </c>
      <c r="C27">
        <f t="shared" si="1"/>
        <v>26489122129.843472</v>
      </c>
      <c r="D27" s="4" t="e">
        <f t="shared" si="2"/>
        <v>#DIV/0!</v>
      </c>
      <c r="E27" s="4">
        <f>Input!I28</f>
        <v>411.24015014285715</v>
      </c>
      <c r="F27">
        <f t="shared" si="3"/>
        <v>410.65123157142858</v>
      </c>
      <c r="G27" t="e">
        <f t="shared" si="10"/>
        <v>#DIV/0!</v>
      </c>
      <c r="H27" t="e">
        <f t="shared" si="6"/>
        <v>#DIV/0!</v>
      </c>
      <c r="I27" t="e">
        <f t="shared" si="4"/>
        <v>#DIV/0!</v>
      </c>
      <c r="N27" s="4">
        <f>Input!J28</f>
        <v>54.991745428571392</v>
      </c>
      <c r="O27">
        <f t="shared" si="7"/>
        <v>54.991745428571392</v>
      </c>
      <c r="P27" t="e">
        <f t="shared" si="8"/>
        <v>#DIV/0!</v>
      </c>
      <c r="Q27" t="e">
        <f t="shared" si="9"/>
        <v>#DIV/0!</v>
      </c>
      <c r="R27">
        <f t="shared" si="5"/>
        <v>111.82101883208293</v>
      </c>
    </row>
    <row r="28" spans="1:18" x14ac:dyDescent="0.25">
      <c r="A28">
        <f>Input!G29</f>
        <v>25</v>
      </c>
      <c r="B28">
        <f t="shared" si="0"/>
        <v>25</v>
      </c>
      <c r="C28">
        <f t="shared" si="1"/>
        <v>72004899337.38588</v>
      </c>
      <c r="D28" s="4" t="e">
        <f t="shared" si="2"/>
        <v>#DIV/0!</v>
      </c>
      <c r="E28" s="4">
        <f>Input!I29</f>
        <v>472.5491702857143</v>
      </c>
      <c r="F28">
        <f t="shared" si="3"/>
        <v>471.96025171428573</v>
      </c>
      <c r="G28" t="e">
        <f t="shared" si="10"/>
        <v>#DIV/0!</v>
      </c>
      <c r="H28" t="e">
        <f t="shared" si="6"/>
        <v>#DIV/0!</v>
      </c>
      <c r="I28" t="e">
        <f t="shared" si="4"/>
        <v>#DIV/0!</v>
      </c>
      <c r="N28" s="4">
        <f>Input!J29</f>
        <v>61.30902014285715</v>
      </c>
      <c r="O28">
        <f t="shared" si="7"/>
        <v>61.30902014285715</v>
      </c>
      <c r="P28" t="e">
        <f t="shared" si="8"/>
        <v>#DIV/0!</v>
      </c>
      <c r="Q28" t="e">
        <f t="shared" si="9"/>
        <v>#DIV/0!</v>
      </c>
      <c r="R28">
        <f t="shared" si="5"/>
        <v>285.33360021621644</v>
      </c>
    </row>
    <row r="29" spans="1:18" x14ac:dyDescent="0.25">
      <c r="A29">
        <f>Input!G30</f>
        <v>26</v>
      </c>
      <c r="B29">
        <f t="shared" si="0"/>
        <v>26</v>
      </c>
      <c r="C29">
        <f t="shared" si="1"/>
        <v>195729609428.83878</v>
      </c>
      <c r="D29" s="4" t="e">
        <f t="shared" si="2"/>
        <v>#DIV/0!</v>
      </c>
      <c r="E29" s="4">
        <f>Input!I30</f>
        <v>541.99188828571437</v>
      </c>
      <c r="F29">
        <f t="shared" si="3"/>
        <v>541.40296971428575</v>
      </c>
      <c r="G29" t="e">
        <f t="shared" si="10"/>
        <v>#DIV/0!</v>
      </c>
      <c r="H29" t="e">
        <f t="shared" si="6"/>
        <v>#DIV/0!</v>
      </c>
      <c r="I29" t="e">
        <f t="shared" si="4"/>
        <v>#DIV/0!</v>
      </c>
      <c r="N29" s="4">
        <f>Input!J30</f>
        <v>69.44271800000007</v>
      </c>
      <c r="O29">
        <f t="shared" si="7"/>
        <v>69.44271800000007</v>
      </c>
      <c r="P29" t="e">
        <f t="shared" si="8"/>
        <v>#DIV/0!</v>
      </c>
      <c r="Q29" t="e">
        <f t="shared" si="9"/>
        <v>#DIV/0!</v>
      </c>
      <c r="R29">
        <f t="shared" si="5"/>
        <v>626.27656965407664</v>
      </c>
    </row>
    <row r="30" spans="1:18" x14ac:dyDescent="0.25">
      <c r="A30">
        <f>Input!G31</f>
        <v>27</v>
      </c>
      <c r="B30">
        <f t="shared" si="0"/>
        <v>27</v>
      </c>
      <c r="C30">
        <f t="shared" si="1"/>
        <v>532048240601.79865</v>
      </c>
      <c r="D30" s="4" t="e">
        <f t="shared" si="2"/>
        <v>#DIV/0!</v>
      </c>
      <c r="E30" s="4">
        <f>Input!I31</f>
        <v>618.67191828571424</v>
      </c>
      <c r="F30">
        <f t="shared" si="3"/>
        <v>618.08299971428562</v>
      </c>
      <c r="G30" t="e">
        <f t="shared" si="10"/>
        <v>#DIV/0!</v>
      </c>
      <c r="H30" t="e">
        <f t="shared" si="6"/>
        <v>#DIV/0!</v>
      </c>
      <c r="I30" t="e">
        <f t="shared" si="4"/>
        <v>#DIV/0!</v>
      </c>
      <c r="N30" s="4">
        <f>Input!J31</f>
        <v>76.680029999999874</v>
      </c>
      <c r="O30">
        <f t="shared" si="7"/>
        <v>76.680029999999874</v>
      </c>
      <c r="P30" t="e">
        <f t="shared" si="8"/>
        <v>#DIV/0!</v>
      </c>
      <c r="Q30" t="e">
        <f t="shared" si="9"/>
        <v>#DIV/0!</v>
      </c>
      <c r="R30">
        <f t="shared" si="5"/>
        <v>1040.8902234406694</v>
      </c>
    </row>
    <row r="31" spans="1:18" x14ac:dyDescent="0.25">
      <c r="A31">
        <f>Input!G32</f>
        <v>28</v>
      </c>
      <c r="B31">
        <f t="shared" si="0"/>
        <v>28</v>
      </c>
      <c r="C31">
        <f t="shared" si="1"/>
        <v>1446257064291.4751</v>
      </c>
      <c r="D31" s="4" t="e">
        <f t="shared" si="2"/>
        <v>#DIV/0!</v>
      </c>
      <c r="E31" s="4">
        <f>Input!I32</f>
        <v>700.01126357142857</v>
      </c>
      <c r="F31">
        <f t="shared" si="3"/>
        <v>699.42234499999995</v>
      </c>
      <c r="G31" t="e">
        <f t="shared" si="10"/>
        <v>#DIV/0!</v>
      </c>
      <c r="H31" t="e">
        <f t="shared" si="6"/>
        <v>#DIV/0!</v>
      </c>
      <c r="I31" t="e">
        <f t="shared" si="4"/>
        <v>#DIV/0!</v>
      </c>
      <c r="N31" s="4">
        <f>Input!J32</f>
        <v>81.33934528571433</v>
      </c>
      <c r="O31">
        <f t="shared" si="7"/>
        <v>81.33934528571433</v>
      </c>
      <c r="P31" t="e">
        <f t="shared" si="8"/>
        <v>#DIV/0!</v>
      </c>
      <c r="Q31" t="e">
        <f t="shared" si="9"/>
        <v>#DIV/0!</v>
      </c>
      <c r="R31">
        <f t="shared" si="5"/>
        <v>1363.2448397728988</v>
      </c>
    </row>
    <row r="32" spans="1:18" x14ac:dyDescent="0.25">
      <c r="A32">
        <f>Input!G33</f>
        <v>29</v>
      </c>
      <c r="B32">
        <f t="shared" si="0"/>
        <v>29</v>
      </c>
      <c r="C32">
        <f t="shared" si="1"/>
        <v>3931334297144.042</v>
      </c>
      <c r="D32" s="4" t="e">
        <f t="shared" si="2"/>
        <v>#DIV/0!</v>
      </c>
      <c r="E32" s="4">
        <f>Input!I33</f>
        <v>785.03075828571423</v>
      </c>
      <c r="F32">
        <f t="shared" si="3"/>
        <v>784.44183971428561</v>
      </c>
      <c r="G32" t="e">
        <f t="shared" si="10"/>
        <v>#DIV/0!</v>
      </c>
      <c r="H32" t="e">
        <f t="shared" si="6"/>
        <v>#DIV/0!</v>
      </c>
      <c r="I32" t="e">
        <f t="shared" si="4"/>
        <v>#DIV/0!</v>
      </c>
      <c r="N32" s="4">
        <f>Input!J33</f>
        <v>85.019494714285656</v>
      </c>
      <c r="O32">
        <f t="shared" si="7"/>
        <v>85.019494714285656</v>
      </c>
      <c r="P32" t="e">
        <f t="shared" si="8"/>
        <v>#DIV/0!</v>
      </c>
      <c r="Q32" t="e">
        <f t="shared" si="9"/>
        <v>#DIV/0!</v>
      </c>
      <c r="R32">
        <f t="shared" si="5"/>
        <v>1648.5463660576488</v>
      </c>
    </row>
    <row r="33" spans="1:18" x14ac:dyDescent="0.25">
      <c r="A33">
        <f>Input!G34</f>
        <v>30</v>
      </c>
      <c r="B33">
        <f t="shared" si="0"/>
        <v>30</v>
      </c>
      <c r="C33">
        <f t="shared" si="1"/>
        <v>10686474581524.463</v>
      </c>
      <c r="D33" s="4" t="e">
        <f t="shared" si="2"/>
        <v>#DIV/0!</v>
      </c>
      <c r="E33" s="4">
        <f>Input!I34</f>
        <v>874.12538000000006</v>
      </c>
      <c r="F33">
        <f t="shared" si="3"/>
        <v>873.53646142857144</v>
      </c>
      <c r="G33" t="e">
        <f t="shared" si="10"/>
        <v>#DIV/0!</v>
      </c>
      <c r="H33" t="e">
        <f t="shared" si="6"/>
        <v>#DIV/0!</v>
      </c>
      <c r="I33" t="e">
        <f t="shared" si="4"/>
        <v>#DIV/0!</v>
      </c>
      <c r="N33" s="4">
        <f>Input!J34</f>
        <v>89.094621714285836</v>
      </c>
      <c r="O33">
        <f t="shared" si="7"/>
        <v>89.094621714285836</v>
      </c>
      <c r="P33" t="e">
        <f t="shared" si="8"/>
        <v>#DIV/0!</v>
      </c>
      <c r="Q33" t="e">
        <f t="shared" si="9"/>
        <v>#DIV/0!</v>
      </c>
      <c r="R33">
        <f t="shared" si="5"/>
        <v>1996.0720440382777</v>
      </c>
    </row>
    <row r="34" spans="1:18" x14ac:dyDescent="0.25">
      <c r="A34">
        <f>Input!G35</f>
        <v>31</v>
      </c>
      <c r="B34">
        <f t="shared" si="0"/>
        <v>31</v>
      </c>
      <c r="C34">
        <f t="shared" si="1"/>
        <v>29048849665247.426</v>
      </c>
      <c r="D34" s="4" t="e">
        <f t="shared" si="2"/>
        <v>#DIV/0!</v>
      </c>
      <c r="E34" s="4">
        <f>Input!I35</f>
        <v>965.59223171428573</v>
      </c>
      <c r="F34">
        <f t="shared" si="3"/>
        <v>965.00331314285711</v>
      </c>
      <c r="G34" t="e">
        <f t="shared" si="10"/>
        <v>#DIV/0!</v>
      </c>
      <c r="H34" t="e">
        <f t="shared" si="6"/>
        <v>#DIV/0!</v>
      </c>
      <c r="I34" t="e">
        <f t="shared" si="4"/>
        <v>#DIV/0!</v>
      </c>
      <c r="N34" s="4">
        <f>Input!J35</f>
        <v>91.466851714285667</v>
      </c>
      <c r="O34">
        <f t="shared" si="7"/>
        <v>91.466851714285667</v>
      </c>
      <c r="P34" t="e">
        <f t="shared" si="8"/>
        <v>#DIV/0!</v>
      </c>
      <c r="Q34" t="e">
        <f t="shared" si="9"/>
        <v>#DIV/0!</v>
      </c>
      <c r="R34">
        <f t="shared" si="5"/>
        <v>2213.6697611900317</v>
      </c>
    </row>
    <row r="35" spans="1:18" x14ac:dyDescent="0.25">
      <c r="A35">
        <f>Input!G36</f>
        <v>32</v>
      </c>
      <c r="B35">
        <f t="shared" si="0"/>
        <v>32</v>
      </c>
      <c r="C35">
        <f t="shared" si="1"/>
        <v>78962960182680.687</v>
      </c>
      <c r="D35" s="4" t="e">
        <f t="shared" si="2"/>
        <v>#DIV/0!</v>
      </c>
      <c r="E35" s="4">
        <f>Input!I36</f>
        <v>1059.1427671428571</v>
      </c>
      <c r="F35">
        <f t="shared" si="3"/>
        <v>1058.5538485714285</v>
      </c>
      <c r="G35" t="e">
        <f t="shared" si="10"/>
        <v>#DIV/0!</v>
      </c>
      <c r="H35" t="e">
        <f t="shared" si="6"/>
        <v>#DIV/0!</v>
      </c>
      <c r="I35" t="e">
        <f t="shared" si="4"/>
        <v>#DIV/0!</v>
      </c>
      <c r="N35" s="4">
        <f>Input!J36</f>
        <v>93.550535428571379</v>
      </c>
      <c r="O35">
        <f t="shared" si="7"/>
        <v>93.550535428571379</v>
      </c>
      <c r="P35" t="e">
        <f t="shared" si="8"/>
        <v>#DIV/0!</v>
      </c>
      <c r="Q35" t="e">
        <f t="shared" si="9"/>
        <v>#DIV/0!</v>
      </c>
      <c r="R35">
        <f t="shared" si="5"/>
        <v>2414.0846866301222</v>
      </c>
    </row>
    <row r="36" spans="1:18" x14ac:dyDescent="0.25">
      <c r="A36">
        <f>Input!G37</f>
        <v>33</v>
      </c>
      <c r="B36">
        <f t="shared" si="0"/>
        <v>33</v>
      </c>
      <c r="C36">
        <f t="shared" si="1"/>
        <v>214643579785916.06</v>
      </c>
      <c r="D36" s="4" t="e">
        <f t="shared" si="2"/>
        <v>#DIV/0!</v>
      </c>
      <c r="E36" s="4">
        <f>Input!I37</f>
        <v>1152.5111871428571</v>
      </c>
      <c r="F36">
        <f t="shared" si="3"/>
        <v>1151.9222685714285</v>
      </c>
      <c r="G36" t="e">
        <f t="shared" si="10"/>
        <v>#DIV/0!</v>
      </c>
      <c r="H36" t="e">
        <f t="shared" si="6"/>
        <v>#DIV/0!</v>
      </c>
      <c r="I36" t="e">
        <f t="shared" si="4"/>
        <v>#DIV/0!</v>
      </c>
      <c r="N36" s="4">
        <f>Input!J37</f>
        <v>93.368420000000015</v>
      </c>
      <c r="O36">
        <f t="shared" si="7"/>
        <v>93.368420000000015</v>
      </c>
      <c r="P36" t="e">
        <f t="shared" si="8"/>
        <v>#DIV/0!</v>
      </c>
      <c r="Q36" t="e">
        <f t="shared" si="9"/>
        <v>#DIV/0!</v>
      </c>
      <c r="R36">
        <f t="shared" si="5"/>
        <v>2396.2219756474919</v>
      </c>
    </row>
    <row r="37" spans="1:18" x14ac:dyDescent="0.25">
      <c r="A37">
        <f>Input!G38</f>
        <v>34</v>
      </c>
      <c r="B37">
        <f t="shared" si="0"/>
        <v>34</v>
      </c>
      <c r="C37">
        <f t="shared" si="1"/>
        <v>583461742527454.87</v>
      </c>
      <c r="D37" s="4" t="e">
        <f t="shared" si="2"/>
        <v>#DIV/0!</v>
      </c>
      <c r="E37" s="4">
        <f>Input!I38</f>
        <v>1244.5007337142856</v>
      </c>
      <c r="F37">
        <f t="shared" si="3"/>
        <v>1243.911815142857</v>
      </c>
      <c r="G37" t="e">
        <f t="shared" si="10"/>
        <v>#DIV/0!</v>
      </c>
      <c r="H37" t="e">
        <f t="shared" si="6"/>
        <v>#DIV/0!</v>
      </c>
      <c r="I37" t="e">
        <f t="shared" si="4"/>
        <v>#DIV/0!</v>
      </c>
      <c r="N37" s="4">
        <f>Input!J38</f>
        <v>91.989546571428491</v>
      </c>
      <c r="O37">
        <f t="shared" si="7"/>
        <v>91.989546571428491</v>
      </c>
      <c r="P37" t="e">
        <f t="shared" si="8"/>
        <v>#DIV/0!</v>
      </c>
      <c r="Q37" t="e">
        <f t="shared" si="9"/>
        <v>#DIV/0!</v>
      </c>
      <c r="R37">
        <f t="shared" si="5"/>
        <v>2263.1281934526537</v>
      </c>
    </row>
    <row r="38" spans="1:18" x14ac:dyDescent="0.25">
      <c r="A38">
        <f>Input!G39</f>
        <v>35</v>
      </c>
      <c r="B38">
        <f t="shared" si="0"/>
        <v>35</v>
      </c>
      <c r="C38">
        <f t="shared" si="1"/>
        <v>1586013452313430.7</v>
      </c>
      <c r="D38" s="4" t="e">
        <f t="shared" si="2"/>
        <v>#DIV/0!</v>
      </c>
      <c r="E38" s="4">
        <f>Input!I39</f>
        <v>1335.6790390000001</v>
      </c>
      <c r="F38">
        <f t="shared" si="3"/>
        <v>1335.0901204285715</v>
      </c>
      <c r="G38" t="e">
        <f t="shared" si="10"/>
        <v>#DIV/0!</v>
      </c>
      <c r="H38" t="e">
        <f t="shared" si="6"/>
        <v>#DIV/0!</v>
      </c>
      <c r="I38" t="e">
        <f t="shared" si="4"/>
        <v>#DIV/0!</v>
      </c>
      <c r="N38" s="4">
        <f>Input!J39</f>
        <v>91.178305285714487</v>
      </c>
      <c r="O38">
        <f t="shared" si="7"/>
        <v>91.178305285714487</v>
      </c>
      <c r="P38" t="e">
        <f t="shared" si="8"/>
        <v>#DIV/0!</v>
      </c>
      <c r="Q38" t="e">
        <f t="shared" si="9"/>
        <v>#DIV/0!</v>
      </c>
      <c r="R38">
        <f t="shared" si="5"/>
        <v>2186.6010020829804</v>
      </c>
    </row>
    <row r="39" spans="1:18" x14ac:dyDescent="0.25">
      <c r="A39">
        <f>Input!G40</f>
        <v>36</v>
      </c>
      <c r="B39">
        <f t="shared" si="0"/>
        <v>36</v>
      </c>
      <c r="C39">
        <f t="shared" si="1"/>
        <v>4311231547115195</v>
      </c>
      <c r="D39" s="4" t="e">
        <f t="shared" si="2"/>
        <v>#DIV/0!</v>
      </c>
      <c r="E39" s="4">
        <f>Input!I40</f>
        <v>1425.1095098571427</v>
      </c>
      <c r="F39">
        <f t="shared" si="3"/>
        <v>1424.5205912857141</v>
      </c>
      <c r="G39" t="e">
        <f t="shared" si="10"/>
        <v>#DIV/0!</v>
      </c>
      <c r="H39" t="e">
        <f t="shared" si="6"/>
        <v>#DIV/0!</v>
      </c>
      <c r="I39" t="e">
        <f t="shared" si="4"/>
        <v>#DIV/0!</v>
      </c>
      <c r="N39" s="4">
        <f>Input!J40</f>
        <v>89.430470857142609</v>
      </c>
      <c r="O39">
        <f t="shared" si="7"/>
        <v>89.430470857142609</v>
      </c>
      <c r="P39" t="e">
        <f t="shared" si="8"/>
        <v>#DIV/0!</v>
      </c>
      <c r="Q39" t="e">
        <f t="shared" si="9"/>
        <v>#DIV/0!</v>
      </c>
      <c r="R39">
        <f t="shared" si="5"/>
        <v>2026.1945865087062</v>
      </c>
    </row>
    <row r="40" spans="1:18" x14ac:dyDescent="0.25">
      <c r="A40">
        <f>Input!G41</f>
        <v>37</v>
      </c>
      <c r="B40">
        <f t="shared" si="0"/>
        <v>37</v>
      </c>
      <c r="C40">
        <f t="shared" si="1"/>
        <v>1.1719142372802612E+16</v>
      </c>
      <c r="D40" s="4" t="e">
        <f t="shared" si="2"/>
        <v>#DIV/0!</v>
      </c>
      <c r="E40" s="4">
        <f>Input!I41</f>
        <v>1511.7112797142856</v>
      </c>
      <c r="F40">
        <f t="shared" si="3"/>
        <v>1511.122361142857</v>
      </c>
      <c r="G40" t="e">
        <f t="shared" si="10"/>
        <v>#DIV/0!</v>
      </c>
      <c r="H40" t="e">
        <f t="shared" si="6"/>
        <v>#DIV/0!</v>
      </c>
      <c r="I40" t="e">
        <f t="shared" si="4"/>
        <v>#DIV/0!</v>
      </c>
      <c r="N40" s="4">
        <f>Input!J41</f>
        <v>86.601769857142926</v>
      </c>
      <c r="O40">
        <f t="shared" si="7"/>
        <v>86.601769857142926</v>
      </c>
      <c r="P40" t="e">
        <f t="shared" si="8"/>
        <v>#DIV/0!</v>
      </c>
      <c r="Q40" t="e">
        <f t="shared" si="9"/>
        <v>#DIV/0!</v>
      </c>
      <c r="R40">
        <f t="shared" si="5"/>
        <v>1779.5379651929002</v>
      </c>
    </row>
    <row r="41" spans="1:18" x14ac:dyDescent="0.25">
      <c r="A41">
        <f>Input!G42</f>
        <v>38</v>
      </c>
      <c r="B41">
        <f t="shared" si="0"/>
        <v>38</v>
      </c>
      <c r="C41">
        <f t="shared" si="1"/>
        <v>3.1855931757113756E+16</v>
      </c>
      <c r="D41" s="4" t="e">
        <f t="shared" si="2"/>
        <v>#DIV/0!</v>
      </c>
      <c r="E41" s="4">
        <f>Input!I42</f>
        <v>1597.3007720000001</v>
      </c>
      <c r="F41">
        <f t="shared" si="3"/>
        <v>1596.7118534285714</v>
      </c>
      <c r="G41" t="e">
        <f t="shared" si="10"/>
        <v>#DIV/0!</v>
      </c>
      <c r="H41" t="e">
        <f t="shared" si="6"/>
        <v>#DIV/0!</v>
      </c>
      <c r="I41" t="e">
        <f t="shared" si="4"/>
        <v>#DIV/0!</v>
      </c>
      <c r="N41" s="4">
        <f>Input!J42</f>
        <v>85.589492285714414</v>
      </c>
      <c r="O41">
        <f t="shared" si="7"/>
        <v>85.589492285714414</v>
      </c>
      <c r="P41" t="e">
        <f t="shared" si="8"/>
        <v>#DIV/0!</v>
      </c>
      <c r="Q41" t="e">
        <f t="shared" si="9"/>
        <v>#DIV/0!</v>
      </c>
      <c r="R41">
        <f t="shared" si="5"/>
        <v>1695.157682473282</v>
      </c>
    </row>
    <row r="42" spans="1:18" x14ac:dyDescent="0.25">
      <c r="A42">
        <f>Input!G43</f>
        <v>39</v>
      </c>
      <c r="B42">
        <f t="shared" si="0"/>
        <v>39</v>
      </c>
      <c r="C42">
        <f t="shared" si="1"/>
        <v>8.6593400423993744E+16</v>
      </c>
      <c r="D42" s="4" t="e">
        <f t="shared" si="2"/>
        <v>#DIV/0!</v>
      </c>
      <c r="E42" s="4">
        <f>Input!I43</f>
        <v>1679.2597824285715</v>
      </c>
      <c r="F42">
        <f t="shared" si="3"/>
        <v>1678.6708638571429</v>
      </c>
      <c r="G42" t="e">
        <f t="shared" si="10"/>
        <v>#DIV/0!</v>
      </c>
      <c r="H42" t="e">
        <f t="shared" si="6"/>
        <v>#DIV/0!</v>
      </c>
      <c r="I42" t="e">
        <f t="shared" si="4"/>
        <v>#DIV/0!</v>
      </c>
      <c r="N42" s="4">
        <f>Input!J43</f>
        <v>81.959010428571446</v>
      </c>
      <c r="O42">
        <f t="shared" si="7"/>
        <v>81.959010428571446</v>
      </c>
      <c r="P42" t="e">
        <f t="shared" si="8"/>
        <v>#DIV/0!</v>
      </c>
      <c r="Q42" t="e">
        <f t="shared" si="9"/>
        <v>#DIV/0!</v>
      </c>
      <c r="R42">
        <f t="shared" si="5"/>
        <v>1409.3875579860294</v>
      </c>
    </row>
    <row r="43" spans="1:18" x14ac:dyDescent="0.25">
      <c r="A43">
        <f>Input!G44</f>
        <v>40</v>
      </c>
      <c r="B43">
        <f t="shared" si="0"/>
        <v>40</v>
      </c>
      <c r="C43">
        <f t="shared" si="1"/>
        <v>2.3538526683702E+17</v>
      </c>
      <c r="D43" s="4" t="e">
        <f t="shared" si="2"/>
        <v>#DIV/0!</v>
      </c>
      <c r="E43" s="4">
        <f>Input!I44</f>
        <v>1758.0873548571431</v>
      </c>
      <c r="F43">
        <f t="shared" si="3"/>
        <v>1757.4984362857144</v>
      </c>
      <c r="G43" t="e">
        <f t="shared" si="10"/>
        <v>#DIV/0!</v>
      </c>
      <c r="H43" t="e">
        <f t="shared" si="6"/>
        <v>#DIV/0!</v>
      </c>
      <c r="I43" t="e">
        <f t="shared" si="4"/>
        <v>#DIV/0!</v>
      </c>
      <c r="N43" s="4">
        <f>Input!J44</f>
        <v>78.827572428571557</v>
      </c>
      <c r="O43">
        <f t="shared" si="7"/>
        <v>78.827572428571557</v>
      </c>
      <c r="P43" t="e">
        <f t="shared" si="8"/>
        <v>#DIV/0!</v>
      </c>
      <c r="Q43" t="e">
        <f t="shared" si="9"/>
        <v>#DIV/0!</v>
      </c>
      <c r="R43">
        <f t="shared" si="5"/>
        <v>1184.0737560911132</v>
      </c>
    </row>
    <row r="44" spans="1:18" x14ac:dyDescent="0.25">
      <c r="A44">
        <f>Input!G45</f>
        <v>41</v>
      </c>
      <c r="B44">
        <f t="shared" si="0"/>
        <v>41</v>
      </c>
      <c r="C44">
        <f t="shared" si="1"/>
        <v>6.3984349353005491E+17</v>
      </c>
      <c r="D44" s="4" t="e">
        <f t="shared" si="2"/>
        <v>#DIV/0!</v>
      </c>
      <c r="E44" s="4">
        <f>Input!I45</f>
        <v>1834.1500847142854</v>
      </c>
      <c r="F44">
        <f t="shared" si="3"/>
        <v>1833.5611661428568</v>
      </c>
      <c r="G44" t="e">
        <f t="shared" si="10"/>
        <v>#DIV/0!</v>
      </c>
      <c r="H44" t="e">
        <f t="shared" si="6"/>
        <v>#DIV/0!</v>
      </c>
      <c r="I44" t="e">
        <f t="shared" si="4"/>
        <v>#DIV/0!</v>
      </c>
      <c r="N44" s="4">
        <f>Input!J45</f>
        <v>76.062729857142358</v>
      </c>
      <c r="O44">
        <f t="shared" si="7"/>
        <v>76.062729857142358</v>
      </c>
      <c r="P44" t="e">
        <f t="shared" si="8"/>
        <v>#DIV/0!</v>
      </c>
      <c r="Q44" t="e">
        <f t="shared" si="9"/>
        <v>#DIV/0!</v>
      </c>
      <c r="R44">
        <f t="shared" si="5"/>
        <v>1001.4395833150812</v>
      </c>
    </row>
    <row r="45" spans="1:18" x14ac:dyDescent="0.25">
      <c r="A45">
        <f>Input!G46</f>
        <v>42</v>
      </c>
      <c r="B45">
        <f t="shared" si="0"/>
        <v>42</v>
      </c>
      <c r="C45">
        <f t="shared" si="1"/>
        <v>1.739274941520501E+18</v>
      </c>
      <c r="D45" s="4" t="e">
        <f t="shared" si="2"/>
        <v>#DIV/0!</v>
      </c>
      <c r="E45" s="4">
        <f>Input!I46</f>
        <v>1908.0818284285713</v>
      </c>
      <c r="F45">
        <f t="shared" si="3"/>
        <v>1907.4929098571426</v>
      </c>
      <c r="G45" t="e">
        <f t="shared" si="10"/>
        <v>#DIV/0!</v>
      </c>
      <c r="H45" t="e">
        <f t="shared" si="6"/>
        <v>#DIV/0!</v>
      </c>
      <c r="I45" t="e">
        <f t="shared" si="4"/>
        <v>#DIV/0!</v>
      </c>
      <c r="N45" s="4">
        <f>Input!J46</f>
        <v>73.931743714285858</v>
      </c>
      <c r="O45">
        <f t="shared" si="7"/>
        <v>73.931743714285858</v>
      </c>
      <c r="P45" t="e">
        <f t="shared" si="8"/>
        <v>#DIV/0!</v>
      </c>
      <c r="Q45" t="e">
        <f t="shared" si="9"/>
        <v>#DIV/0!</v>
      </c>
      <c r="R45">
        <f t="shared" si="5"/>
        <v>871.10831246417536</v>
      </c>
    </row>
    <row r="46" spans="1:18" x14ac:dyDescent="0.25">
      <c r="A46">
        <f>Input!G47</f>
        <v>43</v>
      </c>
      <c r="B46">
        <f t="shared" si="0"/>
        <v>43</v>
      </c>
      <c r="C46">
        <f t="shared" si="1"/>
        <v>4.7278394682293463E+18</v>
      </c>
      <c r="D46" s="4" t="e">
        <f t="shared" si="2"/>
        <v>#DIV/0!</v>
      </c>
      <c r="E46" s="4">
        <f>Input!I47</f>
        <v>1980.9468964285716</v>
      </c>
      <c r="F46">
        <f t="shared" si="3"/>
        <v>1980.3579778571429</v>
      </c>
      <c r="G46" t="e">
        <f t="shared" si="10"/>
        <v>#DIV/0!</v>
      </c>
      <c r="H46" t="e">
        <f t="shared" si="6"/>
        <v>#DIV/0!</v>
      </c>
      <c r="I46" t="e">
        <f t="shared" si="4"/>
        <v>#DIV/0!</v>
      </c>
      <c r="N46" s="4">
        <f>Input!J47</f>
        <v>72.865068000000292</v>
      </c>
      <c r="O46">
        <f t="shared" si="7"/>
        <v>72.865068000000292</v>
      </c>
      <c r="P46" t="e">
        <f t="shared" si="8"/>
        <v>#DIV/0!</v>
      </c>
      <c r="Q46" t="e">
        <f t="shared" si="9"/>
        <v>#DIV/0!</v>
      </c>
      <c r="R46">
        <f t="shared" si="5"/>
        <v>809.2812147591975</v>
      </c>
    </row>
    <row r="47" spans="1:18" x14ac:dyDescent="0.25">
      <c r="A47">
        <f>Input!G48</f>
        <v>44</v>
      </c>
      <c r="B47">
        <f t="shared" si="0"/>
        <v>44</v>
      </c>
      <c r="C47">
        <f t="shared" si="1"/>
        <v>1.2851600114359308E+19</v>
      </c>
      <c r="D47" s="4" t="e">
        <f t="shared" si="2"/>
        <v>#DIV/0!</v>
      </c>
      <c r="E47" s="4">
        <f>Input!I48</f>
        <v>2051.4137178571427</v>
      </c>
      <c r="F47">
        <f t="shared" si="3"/>
        <v>2050.8247992857141</v>
      </c>
      <c r="G47" t="e">
        <f t="shared" si="10"/>
        <v>#DIV/0!</v>
      </c>
      <c r="H47" t="e">
        <f t="shared" si="6"/>
        <v>#DIV/0!</v>
      </c>
      <c r="I47" t="e">
        <f t="shared" si="4"/>
        <v>#DIV/0!</v>
      </c>
      <c r="N47" s="4">
        <f>Input!J48</f>
        <v>70.466821428571166</v>
      </c>
      <c r="O47">
        <f t="shared" si="7"/>
        <v>70.466821428571166</v>
      </c>
      <c r="P47" t="e">
        <f t="shared" si="8"/>
        <v>#DIV/0!</v>
      </c>
      <c r="Q47" t="e">
        <f t="shared" si="9"/>
        <v>#DIV/0!</v>
      </c>
      <c r="R47">
        <f t="shared" si="5"/>
        <v>678.58279581410375</v>
      </c>
    </row>
    <row r="48" spans="1:18" x14ac:dyDescent="0.25">
      <c r="A48">
        <f>Input!G49</f>
        <v>45</v>
      </c>
      <c r="B48">
        <f t="shared" si="0"/>
        <v>45</v>
      </c>
      <c r="C48">
        <f t="shared" si="1"/>
        <v>3.4934271057485095E+19</v>
      </c>
      <c r="D48" s="4" t="e">
        <f t="shared" si="2"/>
        <v>#DIV/0!</v>
      </c>
      <c r="E48" s="4">
        <f>Input!I49</f>
        <v>2119.6431218571429</v>
      </c>
      <c r="F48">
        <f t="shared" si="3"/>
        <v>2119.0542032857143</v>
      </c>
      <c r="G48" t="e">
        <f t="shared" si="10"/>
        <v>#DIV/0!</v>
      </c>
      <c r="H48" t="e">
        <f t="shared" si="6"/>
        <v>#DIV/0!</v>
      </c>
      <c r="I48" t="e">
        <f t="shared" si="4"/>
        <v>#DIV/0!</v>
      </c>
      <c r="N48" s="4">
        <f>Input!J49</f>
        <v>68.229404000000159</v>
      </c>
      <c r="O48">
        <f t="shared" si="7"/>
        <v>68.229404000000159</v>
      </c>
      <c r="P48" t="e">
        <f t="shared" si="8"/>
        <v>#DIV/0!</v>
      </c>
      <c r="Q48" t="e">
        <f t="shared" si="9"/>
        <v>#DIV/0!</v>
      </c>
      <c r="R48">
        <f t="shared" si="5"/>
        <v>567.02107692712673</v>
      </c>
    </row>
    <row r="49" spans="1:18" x14ac:dyDescent="0.25">
      <c r="A49">
        <f>Input!G50</f>
        <v>46</v>
      </c>
      <c r="B49">
        <f t="shared" si="0"/>
        <v>46</v>
      </c>
      <c r="C49">
        <f t="shared" si="1"/>
        <v>9.4961194206024483E+19</v>
      </c>
      <c r="D49" s="4" t="e">
        <f t="shared" si="2"/>
        <v>#DIV/0!</v>
      </c>
      <c r="E49" s="4">
        <f>Input!I50</f>
        <v>2186.7751034285711</v>
      </c>
      <c r="F49">
        <f t="shared" si="3"/>
        <v>2186.1861848571425</v>
      </c>
      <c r="G49" t="e">
        <f t="shared" si="10"/>
        <v>#DIV/0!</v>
      </c>
      <c r="H49" t="e">
        <f t="shared" si="6"/>
        <v>#DIV/0!</v>
      </c>
      <c r="I49" t="e">
        <f t="shared" si="4"/>
        <v>#DIV/0!</v>
      </c>
      <c r="N49" s="4">
        <f>Input!J50</f>
        <v>67.131981571428241</v>
      </c>
      <c r="O49">
        <f t="shared" si="7"/>
        <v>67.131981571428241</v>
      </c>
      <c r="P49" t="e">
        <f t="shared" si="8"/>
        <v>#DIV/0!</v>
      </c>
      <c r="Q49" t="e">
        <f t="shared" si="9"/>
        <v>#DIV/0!</v>
      </c>
      <c r="R49">
        <f t="shared" si="5"/>
        <v>515.96131861655965</v>
      </c>
    </row>
    <row r="50" spans="1:18" x14ac:dyDescent="0.25">
      <c r="A50">
        <f>Input!G51</f>
        <v>47</v>
      </c>
      <c r="B50">
        <f t="shared" si="0"/>
        <v>47</v>
      </c>
      <c r="C50">
        <f t="shared" si="1"/>
        <v>2.5813128861900675E+20</v>
      </c>
      <c r="D50" s="4" t="e">
        <f t="shared" si="2"/>
        <v>#DIV/0!</v>
      </c>
      <c r="E50" s="4">
        <f>Input!I51</f>
        <v>2252.4075895714282</v>
      </c>
      <c r="F50">
        <f t="shared" si="3"/>
        <v>2251.8186709999995</v>
      </c>
      <c r="G50" t="e">
        <f t="shared" si="10"/>
        <v>#DIV/0!</v>
      </c>
      <c r="H50" t="e">
        <f t="shared" si="6"/>
        <v>#DIV/0!</v>
      </c>
      <c r="I50" t="e">
        <f t="shared" si="4"/>
        <v>#DIV/0!</v>
      </c>
      <c r="N50" s="4">
        <f>Input!J51</f>
        <v>65.632486142857033</v>
      </c>
      <c r="O50">
        <f t="shared" si="7"/>
        <v>65.632486142857033</v>
      </c>
      <c r="P50" t="e">
        <f t="shared" si="8"/>
        <v>#DIV/0!</v>
      </c>
      <c r="Q50" t="e">
        <f t="shared" si="9"/>
        <v>#DIV/0!</v>
      </c>
      <c r="R50">
        <f t="shared" si="5"/>
        <v>450.08838179452397</v>
      </c>
    </row>
    <row r="51" spans="1:18" x14ac:dyDescent="0.25">
      <c r="A51">
        <f>Input!G52</f>
        <v>48</v>
      </c>
      <c r="B51">
        <f t="shared" si="0"/>
        <v>48</v>
      </c>
      <c r="C51">
        <f t="shared" si="1"/>
        <v>7.0167359120976314E+20</v>
      </c>
      <c r="D51" s="4" t="e">
        <f t="shared" si="2"/>
        <v>#DIV/0!</v>
      </c>
      <c r="E51" s="4">
        <f>Input!I52</f>
        <v>2317.7775458571427</v>
      </c>
      <c r="F51">
        <f t="shared" si="3"/>
        <v>2317.1886272857141</v>
      </c>
      <c r="G51" t="e">
        <f t="shared" si="10"/>
        <v>#DIV/0!</v>
      </c>
      <c r="H51" t="e">
        <f t="shared" si="6"/>
        <v>#DIV/0!</v>
      </c>
      <c r="I51" t="e">
        <f t="shared" si="4"/>
        <v>#DIV/0!</v>
      </c>
      <c r="N51" s="4">
        <f>Input!J52</f>
        <v>65.369956285714579</v>
      </c>
      <c r="O51">
        <f t="shared" si="7"/>
        <v>65.369956285714579</v>
      </c>
      <c r="P51" t="e">
        <f t="shared" si="8"/>
        <v>#DIV/0!</v>
      </c>
      <c r="Q51" t="e">
        <f t="shared" si="9"/>
        <v>#DIV/0!</v>
      </c>
      <c r="R51">
        <f t="shared" si="5"/>
        <v>439.01801144584965</v>
      </c>
    </row>
    <row r="52" spans="1:18" x14ac:dyDescent="0.25">
      <c r="A52">
        <f>Input!G53</f>
        <v>49</v>
      </c>
      <c r="B52">
        <f t="shared" si="0"/>
        <v>49</v>
      </c>
      <c r="C52">
        <f t="shared" si="1"/>
        <v>1.9073465724950998E+21</v>
      </c>
      <c r="D52" s="4" t="e">
        <f t="shared" si="2"/>
        <v>#DIV/0!</v>
      </c>
      <c r="E52" s="4">
        <f>Input!I53</f>
        <v>2382.6177118571427</v>
      </c>
      <c r="F52">
        <f t="shared" si="3"/>
        <v>2382.0287932857141</v>
      </c>
      <c r="G52" t="e">
        <f t="shared" si="10"/>
        <v>#DIV/0!</v>
      </c>
      <c r="H52" t="e">
        <f t="shared" si="6"/>
        <v>#DIV/0!</v>
      </c>
      <c r="I52" t="e">
        <f t="shared" si="4"/>
        <v>#DIV/0!</v>
      </c>
      <c r="N52" s="4">
        <f>Input!J53</f>
        <v>64.840165999999954</v>
      </c>
      <c r="O52">
        <f t="shared" si="7"/>
        <v>64.840165999999954</v>
      </c>
      <c r="P52" t="e">
        <f t="shared" si="8"/>
        <v>#DIV/0!</v>
      </c>
      <c r="Q52" t="e">
        <f t="shared" si="9"/>
        <v>#DIV/0!</v>
      </c>
      <c r="R52">
        <f t="shared" si="5"/>
        <v>417.09755532310862</v>
      </c>
    </row>
    <row r="53" spans="1:18" x14ac:dyDescent="0.25">
      <c r="A53">
        <f>Input!G54</f>
        <v>50</v>
      </c>
      <c r="B53">
        <f t="shared" si="0"/>
        <v>50</v>
      </c>
      <c r="C53">
        <f t="shared" si="1"/>
        <v>5.184705528587072E+21</v>
      </c>
      <c r="D53" s="4" t="e">
        <f t="shared" si="2"/>
        <v>#DIV/0!</v>
      </c>
      <c r="E53" s="4">
        <f>Input!I54</f>
        <v>2446.4030278571431</v>
      </c>
      <c r="F53">
        <f t="shared" si="3"/>
        <v>2445.8141092857145</v>
      </c>
      <c r="G53" t="e">
        <f t="shared" si="10"/>
        <v>#DIV/0!</v>
      </c>
      <c r="H53" t="e">
        <f t="shared" si="6"/>
        <v>#DIV/0!</v>
      </c>
      <c r="I53" t="e">
        <f t="shared" si="4"/>
        <v>#DIV/0!</v>
      </c>
      <c r="N53" s="4">
        <f>Input!J54</f>
        <v>63.785316000000421</v>
      </c>
      <c r="O53">
        <f t="shared" si="7"/>
        <v>63.785316000000421</v>
      </c>
      <c r="P53" t="e">
        <f t="shared" si="8"/>
        <v>#DIV/0!</v>
      </c>
      <c r="Q53" t="e">
        <f t="shared" si="9"/>
        <v>#DIV/0!</v>
      </c>
      <c r="R53">
        <f t="shared" si="5"/>
        <v>375.12393169623442</v>
      </c>
    </row>
    <row r="54" spans="1:18" x14ac:dyDescent="0.25">
      <c r="A54">
        <f>Input!G55</f>
        <v>51</v>
      </c>
      <c r="B54">
        <f t="shared" si="0"/>
        <v>51</v>
      </c>
      <c r="C54">
        <f t="shared" si="1"/>
        <v>1.4093490824269389E+22</v>
      </c>
      <c r="D54" s="4" t="e">
        <f t="shared" si="2"/>
        <v>#DIV/0!</v>
      </c>
      <c r="E54" s="4">
        <f>Input!I55</f>
        <v>2510.0298798571425</v>
      </c>
      <c r="F54">
        <f t="shared" si="3"/>
        <v>2509.4409612857139</v>
      </c>
      <c r="G54" t="e">
        <f t="shared" si="10"/>
        <v>#DIV/0!</v>
      </c>
      <c r="H54" t="e">
        <f t="shared" si="6"/>
        <v>#DIV/0!</v>
      </c>
      <c r="I54" t="e">
        <f t="shared" si="4"/>
        <v>#DIV/0!</v>
      </c>
      <c r="N54" s="4">
        <f>Input!J55</f>
        <v>63.626851999999417</v>
      </c>
      <c r="O54">
        <f t="shared" si="7"/>
        <v>63.626851999999417</v>
      </c>
      <c r="P54" t="e">
        <f t="shared" si="8"/>
        <v>#DIV/0!</v>
      </c>
      <c r="Q54" t="e">
        <f t="shared" si="9"/>
        <v>#DIV/0!</v>
      </c>
      <c r="R54">
        <f t="shared" si="5"/>
        <v>369.01074415079017</v>
      </c>
    </row>
    <row r="55" spans="1:18" x14ac:dyDescent="0.25">
      <c r="A55">
        <f>Input!G56</f>
        <v>52</v>
      </c>
      <c r="B55">
        <f t="shared" si="0"/>
        <v>52</v>
      </c>
      <c r="C55">
        <f t="shared" si="1"/>
        <v>3.8310080007165769E+22</v>
      </c>
      <c r="D55" s="4" t="e">
        <f t="shared" si="2"/>
        <v>#DIV/0!</v>
      </c>
      <c r="E55" s="4">
        <f>Input!I56</f>
        <v>2570.8918894285712</v>
      </c>
      <c r="F55">
        <f t="shared" si="3"/>
        <v>2570.3029708571426</v>
      </c>
      <c r="G55" t="e">
        <f t="shared" si="10"/>
        <v>#DIV/0!</v>
      </c>
      <c r="H55" t="e">
        <f t="shared" si="6"/>
        <v>#DIV/0!</v>
      </c>
      <c r="I55" t="e">
        <f t="shared" si="4"/>
        <v>#DIV/0!</v>
      </c>
      <c r="N55" s="4">
        <f>Input!J56</f>
        <v>60.862009571428644</v>
      </c>
      <c r="O55">
        <f t="shared" si="7"/>
        <v>60.862009571428644</v>
      </c>
      <c r="P55" t="e">
        <f t="shared" si="8"/>
        <v>#DIV/0!</v>
      </c>
      <c r="Q55" t="e">
        <f t="shared" si="9"/>
        <v>#DIV/0!</v>
      </c>
      <c r="R55">
        <f t="shared" si="5"/>
        <v>270.43177398793705</v>
      </c>
    </row>
    <row r="56" spans="1:18" x14ac:dyDescent="0.25">
      <c r="A56">
        <f>Input!G57</f>
        <v>53</v>
      </c>
      <c r="B56">
        <f t="shared" si="0"/>
        <v>53</v>
      </c>
      <c r="C56">
        <f t="shared" si="1"/>
        <v>1.0413759433029089E+23</v>
      </c>
      <c r="D56" s="4" t="e">
        <f t="shared" si="2"/>
        <v>#DIV/0!</v>
      </c>
      <c r="E56" s="4">
        <f>Input!I57</f>
        <v>2630.7652727142859</v>
      </c>
      <c r="F56">
        <f t="shared" si="3"/>
        <v>2630.1763541428572</v>
      </c>
      <c r="G56" t="e">
        <f t="shared" si="10"/>
        <v>#DIV/0!</v>
      </c>
      <c r="H56" t="e">
        <f t="shared" si="6"/>
        <v>#DIV/0!</v>
      </c>
      <c r="I56" t="e">
        <f t="shared" si="4"/>
        <v>#DIV/0!</v>
      </c>
      <c r="N56" s="4">
        <f>Input!J57</f>
        <v>59.873383285714681</v>
      </c>
      <c r="O56">
        <f t="shared" si="7"/>
        <v>59.873383285714681</v>
      </c>
      <c r="P56" t="e">
        <f t="shared" si="8"/>
        <v>#DIV/0!</v>
      </c>
      <c r="Q56" t="e">
        <f t="shared" si="9"/>
        <v>#DIV/0!</v>
      </c>
      <c r="R56">
        <f t="shared" si="5"/>
        <v>238.89361317871729</v>
      </c>
    </row>
    <row r="57" spans="1:18" x14ac:dyDescent="0.25">
      <c r="A57">
        <f>Input!G58</f>
        <v>54</v>
      </c>
      <c r="B57">
        <f t="shared" si="0"/>
        <v>54</v>
      </c>
      <c r="C57">
        <f t="shared" si="1"/>
        <v>2.8307533032746939E+23</v>
      </c>
      <c r="D57" s="4" t="e">
        <f t="shared" si="2"/>
        <v>#DIV/0!</v>
      </c>
      <c r="E57" s="4">
        <f>Input!I58</f>
        <v>2689.5554242857143</v>
      </c>
      <c r="F57">
        <f t="shared" si="3"/>
        <v>2688.9665057142856</v>
      </c>
      <c r="G57" t="e">
        <f t="shared" si="10"/>
        <v>#DIV/0!</v>
      </c>
      <c r="H57" t="e">
        <f t="shared" si="6"/>
        <v>#DIV/0!</v>
      </c>
      <c r="I57" t="e">
        <f t="shared" si="4"/>
        <v>#DIV/0!</v>
      </c>
      <c r="N57" s="4">
        <f>Input!J58</f>
        <v>58.790151571428396</v>
      </c>
      <c r="O57">
        <f t="shared" si="7"/>
        <v>58.790151571428396</v>
      </c>
      <c r="P57" t="e">
        <f t="shared" si="8"/>
        <v>#DIV/0!</v>
      </c>
      <c r="Q57" t="e">
        <f t="shared" si="9"/>
        <v>#DIV/0!</v>
      </c>
      <c r="R57">
        <f t="shared" si="5"/>
        <v>206.58174749158019</v>
      </c>
    </row>
    <row r="58" spans="1:18" x14ac:dyDescent="0.25">
      <c r="A58">
        <f>Input!G59</f>
        <v>55</v>
      </c>
      <c r="B58">
        <f t="shared" si="0"/>
        <v>55</v>
      </c>
      <c r="C58">
        <f t="shared" si="1"/>
        <v>7.6947852651420175E+23</v>
      </c>
      <c r="D58" s="4" t="e">
        <f t="shared" si="2"/>
        <v>#DIV/0!</v>
      </c>
      <c r="E58" s="4">
        <f>Input!I59</f>
        <v>2745.5003188571427</v>
      </c>
      <c r="F58">
        <f t="shared" si="3"/>
        <v>2744.9114002857141</v>
      </c>
      <c r="G58" t="e">
        <f t="shared" si="10"/>
        <v>#DIV/0!</v>
      </c>
      <c r="H58" t="e">
        <f t="shared" si="6"/>
        <v>#DIV/0!</v>
      </c>
      <c r="I58" t="e">
        <f t="shared" si="4"/>
        <v>#DIV/0!</v>
      </c>
      <c r="N58" s="4">
        <f>Input!J59</f>
        <v>55.944894571428449</v>
      </c>
      <c r="O58">
        <f t="shared" si="7"/>
        <v>55.944894571428449</v>
      </c>
      <c r="P58" t="e">
        <f t="shared" si="8"/>
        <v>#DIV/0!</v>
      </c>
      <c r="Q58" t="e">
        <f t="shared" si="9"/>
        <v>#DIV/0!</v>
      </c>
      <c r="R58">
        <f t="shared" si="5"/>
        <v>132.88775064737212</v>
      </c>
    </row>
    <row r="59" spans="1:18" x14ac:dyDescent="0.25">
      <c r="A59">
        <f>Input!G60</f>
        <v>56</v>
      </c>
      <c r="B59">
        <f t="shared" si="0"/>
        <v>56</v>
      </c>
      <c r="C59">
        <f t="shared" si="1"/>
        <v>2.0916594960129961E+24</v>
      </c>
      <c r="D59" s="4" t="e">
        <f t="shared" si="2"/>
        <v>#DIV/0!</v>
      </c>
      <c r="E59" s="4">
        <f>Input!I60</f>
        <v>2798.9736478571431</v>
      </c>
      <c r="F59">
        <f t="shared" si="3"/>
        <v>2798.3847292857145</v>
      </c>
      <c r="G59" t="e">
        <f t="shared" si="10"/>
        <v>#DIV/0!</v>
      </c>
      <c r="H59" t="e">
        <f t="shared" si="6"/>
        <v>#DIV/0!</v>
      </c>
      <c r="I59" t="e">
        <f t="shared" si="4"/>
        <v>#DIV/0!</v>
      </c>
      <c r="N59" s="4">
        <f>Input!J60</f>
        <v>53.473329000000376</v>
      </c>
      <c r="O59">
        <f t="shared" si="7"/>
        <v>53.473329000000376</v>
      </c>
      <c r="P59" t="e">
        <f t="shared" si="8"/>
        <v>#DIV/0!</v>
      </c>
      <c r="Q59" t="e">
        <f t="shared" si="9"/>
        <v>#DIV/0!</v>
      </c>
      <c r="R59">
        <f t="shared" si="5"/>
        <v>82.013479154192893</v>
      </c>
    </row>
    <row r="60" spans="1:18" x14ac:dyDescent="0.25">
      <c r="A60">
        <f>Input!G61</f>
        <v>57</v>
      </c>
      <c r="B60">
        <f t="shared" si="0"/>
        <v>57</v>
      </c>
      <c r="C60">
        <f t="shared" si="1"/>
        <v>5.685719999335932E+24</v>
      </c>
      <c r="D60" s="4" t="e">
        <f t="shared" si="2"/>
        <v>#DIV/0!</v>
      </c>
      <c r="E60" s="4">
        <f>Input!I61</f>
        <v>2850.3254510000002</v>
      </c>
      <c r="F60">
        <f t="shared" si="3"/>
        <v>2849.7365324285715</v>
      </c>
      <c r="G60" t="e">
        <f t="shared" si="10"/>
        <v>#DIV/0!</v>
      </c>
      <c r="H60" t="e">
        <f t="shared" si="6"/>
        <v>#DIV/0!</v>
      </c>
      <c r="I60" t="e">
        <f t="shared" si="4"/>
        <v>#DIV/0!</v>
      </c>
      <c r="N60" s="4">
        <f>Input!J61</f>
        <v>51.351803142857079</v>
      </c>
      <c r="O60">
        <f t="shared" si="7"/>
        <v>51.351803142857079</v>
      </c>
      <c r="P60" t="e">
        <f t="shared" si="8"/>
        <v>#DIV/0!</v>
      </c>
      <c r="Q60" t="e">
        <f t="shared" si="9"/>
        <v>#DIV/0!</v>
      </c>
      <c r="R60">
        <f t="shared" si="5"/>
        <v>48.088725871348167</v>
      </c>
    </row>
    <row r="61" spans="1:18" x14ac:dyDescent="0.25">
      <c r="A61">
        <f>Input!G62</f>
        <v>58</v>
      </c>
      <c r="B61">
        <f t="shared" si="0"/>
        <v>58</v>
      </c>
      <c r="C61">
        <f t="shared" si="1"/>
        <v>1.5455389355901039E+25</v>
      </c>
      <c r="D61" s="4" t="e">
        <f t="shared" si="2"/>
        <v>#DIV/0!</v>
      </c>
      <c r="E61" s="4">
        <f>Input!I62</f>
        <v>2901.1025264285713</v>
      </c>
      <c r="F61">
        <f t="shared" si="3"/>
        <v>2900.5136078571427</v>
      </c>
      <c r="G61" t="e">
        <f t="shared" si="10"/>
        <v>#DIV/0!</v>
      </c>
      <c r="H61" t="e">
        <f t="shared" si="6"/>
        <v>#DIV/0!</v>
      </c>
      <c r="I61" t="e">
        <f t="shared" si="4"/>
        <v>#DIV/0!</v>
      </c>
      <c r="N61" s="4">
        <f>Input!J62</f>
        <v>50.777075428571152</v>
      </c>
      <c r="O61">
        <f t="shared" si="7"/>
        <v>50.777075428571152</v>
      </c>
      <c r="P61" t="e">
        <f t="shared" si="8"/>
        <v>#DIV/0!</v>
      </c>
      <c r="Q61" t="e">
        <f t="shared" si="9"/>
        <v>#DIV/0!</v>
      </c>
      <c r="R61">
        <f t="shared" si="5"/>
        <v>40.448020164830425</v>
      </c>
    </row>
    <row r="62" spans="1:18" x14ac:dyDescent="0.25">
      <c r="A62">
        <f>Input!G63</f>
        <v>59</v>
      </c>
      <c r="B62">
        <f t="shared" si="0"/>
        <v>59</v>
      </c>
      <c r="C62">
        <f t="shared" si="1"/>
        <v>4.2012104037905144E+25</v>
      </c>
      <c r="D62" s="4" t="e">
        <f t="shared" si="2"/>
        <v>#DIV/0!</v>
      </c>
      <c r="E62" s="4">
        <f>Input!I63</f>
        <v>2953.5422915714284</v>
      </c>
      <c r="F62">
        <f t="shared" si="3"/>
        <v>2952.9533729999998</v>
      </c>
      <c r="G62" t="e">
        <f t="shared" si="10"/>
        <v>#DIV/0!</v>
      </c>
      <c r="H62" t="e">
        <f t="shared" si="6"/>
        <v>#DIV/0!</v>
      </c>
      <c r="I62" t="e">
        <f t="shared" si="4"/>
        <v>#DIV/0!</v>
      </c>
      <c r="N62" s="4">
        <f>Input!J63</f>
        <v>52.439765142857141</v>
      </c>
      <c r="O62">
        <f t="shared" si="7"/>
        <v>52.439765142857141</v>
      </c>
      <c r="P62" t="e">
        <f t="shared" si="8"/>
        <v>#DIV/0!</v>
      </c>
      <c r="Q62" t="e">
        <f t="shared" si="9"/>
        <v>#DIV/0!</v>
      </c>
      <c r="R62">
        <f t="shared" si="5"/>
        <v>64.36155739746269</v>
      </c>
    </row>
    <row r="63" spans="1:18" x14ac:dyDescent="0.25">
      <c r="A63">
        <f>Input!G64</f>
        <v>60</v>
      </c>
      <c r="B63">
        <f t="shared" si="0"/>
        <v>60</v>
      </c>
      <c r="C63">
        <f t="shared" si="1"/>
        <v>1.1420073898156842E+26</v>
      </c>
      <c r="D63" s="4" t="e">
        <f t="shared" si="2"/>
        <v>#DIV/0!</v>
      </c>
      <c r="E63" s="4">
        <f>Input!I64</f>
        <v>3003.2858032857148</v>
      </c>
      <c r="F63">
        <f t="shared" si="3"/>
        <v>3002.6968847142862</v>
      </c>
      <c r="G63" t="e">
        <f t="shared" si="10"/>
        <v>#DIV/0!</v>
      </c>
      <c r="H63" t="e">
        <f t="shared" si="6"/>
        <v>#DIV/0!</v>
      </c>
      <c r="I63" t="e">
        <f t="shared" si="4"/>
        <v>#DIV/0!</v>
      </c>
      <c r="N63" s="4">
        <f>Input!J64</f>
        <v>49.743511714286342</v>
      </c>
      <c r="O63">
        <f t="shared" si="7"/>
        <v>49.743511714286342</v>
      </c>
      <c r="P63" t="e">
        <f t="shared" si="8"/>
        <v>#DIV/0!</v>
      </c>
      <c r="Q63" t="e">
        <f t="shared" si="9"/>
        <v>#DIV/0!</v>
      </c>
      <c r="R63">
        <f t="shared" si="5"/>
        <v>28.369600412162555</v>
      </c>
    </row>
    <row r="64" spans="1:18" x14ac:dyDescent="0.25">
      <c r="A64">
        <f>Input!G65</f>
        <v>61</v>
      </c>
      <c r="B64">
        <f t="shared" si="0"/>
        <v>61</v>
      </c>
      <c r="C64">
        <f t="shared" si="1"/>
        <v>3.1042979357019199E+26</v>
      </c>
      <c r="D64" s="4" t="e">
        <f t="shared" si="2"/>
        <v>#DIV/0!</v>
      </c>
      <c r="E64" s="4">
        <f>Input!I65</f>
        <v>3051.9129714285714</v>
      </c>
      <c r="F64">
        <f t="shared" si="3"/>
        <v>3051.3240528571428</v>
      </c>
      <c r="G64" t="e">
        <f t="shared" si="10"/>
        <v>#DIV/0!</v>
      </c>
      <c r="H64" t="e">
        <f t="shared" si="6"/>
        <v>#DIV/0!</v>
      </c>
      <c r="I64" t="e">
        <f t="shared" si="4"/>
        <v>#DIV/0!</v>
      </c>
      <c r="N64" s="4">
        <f>Input!J65</f>
        <v>48.62716814285659</v>
      </c>
      <c r="O64">
        <f t="shared" si="7"/>
        <v>48.62716814285659</v>
      </c>
      <c r="P64" t="e">
        <f t="shared" si="8"/>
        <v>#DIV/0!</v>
      </c>
      <c r="Q64" t="e">
        <f t="shared" si="9"/>
        <v>#DIV/0!</v>
      </c>
      <c r="R64">
        <f t="shared" si="5"/>
        <v>17.72383487366983</v>
      </c>
    </row>
    <row r="65" spans="1:18" x14ac:dyDescent="0.25">
      <c r="A65">
        <f>Input!G66</f>
        <v>62</v>
      </c>
      <c r="B65">
        <f t="shared" si="0"/>
        <v>62</v>
      </c>
      <c r="C65">
        <f t="shared" si="1"/>
        <v>8.4383566687414538E+26</v>
      </c>
      <c r="D65" s="4" t="e">
        <f t="shared" si="2"/>
        <v>#DIV/0!</v>
      </c>
      <c r="E65" s="4">
        <f>Input!I66</f>
        <v>3097.8580770000003</v>
      </c>
      <c r="F65">
        <f t="shared" si="3"/>
        <v>3097.2691584285717</v>
      </c>
      <c r="G65" t="e">
        <f t="shared" si="10"/>
        <v>#DIV/0!</v>
      </c>
      <c r="H65" t="e">
        <f t="shared" si="6"/>
        <v>#DIV/0!</v>
      </c>
      <c r="I65" t="e">
        <f t="shared" si="4"/>
        <v>#DIV/0!</v>
      </c>
      <c r="N65" s="4">
        <f>Input!J66</f>
        <v>45.94510557142894</v>
      </c>
      <c r="O65">
        <f t="shared" si="7"/>
        <v>45.94510557142894</v>
      </c>
      <c r="P65" t="e">
        <f t="shared" si="8"/>
        <v>#DIV/0!</v>
      </c>
      <c r="Q65" t="e">
        <f t="shared" si="9"/>
        <v>#DIV/0!</v>
      </c>
      <c r="R65">
        <f t="shared" si="5"/>
        <v>2.3344965638308715</v>
      </c>
    </row>
    <row r="66" spans="1:18" x14ac:dyDescent="0.25">
      <c r="A66">
        <f>Input!G67</f>
        <v>63</v>
      </c>
      <c r="B66">
        <f t="shared" si="0"/>
        <v>63</v>
      </c>
      <c r="C66">
        <f t="shared" si="1"/>
        <v>2.29378315946961E+27</v>
      </c>
      <c r="D66" s="4" t="e">
        <f t="shared" si="2"/>
        <v>#DIV/0!</v>
      </c>
      <c r="E66" s="4">
        <f>Input!I67</f>
        <v>3142.0931901428571</v>
      </c>
      <c r="F66">
        <f t="shared" si="3"/>
        <v>3141.5042715714285</v>
      </c>
      <c r="G66" t="e">
        <f t="shared" si="10"/>
        <v>#DIV/0!</v>
      </c>
      <c r="H66" t="e">
        <f t="shared" si="6"/>
        <v>#DIV/0!</v>
      </c>
      <c r="I66" t="e">
        <f t="shared" si="4"/>
        <v>#DIV/0!</v>
      </c>
      <c r="N66" s="4">
        <f>Input!J67</f>
        <v>44.23511314285679</v>
      </c>
      <c r="O66">
        <f t="shared" si="7"/>
        <v>44.23511314285679</v>
      </c>
      <c r="P66" t="e">
        <f t="shared" si="8"/>
        <v>#DIV/0!</v>
      </c>
      <c r="Q66" t="e">
        <f t="shared" si="9"/>
        <v>#DIV/0!</v>
      </c>
      <c r="R66">
        <f t="shared" si="5"/>
        <v>3.315548904124125E-2</v>
      </c>
    </row>
    <row r="67" spans="1:18" x14ac:dyDescent="0.25">
      <c r="A67">
        <f>Input!G68</f>
        <v>64</v>
      </c>
      <c r="B67">
        <f t="shared" si="0"/>
        <v>64</v>
      </c>
      <c r="C67">
        <f t="shared" si="1"/>
        <v>6.2351490808116167E+27</v>
      </c>
      <c r="D67" s="4" t="e">
        <f t="shared" si="2"/>
        <v>#DIV/0!</v>
      </c>
      <c r="E67" s="4">
        <f>Input!I68</f>
        <v>3185.1055287142854</v>
      </c>
      <c r="F67">
        <f t="shared" si="3"/>
        <v>3184.5166101428567</v>
      </c>
      <c r="G67" t="e">
        <f t="shared" si="10"/>
        <v>#DIV/0!</v>
      </c>
      <c r="H67" t="e">
        <f t="shared" si="6"/>
        <v>#DIV/0!</v>
      </c>
      <c r="I67" t="e">
        <f t="shared" si="4"/>
        <v>#DIV/0!</v>
      </c>
      <c r="N67" s="4">
        <f>Input!J68</f>
        <v>43.012338571428245</v>
      </c>
      <c r="O67">
        <f t="shared" si="7"/>
        <v>43.012338571428245</v>
      </c>
      <c r="P67" t="e">
        <f t="shared" si="8"/>
        <v>#DIV/0!</v>
      </c>
      <c r="Q67" t="e">
        <f t="shared" si="9"/>
        <v>#DIV/0!</v>
      </c>
      <c r="R67">
        <f t="shared" si="5"/>
        <v>1.973634595751421</v>
      </c>
    </row>
    <row r="68" spans="1:18" x14ac:dyDescent="0.25">
      <c r="A68">
        <f>Input!G69</f>
        <v>65</v>
      </c>
      <c r="B68">
        <f t="shared" ref="B68:B84" si="11">A68-$A$3</f>
        <v>65</v>
      </c>
      <c r="C68">
        <f t="shared" ref="C68:C84" si="12">EXP(B68)</f>
        <v>1.6948892444103338E+28</v>
      </c>
      <c r="D68" s="4" t="e">
        <f t="shared" ref="D68:D84" si="13">((C68-$Z$3)/$AA$3)</f>
        <v>#DIV/0!</v>
      </c>
      <c r="E68" s="4">
        <f>Input!I69</f>
        <v>3226.6089112857144</v>
      </c>
      <c r="F68">
        <f t="shared" ref="F68:F84" si="14">E68-$E$3</f>
        <v>3226.0199927142858</v>
      </c>
      <c r="G68" t="e">
        <f t="shared" si="10"/>
        <v>#DIV/0!</v>
      </c>
      <c r="H68" t="e">
        <f t="shared" si="6"/>
        <v>#DIV/0!</v>
      </c>
      <c r="I68" t="e">
        <f t="shared" ref="I68:I84" si="15">(G68-$J$4)^2</f>
        <v>#DIV/0!</v>
      </c>
      <c r="N68" s="4">
        <f>Input!J69</f>
        <v>41.503382571429029</v>
      </c>
      <c r="O68">
        <f t="shared" si="7"/>
        <v>41.503382571429029</v>
      </c>
      <c r="P68" t="e">
        <f t="shared" si="8"/>
        <v>#DIV/0!</v>
      </c>
      <c r="Q68" t="e">
        <f t="shared" si="9"/>
        <v>#DIV/0!</v>
      </c>
      <c r="R68">
        <f t="shared" ref="R68:R84" si="16">(O68-$S$4)^2</f>
        <v>8.4903298546771477</v>
      </c>
    </row>
    <row r="69" spans="1:18" x14ac:dyDescent="0.25">
      <c r="A69">
        <f>Input!G70</f>
        <v>66</v>
      </c>
      <c r="B69">
        <f t="shared" si="11"/>
        <v>66</v>
      </c>
      <c r="C69">
        <f t="shared" si="12"/>
        <v>4.6071866343312918E+28</v>
      </c>
      <c r="D69" s="4" t="e">
        <f t="shared" si="13"/>
        <v>#DIV/0!</v>
      </c>
      <c r="E69" s="4">
        <f>Input!I70</f>
        <v>3265.0754609999999</v>
      </c>
      <c r="F69">
        <f t="shared" si="14"/>
        <v>3264.4865424285713</v>
      </c>
      <c r="G69" t="e">
        <f t="shared" si="10"/>
        <v>#DIV/0!</v>
      </c>
      <c r="H69" t="e">
        <f t="shared" ref="H69:H84" si="17">(F69-G69)^2</f>
        <v>#DIV/0!</v>
      </c>
      <c r="I69" t="e">
        <f t="shared" si="15"/>
        <v>#DIV/0!</v>
      </c>
      <c r="N69" s="4">
        <f>Input!J70</f>
        <v>38.46654971428552</v>
      </c>
      <c r="O69">
        <f t="shared" ref="O69:O84" si="18">N69-$N$3</f>
        <v>38.46654971428552</v>
      </c>
      <c r="P69" t="e">
        <f t="shared" ref="P69:P84" si="19">$Y$3*((1/$AA$3)*(1/SQRT(2*PI()))*EXP(-1*D69*D69/2))</f>
        <v>#DIV/0!</v>
      </c>
      <c r="Q69" t="e">
        <f t="shared" ref="Q69:Q84" si="20">(O69-P69)^2</f>
        <v>#DIV/0!</v>
      </c>
      <c r="R69">
        <f t="shared" si="16"/>
        <v>35.410234427271547</v>
      </c>
    </row>
    <row r="70" spans="1:18" x14ac:dyDescent="0.25">
      <c r="A70">
        <f>Input!G71</f>
        <v>67</v>
      </c>
      <c r="B70">
        <f t="shared" si="11"/>
        <v>67</v>
      </c>
      <c r="C70">
        <f t="shared" si="12"/>
        <v>1.2523631708422139E+29</v>
      </c>
      <c r="D70" s="4" t="e">
        <f t="shared" si="13"/>
        <v>#DIV/0!</v>
      </c>
      <c r="E70" s="4">
        <f>Input!I71</f>
        <v>3301.7113965714279</v>
      </c>
      <c r="F70">
        <f t="shared" si="14"/>
        <v>3301.1224779999993</v>
      </c>
      <c r="G70" t="e">
        <f t="shared" ref="G70:G84" si="21">G69+P70</f>
        <v>#DIV/0!</v>
      </c>
      <c r="H70" t="e">
        <f t="shared" si="17"/>
        <v>#DIV/0!</v>
      </c>
      <c r="I70" t="e">
        <f t="shared" si="15"/>
        <v>#DIV/0!</v>
      </c>
      <c r="N70" s="4">
        <f>Input!J71</f>
        <v>36.635935571428035</v>
      </c>
      <c r="O70">
        <f t="shared" si="18"/>
        <v>36.635935571428035</v>
      </c>
      <c r="P70" t="e">
        <f t="shared" si="19"/>
        <v>#DIV/0!</v>
      </c>
      <c r="Q70" t="e">
        <f t="shared" si="20"/>
        <v>#DIV/0!</v>
      </c>
      <c r="R70">
        <f t="shared" si="16"/>
        <v>60.548070359526413</v>
      </c>
    </row>
    <row r="71" spans="1:18" x14ac:dyDescent="0.25">
      <c r="A71">
        <f>Input!G72</f>
        <v>68</v>
      </c>
      <c r="B71">
        <f t="shared" si="11"/>
        <v>68</v>
      </c>
      <c r="C71">
        <f t="shared" si="12"/>
        <v>3.4042760499317408E+29</v>
      </c>
      <c r="D71" s="4" t="e">
        <f t="shared" si="13"/>
        <v>#DIV/0!</v>
      </c>
      <c r="E71" s="4">
        <f>Input!I72</f>
        <v>3335.8497499999999</v>
      </c>
      <c r="F71">
        <f t="shared" si="14"/>
        <v>3335.2608314285712</v>
      </c>
      <c r="G71" t="e">
        <f t="shared" si="21"/>
        <v>#DIV/0!</v>
      </c>
      <c r="H71" t="e">
        <f t="shared" si="17"/>
        <v>#DIV/0!</v>
      </c>
      <c r="I71" t="e">
        <f t="shared" si="15"/>
        <v>#DIV/0!</v>
      </c>
      <c r="N71" s="4">
        <f>Input!J72</f>
        <v>34.138353428571918</v>
      </c>
      <c r="O71">
        <f t="shared" si="18"/>
        <v>34.138353428571918</v>
      </c>
      <c r="P71" t="e">
        <f t="shared" si="19"/>
        <v>#DIV/0!</v>
      </c>
      <c r="Q71" t="e">
        <f t="shared" si="20"/>
        <v>#DIV/0!</v>
      </c>
      <c r="R71">
        <f t="shared" si="16"/>
        <v>105.65467924622195</v>
      </c>
    </row>
    <row r="72" spans="1:18" x14ac:dyDescent="0.25">
      <c r="A72">
        <f>Input!G73</f>
        <v>69</v>
      </c>
      <c r="B72">
        <f t="shared" si="11"/>
        <v>69</v>
      </c>
      <c r="C72">
        <f t="shared" si="12"/>
        <v>9.2537817255877872E+29</v>
      </c>
      <c r="D72" s="4" t="e">
        <f t="shared" si="13"/>
        <v>#DIV/0!</v>
      </c>
      <c r="E72" s="4">
        <f>Input!I73</f>
        <v>3368.9072367142858</v>
      </c>
      <c r="F72">
        <f t="shared" si="14"/>
        <v>3368.3183181428572</v>
      </c>
      <c r="G72" t="e">
        <f t="shared" si="21"/>
        <v>#DIV/0!</v>
      </c>
      <c r="H72" t="e">
        <f t="shared" si="17"/>
        <v>#DIV/0!</v>
      </c>
      <c r="I72" t="e">
        <f t="shared" si="15"/>
        <v>#DIV/0!</v>
      </c>
      <c r="N72" s="4">
        <f>Input!J73</f>
        <v>33.057486714285915</v>
      </c>
      <c r="O72">
        <f t="shared" si="18"/>
        <v>33.057486714285915</v>
      </c>
      <c r="P72" t="e">
        <f t="shared" si="19"/>
        <v>#DIV/0!</v>
      </c>
      <c r="Q72" t="e">
        <f t="shared" si="20"/>
        <v>#DIV/0!</v>
      </c>
      <c r="R72">
        <f t="shared" si="16"/>
        <v>129.04307754248194</v>
      </c>
    </row>
    <row r="73" spans="1:18" x14ac:dyDescent="0.25">
      <c r="A73">
        <f>Input!G74</f>
        <v>70</v>
      </c>
      <c r="B73">
        <f t="shared" si="11"/>
        <v>70</v>
      </c>
      <c r="C73">
        <f t="shared" si="12"/>
        <v>2.5154386709191669E+30</v>
      </c>
      <c r="D73" s="4" t="e">
        <f t="shared" si="13"/>
        <v>#DIV/0!</v>
      </c>
      <c r="E73" s="4">
        <f>Input!I74</f>
        <v>3399.7533225714287</v>
      </c>
      <c r="F73">
        <f t="shared" si="14"/>
        <v>3399.1644040000001</v>
      </c>
      <c r="G73" t="e">
        <f t="shared" si="21"/>
        <v>#DIV/0!</v>
      </c>
      <c r="H73" t="e">
        <f t="shared" si="17"/>
        <v>#DIV/0!</v>
      </c>
      <c r="I73" t="e">
        <f t="shared" si="15"/>
        <v>#DIV/0!</v>
      </c>
      <c r="N73" s="4">
        <f>Input!J74</f>
        <v>30.846085857142953</v>
      </c>
      <c r="O73">
        <f t="shared" si="18"/>
        <v>30.846085857142953</v>
      </c>
      <c r="P73" t="e">
        <f t="shared" si="19"/>
        <v>#DIV/0!</v>
      </c>
      <c r="Q73" t="e">
        <f t="shared" si="20"/>
        <v>#DIV/0!</v>
      </c>
      <c r="R73">
        <f t="shared" si="16"/>
        <v>184.17512905379871</v>
      </c>
    </row>
    <row r="74" spans="1:18" x14ac:dyDescent="0.25">
      <c r="A74">
        <f>Input!G75</f>
        <v>71</v>
      </c>
      <c r="B74">
        <f t="shared" si="11"/>
        <v>71</v>
      </c>
      <c r="C74">
        <f t="shared" si="12"/>
        <v>6.8376712297627441E+30</v>
      </c>
      <c r="D74" s="4" t="e">
        <f t="shared" si="13"/>
        <v>#DIV/0!</v>
      </c>
      <c r="E74" s="4">
        <f>Input!I75</f>
        <v>3429.3742687142853</v>
      </c>
      <c r="F74">
        <f t="shared" si="14"/>
        <v>3428.7853501428567</v>
      </c>
      <c r="G74" t="e">
        <f t="shared" si="21"/>
        <v>#DIV/0!</v>
      </c>
      <c r="H74" t="e">
        <f t="shared" si="17"/>
        <v>#DIV/0!</v>
      </c>
      <c r="I74" t="e">
        <f t="shared" si="15"/>
        <v>#DIV/0!</v>
      </c>
      <c r="N74" s="4">
        <f>Input!J75</f>
        <v>29.62094614285661</v>
      </c>
      <c r="O74">
        <f t="shared" si="18"/>
        <v>29.62094614285661</v>
      </c>
      <c r="P74" t="e">
        <f t="shared" si="19"/>
        <v>#DIV/0!</v>
      </c>
      <c r="Q74" t="e">
        <f t="shared" si="20"/>
        <v>#DIV/0!</v>
      </c>
      <c r="R74">
        <f t="shared" si="16"/>
        <v>218.92911727539351</v>
      </c>
    </row>
    <row r="75" spans="1:18" x14ac:dyDescent="0.25">
      <c r="A75">
        <f>Input!G76</f>
        <v>72</v>
      </c>
      <c r="B75">
        <f t="shared" si="11"/>
        <v>72</v>
      </c>
      <c r="C75">
        <f t="shared" si="12"/>
        <v>1.8586717452841279E+31</v>
      </c>
      <c r="D75" s="4" t="e">
        <f t="shared" si="13"/>
        <v>#DIV/0!</v>
      </c>
      <c r="E75" s="4">
        <f>Input!I76</f>
        <v>3456.5922381428568</v>
      </c>
      <c r="F75">
        <f t="shared" si="14"/>
        <v>3456.0033195714282</v>
      </c>
      <c r="G75" t="e">
        <f t="shared" si="21"/>
        <v>#DIV/0!</v>
      </c>
      <c r="H75" t="e">
        <f t="shared" si="17"/>
        <v>#DIV/0!</v>
      </c>
      <c r="I75" t="e">
        <f t="shared" si="15"/>
        <v>#DIV/0!</v>
      </c>
      <c r="N75" s="4">
        <f>Input!J76</f>
        <v>27.21796942857145</v>
      </c>
      <c r="O75">
        <f t="shared" si="18"/>
        <v>27.21796942857145</v>
      </c>
      <c r="P75" t="e">
        <f t="shared" si="19"/>
        <v>#DIV/0!</v>
      </c>
      <c r="Q75" t="e">
        <f t="shared" si="20"/>
        <v>#DIV/0!</v>
      </c>
      <c r="R75">
        <f t="shared" si="16"/>
        <v>295.81351954450412</v>
      </c>
    </row>
    <row r="76" spans="1:18" x14ac:dyDescent="0.25">
      <c r="A76">
        <f>Input!G77</f>
        <v>73</v>
      </c>
      <c r="B76">
        <f t="shared" si="11"/>
        <v>73</v>
      </c>
      <c r="C76">
        <f t="shared" si="12"/>
        <v>5.0523936302761039E+31</v>
      </c>
      <c r="D76" s="4" t="e">
        <f t="shared" si="13"/>
        <v>#DIV/0!</v>
      </c>
      <c r="E76" s="4">
        <f>Input!I77</f>
        <v>3482.2917911428567</v>
      </c>
      <c r="F76">
        <f t="shared" si="14"/>
        <v>3481.7028725714281</v>
      </c>
      <c r="G76" t="e">
        <f t="shared" si="21"/>
        <v>#DIV/0!</v>
      </c>
      <c r="H76" t="e">
        <f t="shared" si="17"/>
        <v>#DIV/0!</v>
      </c>
      <c r="I76" t="e">
        <f t="shared" si="15"/>
        <v>#DIV/0!</v>
      </c>
      <c r="N76" s="4">
        <f>Input!J77</f>
        <v>25.699552999999923</v>
      </c>
      <c r="O76">
        <f t="shared" si="18"/>
        <v>25.699552999999923</v>
      </c>
      <c r="P76" t="e">
        <f t="shared" si="19"/>
        <v>#DIV/0!</v>
      </c>
      <c r="Q76" t="e">
        <f t="shared" si="20"/>
        <v>#DIV/0!</v>
      </c>
      <c r="R76">
        <f t="shared" si="16"/>
        <v>350.35029539033582</v>
      </c>
    </row>
    <row r="77" spans="1:18" x14ac:dyDescent="0.25">
      <c r="A77">
        <f>Input!G78</f>
        <v>74</v>
      </c>
      <c r="B77">
        <f t="shared" si="11"/>
        <v>74</v>
      </c>
      <c r="C77">
        <f t="shared" si="12"/>
        <v>1.3733829795401761E+32</v>
      </c>
      <c r="D77" s="4" t="e">
        <f t="shared" si="13"/>
        <v>#DIV/0!</v>
      </c>
      <c r="E77" s="4">
        <f>Input!I78</f>
        <v>3506.877365571429</v>
      </c>
      <c r="F77">
        <f t="shared" si="14"/>
        <v>3506.2884470000004</v>
      </c>
      <c r="G77" t="e">
        <f t="shared" si="21"/>
        <v>#DIV/0!</v>
      </c>
      <c r="H77" t="e">
        <f t="shared" si="17"/>
        <v>#DIV/0!</v>
      </c>
      <c r="I77" t="e">
        <f t="shared" si="15"/>
        <v>#DIV/0!</v>
      </c>
      <c r="N77" s="4">
        <f>Input!J78</f>
        <v>24.585574428572272</v>
      </c>
      <c r="O77">
        <f t="shared" si="18"/>
        <v>24.585574428572272</v>
      </c>
      <c r="P77" t="e">
        <f t="shared" si="19"/>
        <v>#DIV/0!</v>
      </c>
      <c r="Q77" t="e">
        <f t="shared" si="20"/>
        <v>#DIV/0!</v>
      </c>
      <c r="R77">
        <f t="shared" si="16"/>
        <v>393.29335815616088</v>
      </c>
    </row>
    <row r="78" spans="1:18" x14ac:dyDescent="0.25">
      <c r="A78">
        <f>Input!G79</f>
        <v>75</v>
      </c>
      <c r="B78">
        <f t="shared" si="11"/>
        <v>75</v>
      </c>
      <c r="C78">
        <f t="shared" si="12"/>
        <v>3.7332419967990015E+32</v>
      </c>
      <c r="D78" s="4" t="e">
        <f t="shared" si="13"/>
        <v>#DIV/0!</v>
      </c>
      <c r="E78" s="4">
        <f>Input!I79</f>
        <v>3529.9539841428568</v>
      </c>
      <c r="F78">
        <f t="shared" si="14"/>
        <v>3529.3650655714282</v>
      </c>
      <c r="G78" t="e">
        <f t="shared" si="21"/>
        <v>#DIV/0!</v>
      </c>
      <c r="H78" t="e">
        <f t="shared" si="17"/>
        <v>#DIV/0!</v>
      </c>
      <c r="I78" t="e">
        <f t="shared" si="15"/>
        <v>#DIV/0!</v>
      </c>
      <c r="N78" s="4">
        <f>Input!J79</f>
        <v>23.076618571427844</v>
      </c>
      <c r="O78">
        <f t="shared" si="18"/>
        <v>23.076618571427844</v>
      </c>
      <c r="P78" t="e">
        <f t="shared" si="19"/>
        <v>#DIV/0!</v>
      </c>
      <c r="Q78" t="e">
        <f t="shared" si="20"/>
        <v>#DIV/0!</v>
      </c>
      <c r="R78">
        <f t="shared" si="16"/>
        <v>455.42039994574412</v>
      </c>
    </row>
    <row r="79" spans="1:18" x14ac:dyDescent="0.25">
      <c r="A79">
        <f>Input!G80</f>
        <v>76</v>
      </c>
      <c r="B79">
        <f t="shared" si="11"/>
        <v>76</v>
      </c>
      <c r="C79">
        <f t="shared" si="12"/>
        <v>1.0148003881138887E+33</v>
      </c>
      <c r="D79" s="4" t="e">
        <f t="shared" si="13"/>
        <v>#DIV/0!</v>
      </c>
      <c r="E79" s="4">
        <f>Input!I80</f>
        <v>3551.0982878571426</v>
      </c>
      <c r="F79">
        <f t="shared" si="14"/>
        <v>3550.509369285714</v>
      </c>
      <c r="G79" t="e">
        <f t="shared" si="21"/>
        <v>#DIV/0!</v>
      </c>
      <c r="H79" t="e">
        <f t="shared" si="17"/>
        <v>#DIV/0!</v>
      </c>
      <c r="I79" t="e">
        <f t="shared" si="15"/>
        <v>#DIV/0!</v>
      </c>
      <c r="N79" s="4">
        <f>Input!J80</f>
        <v>21.144303714285797</v>
      </c>
      <c r="O79">
        <f t="shared" si="18"/>
        <v>21.144303714285797</v>
      </c>
      <c r="P79" t="e">
        <f t="shared" si="19"/>
        <v>#DIV/0!</v>
      </c>
      <c r="Q79" t="e">
        <f t="shared" si="20"/>
        <v>#DIV/0!</v>
      </c>
      <c r="R79">
        <f t="shared" si="16"/>
        <v>541.6276843344807</v>
      </c>
    </row>
    <row r="80" spans="1:18" x14ac:dyDescent="0.25">
      <c r="A80">
        <f>Input!G81</f>
        <v>77</v>
      </c>
      <c r="B80">
        <f t="shared" si="11"/>
        <v>77</v>
      </c>
      <c r="C80">
        <f t="shared" si="12"/>
        <v>2.7585134545231703E+33</v>
      </c>
      <c r="D80" s="4" t="e">
        <f t="shared" si="13"/>
        <v>#DIV/0!</v>
      </c>
      <c r="E80" s="4">
        <f>Input!I81</f>
        <v>3570.8542575714287</v>
      </c>
      <c r="F80">
        <f t="shared" si="14"/>
        <v>3570.265339</v>
      </c>
      <c r="G80" t="e">
        <f t="shared" si="21"/>
        <v>#DIV/0!</v>
      </c>
      <c r="H80" t="e">
        <f t="shared" si="17"/>
        <v>#DIV/0!</v>
      </c>
      <c r="I80" t="e">
        <f t="shared" si="15"/>
        <v>#DIV/0!</v>
      </c>
      <c r="N80" s="4">
        <f>Input!J81</f>
        <v>19.755969714286039</v>
      </c>
      <c r="O80">
        <f t="shared" si="18"/>
        <v>19.755969714286039</v>
      </c>
      <c r="P80" t="e">
        <f t="shared" si="19"/>
        <v>#DIV/0!</v>
      </c>
      <c r="Q80" t="e">
        <f t="shared" si="20"/>
        <v>#DIV/0!</v>
      </c>
      <c r="R80">
        <f t="shared" si="16"/>
        <v>608.17626098835728</v>
      </c>
    </row>
    <row r="81" spans="1:18" x14ac:dyDescent="0.25">
      <c r="A81">
        <f>Input!G82</f>
        <v>78</v>
      </c>
      <c r="B81">
        <f t="shared" si="11"/>
        <v>78</v>
      </c>
      <c r="C81">
        <f t="shared" si="12"/>
        <v>7.4984169969901209E+33</v>
      </c>
      <c r="D81" s="4" t="e">
        <f t="shared" si="13"/>
        <v>#DIV/0!</v>
      </c>
      <c r="E81" s="4">
        <f>Input!I82</f>
        <v>3589.4820580000001</v>
      </c>
      <c r="F81">
        <f t="shared" si="14"/>
        <v>3588.8931394285714</v>
      </c>
      <c r="G81" t="e">
        <f t="shared" si="21"/>
        <v>#DIV/0!</v>
      </c>
      <c r="H81" t="e">
        <f t="shared" si="17"/>
        <v>#DIV/0!</v>
      </c>
      <c r="I81" t="e">
        <f t="shared" si="15"/>
        <v>#DIV/0!</v>
      </c>
      <c r="N81" s="4">
        <f>Input!J82</f>
        <v>18.627800428571391</v>
      </c>
      <c r="O81">
        <f t="shared" si="18"/>
        <v>18.627800428571391</v>
      </c>
      <c r="P81" t="e">
        <f t="shared" si="19"/>
        <v>#DIV/0!</v>
      </c>
      <c r="Q81" t="e">
        <f t="shared" si="20"/>
        <v>#DIV/0!</v>
      </c>
      <c r="R81">
        <f t="shared" si="16"/>
        <v>665.09311120479231</v>
      </c>
    </row>
    <row r="82" spans="1:18" x14ac:dyDescent="0.25">
      <c r="A82">
        <f>Input!G83</f>
        <v>79</v>
      </c>
      <c r="B82">
        <f t="shared" si="11"/>
        <v>79</v>
      </c>
      <c r="C82">
        <f t="shared" si="12"/>
        <v>2.0382810665126688E+34</v>
      </c>
      <c r="D82" s="4" t="e">
        <f t="shared" si="13"/>
        <v>#DIV/0!</v>
      </c>
      <c r="E82" s="4">
        <f>Input!I83</f>
        <v>3608.8832574285711</v>
      </c>
      <c r="F82">
        <f t="shared" si="14"/>
        <v>3608.2943388571425</v>
      </c>
      <c r="G82" t="e">
        <f t="shared" si="21"/>
        <v>#DIV/0!</v>
      </c>
      <c r="H82" t="e">
        <f t="shared" si="17"/>
        <v>#DIV/0!</v>
      </c>
      <c r="I82" t="e">
        <f t="shared" si="15"/>
        <v>#DIV/0!</v>
      </c>
      <c r="N82" s="4">
        <f>Input!J83</f>
        <v>19.40119942857109</v>
      </c>
      <c r="O82">
        <f t="shared" si="18"/>
        <v>19.40119942857109</v>
      </c>
      <c r="P82" t="e">
        <f t="shared" si="19"/>
        <v>#DIV/0!</v>
      </c>
      <c r="Q82" t="e">
        <f t="shared" si="20"/>
        <v>#DIV/0!</v>
      </c>
      <c r="R82">
        <f t="shared" si="16"/>
        <v>625.800266111013</v>
      </c>
    </row>
    <row r="83" spans="1:18" x14ac:dyDescent="0.25">
      <c r="A83">
        <f>Input!G84</f>
        <v>80</v>
      </c>
      <c r="B83">
        <f t="shared" si="11"/>
        <v>80</v>
      </c>
      <c r="C83">
        <f t="shared" si="12"/>
        <v>5.5406223843935098E+34</v>
      </c>
      <c r="D83" s="4" t="e">
        <f t="shared" si="13"/>
        <v>#DIV/0!</v>
      </c>
      <c r="E83" s="4">
        <f>Input!I84</f>
        <v>3626.9694420000001</v>
      </c>
      <c r="F83">
        <f t="shared" si="14"/>
        <v>3626.3805234285715</v>
      </c>
      <c r="G83" t="e">
        <f t="shared" si="21"/>
        <v>#DIV/0!</v>
      </c>
      <c r="H83" t="e">
        <f t="shared" si="17"/>
        <v>#DIV/0!</v>
      </c>
      <c r="I83" t="e">
        <f t="shared" si="15"/>
        <v>#DIV/0!</v>
      </c>
      <c r="N83" s="4">
        <f>Input!J84</f>
        <v>18.08618457142893</v>
      </c>
      <c r="O83">
        <f t="shared" si="18"/>
        <v>18.08618457142893</v>
      </c>
      <c r="P83" t="e">
        <f t="shared" si="19"/>
        <v>#DIV/0!</v>
      </c>
      <c r="Q83" t="e">
        <f t="shared" si="20"/>
        <v>#DIV/0!</v>
      </c>
      <c r="R83">
        <f t="shared" si="16"/>
        <v>693.32235404955929</v>
      </c>
    </row>
    <row r="84" spans="1:18" x14ac:dyDescent="0.25">
      <c r="A84">
        <f>Input!G85</f>
        <v>81</v>
      </c>
      <c r="B84">
        <f t="shared" si="11"/>
        <v>81</v>
      </c>
      <c r="C84">
        <f t="shared" si="12"/>
        <v>1.5060973145850306E+35</v>
      </c>
      <c r="D84" s="4" t="e">
        <f t="shared" si="13"/>
        <v>#DIV/0!</v>
      </c>
      <c r="E84" s="4">
        <f>Input!I85</f>
        <v>3644.0882865714279</v>
      </c>
      <c r="F84">
        <f t="shared" si="14"/>
        <v>3643.4993679999993</v>
      </c>
      <c r="G84" t="e">
        <f t="shared" si="21"/>
        <v>#DIV/0!</v>
      </c>
      <c r="H84" t="e">
        <f t="shared" si="17"/>
        <v>#DIV/0!</v>
      </c>
      <c r="I84" t="e">
        <f t="shared" si="15"/>
        <v>#DIV/0!</v>
      </c>
      <c r="N84" s="4">
        <f>Input!J85</f>
        <v>17.118844571427871</v>
      </c>
      <c r="O84">
        <f t="shared" si="18"/>
        <v>17.118844571427871</v>
      </c>
      <c r="P84" t="e">
        <f t="shared" si="19"/>
        <v>#DIV/0!</v>
      </c>
      <c r="Q84" t="e">
        <f t="shared" si="20"/>
        <v>#DIV/0!</v>
      </c>
      <c r="R84">
        <f t="shared" si="16"/>
        <v>745.20018894001419</v>
      </c>
    </row>
  </sheetData>
  <mergeCells count="2">
    <mergeCell ref="D1:L1"/>
    <mergeCell ref="N1:U1"/>
  </mergeCells>
  <conditionalFormatting sqref="U8">
    <cfRule type="cellIs" dxfId="2" priority="1" operator="between">
      <formula>0.05</formula>
      <formula>0.025</formula>
    </cfRule>
    <cfRule type="cellIs" dxfId="1" priority="2" operator="lessThan">
      <formula>0.025</formula>
    </cfRule>
    <cfRule type="cellIs" dxfId="0" priority="3" operator="greaterThan">
      <formula>0.05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12</vt:i4>
      </vt:variant>
    </vt:vector>
  </HeadingPairs>
  <TitlesOfParts>
    <vt:vector size="19" baseType="lpstr">
      <vt:lpstr>Input</vt:lpstr>
      <vt:lpstr>logistic</vt:lpstr>
      <vt:lpstr>LogNormal</vt:lpstr>
      <vt:lpstr>NORMAL</vt:lpstr>
      <vt:lpstr>Cauchy</vt:lpstr>
      <vt:lpstr>Weibull</vt:lpstr>
      <vt:lpstr>power_normal!</vt:lpstr>
      <vt:lpstr>_Ac</vt:lpstr>
      <vt:lpstr>_Ac2</vt:lpstr>
      <vt:lpstr>_ModeC</vt:lpstr>
      <vt:lpstr>_Muc</vt:lpstr>
      <vt:lpstr>_MuC2</vt:lpstr>
      <vt:lpstr>_sc</vt:lpstr>
      <vt:lpstr>_Sigma</vt:lpstr>
      <vt:lpstr>_sigma2</vt:lpstr>
      <vt:lpstr>_t</vt:lpstr>
      <vt:lpstr>_Y0c</vt:lpstr>
      <vt:lpstr>_yoc2</vt:lpstr>
      <vt:lpstr>Muc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Pre-Setup</dc:creator>
  <cp:lastModifiedBy>Admin</cp:lastModifiedBy>
  <dcterms:created xsi:type="dcterms:W3CDTF">2021-06-09T08:39:21Z</dcterms:created>
  <dcterms:modified xsi:type="dcterms:W3CDTF">2021-08-17T21:55:36Z</dcterms:modified>
</cp:coreProperties>
</file>