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20730" windowHeight="11760" tabRatio="937" activeTab="2"/>
  </bookViews>
  <sheets>
    <sheet name="Input" sheetId="15" r:id="rId1"/>
    <sheet name="logistic" sheetId="2" r:id="rId2"/>
    <sheet name="LogNormal" sheetId="5" r:id="rId3"/>
    <sheet name="NORMAL" sheetId="16" r:id="rId4"/>
    <sheet name="Cauchy" sheetId="12" r:id="rId5"/>
    <sheet name="Weibull" sheetId="13" r:id="rId6"/>
    <sheet name="power_normal!" sheetId="17" r:id="rId7"/>
  </sheets>
  <externalReferences>
    <externalReference r:id="rId8"/>
  </externalReferences>
  <definedNames>
    <definedName name="_A">#REF!</definedName>
    <definedName name="_Ac">logistic!$X$3</definedName>
    <definedName name="_Ac2">LogNormal!$P$3</definedName>
    <definedName name="_center">LogNormal!#REF!</definedName>
    <definedName name="_Mean">#REF!</definedName>
    <definedName name="_ModeC">LogNormal!$R$5</definedName>
    <definedName name="_Mu">#REF!</definedName>
    <definedName name="_Mu2">#REF!</definedName>
    <definedName name="_Muc">logistic!$Y$3</definedName>
    <definedName name="_MuC2">LogNormal!$Q$3</definedName>
    <definedName name="_s">#REF!</definedName>
    <definedName name="_sc">logistic!$Z$3</definedName>
    <definedName name="_SCP">#REF!</definedName>
    <definedName name="_Sigma">LogNormal!$T$3</definedName>
    <definedName name="_sigma2">LogNormal!$R$3</definedName>
    <definedName name="_SigmaP2">#REF!</definedName>
    <definedName name="_t">logistic!$AE$10</definedName>
    <definedName name="_y0">#REF!</definedName>
    <definedName name="_Y0c">logistic!$AA$3</definedName>
    <definedName name="_yoc2">LogNormal!$S$3</definedName>
    <definedName name="Muc">logistic!$Y$3</definedName>
    <definedName name="solver_adj" localSheetId="4" hidden="1">Cauchy!$X$3:$Z$3</definedName>
    <definedName name="solver_adj" localSheetId="1" hidden="1">logistic!$X$3:$Z$3</definedName>
    <definedName name="solver_adj" localSheetId="2" hidden="1">LogNormal!$Y$3:$AA$3</definedName>
    <definedName name="solver_adj" localSheetId="3" hidden="1">NORMAL!$X$3:$Z$3</definedName>
    <definedName name="solver_adj" localSheetId="6" hidden="1">'power_normal!'!$Y$3:$AA$3</definedName>
    <definedName name="solver_adj" localSheetId="5" hidden="1">Weibull!$Z$3:$AB$3</definedName>
    <definedName name="solver_cvg" localSheetId="4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6" hidden="1">0.0001</definedName>
    <definedName name="solver_cvg" localSheetId="5" hidden="1">0.0001</definedName>
    <definedName name="solver_drv" localSheetId="4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6" hidden="1">1</definedName>
    <definedName name="solver_drv" localSheetId="5" hidden="1">1</definedName>
    <definedName name="solver_eng" localSheetId="4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6" hidden="1">1</definedName>
    <definedName name="solver_eng" localSheetId="5" hidden="1">1</definedName>
    <definedName name="solver_est" localSheetId="4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6" hidden="1">1</definedName>
    <definedName name="solver_est" localSheetId="5" hidden="1">1</definedName>
    <definedName name="solver_itr" localSheetId="4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6" hidden="1">2147483647</definedName>
    <definedName name="solver_itr" localSheetId="5" hidden="1">2147483647</definedName>
    <definedName name="solver_lhs1" localSheetId="4" hidden="1">Cauchy!$J$5</definedName>
    <definedName name="solver_lhs1" localSheetId="1" hidden="1">logistic!$J$5</definedName>
    <definedName name="solver_lhs1" localSheetId="2" hidden="1">LogNormal!$L$5</definedName>
    <definedName name="solver_lhs1" localSheetId="3" hidden="1">NORMAL!$K$5</definedName>
    <definedName name="solver_lhs1" localSheetId="6" hidden="1">'power_normal!'!$L$5</definedName>
    <definedName name="solver_lhs1" localSheetId="5" hidden="1">Weibull!$L$5</definedName>
    <definedName name="solver_lhs2" localSheetId="4" hidden="1">Cauchy!$S$5</definedName>
    <definedName name="solver_lhs2" localSheetId="1" hidden="1">logistic!$S$5</definedName>
    <definedName name="solver_lhs2" localSheetId="2" hidden="1">LogNormal!$U$5</definedName>
    <definedName name="solver_lhs2" localSheetId="3" hidden="1">NORMAL!$T$5</definedName>
    <definedName name="solver_lhs2" localSheetId="6" hidden="1">'power_normal!'!$U$5</definedName>
    <definedName name="solver_lhs2" localSheetId="5" hidden="1">Weibull!$U$5</definedName>
    <definedName name="solver_lhs3" localSheetId="1" hidden="1">logistic!$W$6</definedName>
    <definedName name="solver_lhs4" localSheetId="1" hidden="1">logistic!$S$5</definedName>
    <definedName name="solver_mip" localSheetId="4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6" hidden="1">2147483647</definedName>
    <definedName name="solver_mip" localSheetId="5" hidden="1">2147483647</definedName>
    <definedName name="solver_mni" localSheetId="4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6" hidden="1">30</definedName>
    <definedName name="solver_mni" localSheetId="5" hidden="1">30</definedName>
    <definedName name="solver_mrt" localSheetId="4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6" hidden="1">0.075</definedName>
    <definedName name="solver_mrt" localSheetId="5" hidden="1">0.075</definedName>
    <definedName name="solver_msl" localSheetId="4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6" hidden="1">2</definedName>
    <definedName name="solver_msl" localSheetId="5" hidden="1">2</definedName>
    <definedName name="solver_neg" localSheetId="4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6" hidden="1">1</definedName>
    <definedName name="solver_neg" localSheetId="5" hidden="1">1</definedName>
    <definedName name="solver_nod" localSheetId="4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6" hidden="1">2147483647</definedName>
    <definedName name="solver_nod" localSheetId="5" hidden="1">2147483647</definedName>
    <definedName name="solver_num" localSheetId="4" hidden="1">2</definedName>
    <definedName name="solver_num" localSheetId="1" hidden="1">2</definedName>
    <definedName name="solver_num" localSheetId="2" hidden="1">2</definedName>
    <definedName name="solver_num" localSheetId="3" hidden="1">2</definedName>
    <definedName name="solver_num" localSheetId="6" hidden="1">0</definedName>
    <definedName name="solver_num" localSheetId="5" hidden="1">2</definedName>
    <definedName name="solver_nwt" localSheetId="4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6" hidden="1">1</definedName>
    <definedName name="solver_nwt" localSheetId="5" hidden="1">1</definedName>
    <definedName name="solver_opt" localSheetId="4" hidden="1">Cauchy!$W$6</definedName>
    <definedName name="solver_opt" localSheetId="1" hidden="1">logistic!$W$6</definedName>
    <definedName name="solver_opt" localSheetId="2" hidden="1">LogNormal!$U$8</definedName>
    <definedName name="solver_opt" localSheetId="3" hidden="1">NORMAL!$T$8</definedName>
    <definedName name="solver_opt" localSheetId="6" hidden="1">'power_normal!'!$K$3</definedName>
    <definedName name="solver_opt" localSheetId="5" hidden="1">Weibull!$Y$6</definedName>
    <definedName name="solver_pre" localSheetId="4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6" hidden="1">0.000001</definedName>
    <definedName name="solver_pre" localSheetId="5" hidden="1">0.000001</definedName>
    <definedName name="solver_rbv" localSheetId="4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6" hidden="1">1</definedName>
    <definedName name="solver_rbv" localSheetId="5" hidden="1">1</definedName>
    <definedName name="solver_rel1" localSheetId="4" hidden="1">3</definedName>
    <definedName name="solver_rel1" localSheetId="1" hidden="1">3</definedName>
    <definedName name="solver_rel1" localSheetId="2" hidden="1">3</definedName>
    <definedName name="solver_rel1" localSheetId="3" hidden="1">3</definedName>
    <definedName name="solver_rel1" localSheetId="6" hidden="1">3</definedName>
    <definedName name="solver_rel1" localSheetId="5" hidden="1">3</definedName>
    <definedName name="solver_rel2" localSheetId="4" hidden="1">3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2" localSheetId="6" hidden="1">3</definedName>
    <definedName name="solver_rel2" localSheetId="5" hidden="1">3</definedName>
    <definedName name="solver_rel3" localSheetId="1" hidden="1">1</definedName>
    <definedName name="solver_rel4" localSheetId="1" hidden="1">3</definedName>
    <definedName name="solver_rhs1" localSheetId="4" hidden="1">0.95</definedName>
    <definedName name="solver_rhs1" localSheetId="1" hidden="1">0.95</definedName>
    <definedName name="solver_rhs1" localSheetId="2" hidden="1">0.98</definedName>
    <definedName name="solver_rhs1" localSheetId="3" hidden="1">0.95</definedName>
    <definedName name="solver_rhs1" localSheetId="6" hidden="1">0.95</definedName>
    <definedName name="solver_rhs1" localSheetId="5" hidden="1">0.95</definedName>
    <definedName name="solver_rhs2" localSheetId="4" hidden="1">0.95</definedName>
    <definedName name="solver_rhs2" localSheetId="1" hidden="1">0.95</definedName>
    <definedName name="solver_rhs2" localSheetId="2" hidden="1">0.955</definedName>
    <definedName name="solver_rhs2" localSheetId="3" hidden="1">0.95</definedName>
    <definedName name="solver_rhs2" localSheetId="6" hidden="1">0.95</definedName>
    <definedName name="solver_rhs2" localSheetId="5" hidden="1">0.95</definedName>
    <definedName name="solver_rhs3" localSheetId="1" hidden="1">0.03</definedName>
    <definedName name="solver_rhs4" localSheetId="1" hidden="1">0.951</definedName>
    <definedName name="solver_rlx" localSheetId="4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6" hidden="1">2</definedName>
    <definedName name="solver_rlx" localSheetId="5" hidden="1">2</definedName>
    <definedName name="solver_rsd" localSheetId="4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6" hidden="1">0</definedName>
    <definedName name="solver_rsd" localSheetId="5" hidden="1">0</definedName>
    <definedName name="solver_scl" localSheetId="4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6" hidden="1">1</definedName>
    <definedName name="solver_scl" localSheetId="5" hidden="1">1</definedName>
    <definedName name="solver_sho" localSheetId="4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6" hidden="1">2</definedName>
    <definedName name="solver_sho" localSheetId="5" hidden="1">2</definedName>
    <definedName name="solver_ssz" localSheetId="4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6" hidden="1">100</definedName>
    <definedName name="solver_ssz" localSheetId="5" hidden="1">100</definedName>
    <definedName name="solver_tim" localSheetId="4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6" hidden="1">2147483647</definedName>
    <definedName name="solver_tim" localSheetId="5" hidden="1">2147483647</definedName>
    <definedName name="solver_tol" localSheetId="4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6" hidden="1">0.01</definedName>
    <definedName name="solver_tol" localSheetId="5" hidden="1">0.01</definedName>
    <definedName name="solver_typ" localSheetId="4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6" hidden="1">1</definedName>
    <definedName name="solver_typ" localSheetId="5" hidden="1">2</definedName>
    <definedName name="solver_val" localSheetId="4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6" hidden="1">0</definedName>
    <definedName name="solver_val" localSheetId="5" hidden="1">0</definedName>
    <definedName name="solver_ver" localSheetId="4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6" hidden="1">3</definedName>
    <definedName name="solver_ver" localSheetId="5" hidden="1">3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3" i="5" l="1"/>
  <c r="AA12" i="5"/>
  <c r="Z13" i="5"/>
  <c r="Z12" i="5"/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3" i="2"/>
  <c r="N84" i="17" l="1"/>
  <c r="E84" i="17"/>
  <c r="A84" i="17"/>
  <c r="N83" i="17"/>
  <c r="E83" i="17"/>
  <c r="A83" i="17"/>
  <c r="N82" i="17"/>
  <c r="E82" i="17"/>
  <c r="A82" i="17"/>
  <c r="N81" i="17"/>
  <c r="E81" i="17"/>
  <c r="A81" i="17"/>
  <c r="N80" i="17"/>
  <c r="E80" i="17"/>
  <c r="A80" i="17"/>
  <c r="N79" i="17"/>
  <c r="E79" i="17"/>
  <c r="A79" i="17"/>
  <c r="N78" i="17"/>
  <c r="E78" i="17"/>
  <c r="A78" i="17"/>
  <c r="N77" i="17"/>
  <c r="E77" i="17"/>
  <c r="A77" i="17"/>
  <c r="N76" i="17"/>
  <c r="E76" i="17"/>
  <c r="A76" i="17"/>
  <c r="N75" i="17"/>
  <c r="E75" i="17"/>
  <c r="A75" i="17"/>
  <c r="N74" i="17"/>
  <c r="E74" i="17"/>
  <c r="A74" i="17"/>
  <c r="N73" i="17"/>
  <c r="E73" i="17"/>
  <c r="A73" i="17"/>
  <c r="N72" i="17"/>
  <c r="E72" i="17"/>
  <c r="A72" i="17"/>
  <c r="N71" i="17"/>
  <c r="E71" i="17"/>
  <c r="A71" i="17"/>
  <c r="N70" i="17"/>
  <c r="E70" i="17"/>
  <c r="A70" i="17"/>
  <c r="N69" i="17"/>
  <c r="E69" i="17"/>
  <c r="A69" i="17"/>
  <c r="N68" i="17"/>
  <c r="E68" i="17"/>
  <c r="A68" i="17"/>
  <c r="N67" i="17"/>
  <c r="E67" i="17"/>
  <c r="A67" i="17"/>
  <c r="N66" i="17"/>
  <c r="E66" i="17"/>
  <c r="A66" i="17"/>
  <c r="N65" i="17"/>
  <c r="E65" i="17"/>
  <c r="A65" i="17"/>
  <c r="N64" i="17"/>
  <c r="E64" i="17"/>
  <c r="A64" i="17"/>
  <c r="N63" i="17"/>
  <c r="E63" i="17"/>
  <c r="A63" i="17"/>
  <c r="N62" i="17"/>
  <c r="E62" i="17"/>
  <c r="A62" i="17"/>
  <c r="N61" i="17"/>
  <c r="E61" i="17"/>
  <c r="A61" i="17"/>
  <c r="N60" i="17"/>
  <c r="E60" i="17"/>
  <c r="A60" i="17"/>
  <c r="N59" i="17"/>
  <c r="E59" i="17"/>
  <c r="A59" i="17"/>
  <c r="N58" i="17"/>
  <c r="E58" i="17"/>
  <c r="A58" i="17"/>
  <c r="N57" i="17"/>
  <c r="E57" i="17"/>
  <c r="A57" i="17"/>
  <c r="N56" i="17"/>
  <c r="E56" i="17"/>
  <c r="A56" i="17"/>
  <c r="N55" i="17"/>
  <c r="E55" i="17"/>
  <c r="A55" i="17"/>
  <c r="N54" i="17"/>
  <c r="E54" i="17"/>
  <c r="A54" i="17"/>
  <c r="N53" i="17"/>
  <c r="E53" i="17"/>
  <c r="A53" i="17"/>
  <c r="N52" i="17"/>
  <c r="E52" i="17"/>
  <c r="A52" i="17"/>
  <c r="N51" i="17"/>
  <c r="E51" i="17"/>
  <c r="A51" i="17"/>
  <c r="N50" i="17"/>
  <c r="E50" i="17"/>
  <c r="A50" i="17"/>
  <c r="N49" i="17"/>
  <c r="E49" i="17"/>
  <c r="A49" i="17"/>
  <c r="N48" i="17"/>
  <c r="E48" i="17"/>
  <c r="A48" i="17"/>
  <c r="N47" i="17"/>
  <c r="E47" i="17"/>
  <c r="A47" i="17"/>
  <c r="N46" i="17"/>
  <c r="E46" i="17"/>
  <c r="A46" i="17"/>
  <c r="N45" i="17"/>
  <c r="E45" i="17"/>
  <c r="A45" i="17"/>
  <c r="N44" i="17"/>
  <c r="E44" i="17"/>
  <c r="A44" i="17"/>
  <c r="N43" i="17"/>
  <c r="E43" i="17"/>
  <c r="A43" i="17"/>
  <c r="N42" i="17"/>
  <c r="E42" i="17"/>
  <c r="A42" i="17"/>
  <c r="N41" i="17"/>
  <c r="E41" i="17"/>
  <c r="A41" i="17"/>
  <c r="N40" i="17"/>
  <c r="E40" i="17"/>
  <c r="A40" i="17"/>
  <c r="N39" i="17"/>
  <c r="E39" i="17"/>
  <c r="A39" i="17"/>
  <c r="N38" i="17"/>
  <c r="E38" i="17"/>
  <c r="A38" i="17"/>
  <c r="N37" i="17"/>
  <c r="E37" i="17"/>
  <c r="A37" i="17"/>
  <c r="N36" i="17"/>
  <c r="E36" i="17"/>
  <c r="A36" i="17"/>
  <c r="N35" i="17"/>
  <c r="E35" i="17"/>
  <c r="A35" i="17"/>
  <c r="N34" i="17"/>
  <c r="E34" i="17"/>
  <c r="A34" i="17"/>
  <c r="N33" i="17"/>
  <c r="E33" i="17"/>
  <c r="A33" i="17"/>
  <c r="N32" i="17"/>
  <c r="E32" i="17"/>
  <c r="A32" i="17"/>
  <c r="N31" i="17"/>
  <c r="E31" i="17"/>
  <c r="A31" i="17"/>
  <c r="N30" i="17"/>
  <c r="E30" i="17"/>
  <c r="A30" i="17"/>
  <c r="N29" i="17"/>
  <c r="E29" i="17"/>
  <c r="A29" i="17"/>
  <c r="N28" i="17"/>
  <c r="E28" i="17"/>
  <c r="A28" i="17"/>
  <c r="N27" i="17"/>
  <c r="E27" i="17"/>
  <c r="A27" i="17"/>
  <c r="N26" i="17"/>
  <c r="E26" i="17"/>
  <c r="A26" i="17"/>
  <c r="N25" i="17"/>
  <c r="E25" i="17"/>
  <c r="A25" i="17"/>
  <c r="N24" i="17"/>
  <c r="E24" i="17"/>
  <c r="A24" i="17"/>
  <c r="N23" i="17"/>
  <c r="E23" i="17"/>
  <c r="A23" i="17"/>
  <c r="N22" i="17"/>
  <c r="E22" i="17"/>
  <c r="A22" i="17"/>
  <c r="N21" i="17"/>
  <c r="E21" i="17"/>
  <c r="A21" i="17"/>
  <c r="N20" i="17"/>
  <c r="E20" i="17"/>
  <c r="A20" i="17"/>
  <c r="N19" i="17"/>
  <c r="E19" i="17"/>
  <c r="A19" i="17"/>
  <c r="N18" i="17"/>
  <c r="E18" i="17"/>
  <c r="A18" i="17"/>
  <c r="N17" i="17"/>
  <c r="E17" i="17"/>
  <c r="A17" i="17"/>
  <c r="N16" i="17"/>
  <c r="E16" i="17"/>
  <c r="A16" i="17"/>
  <c r="N15" i="17"/>
  <c r="E15" i="17"/>
  <c r="A15" i="17"/>
  <c r="N14" i="17"/>
  <c r="E14" i="17"/>
  <c r="A14" i="17"/>
  <c r="N13" i="17"/>
  <c r="E13" i="17"/>
  <c r="A13" i="17"/>
  <c r="N12" i="17"/>
  <c r="E12" i="17"/>
  <c r="A12" i="17"/>
  <c r="N11" i="17"/>
  <c r="E11" i="17"/>
  <c r="A11" i="17"/>
  <c r="N10" i="17"/>
  <c r="E10" i="17"/>
  <c r="A10" i="17"/>
  <c r="N9" i="17"/>
  <c r="E9" i="17"/>
  <c r="A9" i="17"/>
  <c r="N8" i="17"/>
  <c r="E8" i="17"/>
  <c r="A8" i="17"/>
  <c r="N7" i="17"/>
  <c r="E7" i="17"/>
  <c r="A7" i="17"/>
  <c r="N6" i="17"/>
  <c r="E6" i="17"/>
  <c r="A6" i="17"/>
  <c r="N5" i="17"/>
  <c r="E5" i="17"/>
  <c r="A5" i="17"/>
  <c r="N4" i="17"/>
  <c r="E4" i="17"/>
  <c r="A4" i="17"/>
  <c r="N3" i="17"/>
  <c r="G3" i="17"/>
  <c r="E3" i="17"/>
  <c r="F83" i="17" s="1"/>
  <c r="A3" i="17"/>
  <c r="B82" i="17" s="1"/>
  <c r="C82" i="17" s="1"/>
  <c r="D82" i="17" s="1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102" i="13"/>
  <c r="N103" i="13"/>
  <c r="N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3" i="13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3" i="12"/>
  <c r="A4" i="12"/>
  <c r="C4" i="12"/>
  <c r="A5" i="12"/>
  <c r="C5" i="12"/>
  <c r="A6" i="12"/>
  <c r="C6" i="12"/>
  <c r="A7" i="12"/>
  <c r="C7" i="12"/>
  <c r="A8" i="12"/>
  <c r="C8" i="12"/>
  <c r="A9" i="12"/>
  <c r="C9" i="12"/>
  <c r="A10" i="12"/>
  <c r="C10" i="12"/>
  <c r="A11" i="12"/>
  <c r="C11" i="12"/>
  <c r="A12" i="12"/>
  <c r="C12" i="12"/>
  <c r="A13" i="12"/>
  <c r="C13" i="12"/>
  <c r="A14" i="12"/>
  <c r="C14" i="12"/>
  <c r="A15" i="12"/>
  <c r="C15" i="12"/>
  <c r="A16" i="12"/>
  <c r="C16" i="12"/>
  <c r="A17" i="12"/>
  <c r="C17" i="12"/>
  <c r="A18" i="12"/>
  <c r="C18" i="12"/>
  <c r="A19" i="12"/>
  <c r="C19" i="12"/>
  <c r="A20" i="12"/>
  <c r="C20" i="12"/>
  <c r="A21" i="12"/>
  <c r="C21" i="12"/>
  <c r="A22" i="12"/>
  <c r="C22" i="12"/>
  <c r="A23" i="12"/>
  <c r="C23" i="12"/>
  <c r="A24" i="12"/>
  <c r="C24" i="12"/>
  <c r="A25" i="12"/>
  <c r="C25" i="12"/>
  <c r="A26" i="12"/>
  <c r="C26" i="12"/>
  <c r="A27" i="12"/>
  <c r="C27" i="12"/>
  <c r="A28" i="12"/>
  <c r="C28" i="12"/>
  <c r="A29" i="12"/>
  <c r="C29" i="12"/>
  <c r="A30" i="12"/>
  <c r="C30" i="12"/>
  <c r="A31" i="12"/>
  <c r="C31" i="12"/>
  <c r="A32" i="12"/>
  <c r="C32" i="12"/>
  <c r="A33" i="12"/>
  <c r="C33" i="12"/>
  <c r="A34" i="12"/>
  <c r="C34" i="12"/>
  <c r="A35" i="12"/>
  <c r="C35" i="12"/>
  <c r="A36" i="12"/>
  <c r="C36" i="12"/>
  <c r="A37" i="12"/>
  <c r="C37" i="12"/>
  <c r="A38" i="12"/>
  <c r="C38" i="12"/>
  <c r="A39" i="12"/>
  <c r="C39" i="12"/>
  <c r="A40" i="12"/>
  <c r="C40" i="12"/>
  <c r="A41" i="12"/>
  <c r="C41" i="12"/>
  <c r="A42" i="12"/>
  <c r="C42" i="12"/>
  <c r="A43" i="12"/>
  <c r="C43" i="12"/>
  <c r="A44" i="12"/>
  <c r="C44" i="12"/>
  <c r="A45" i="12"/>
  <c r="C45" i="12"/>
  <c r="A46" i="12"/>
  <c r="C46" i="12"/>
  <c r="A47" i="12"/>
  <c r="C47" i="12"/>
  <c r="A48" i="12"/>
  <c r="C48" i="12"/>
  <c r="A49" i="12"/>
  <c r="C49" i="12"/>
  <c r="A50" i="12"/>
  <c r="C50" i="12"/>
  <c r="A51" i="12"/>
  <c r="C51" i="12"/>
  <c r="A52" i="12"/>
  <c r="C52" i="12"/>
  <c r="A53" i="12"/>
  <c r="C53" i="12"/>
  <c r="A54" i="12"/>
  <c r="C54" i="12"/>
  <c r="A55" i="12"/>
  <c r="C55" i="12"/>
  <c r="A56" i="12"/>
  <c r="C56" i="12"/>
  <c r="A57" i="12"/>
  <c r="C57" i="12"/>
  <c r="A58" i="12"/>
  <c r="C58" i="12"/>
  <c r="A59" i="12"/>
  <c r="C59" i="12"/>
  <c r="A60" i="12"/>
  <c r="C60" i="12"/>
  <c r="A61" i="12"/>
  <c r="C61" i="12"/>
  <c r="A62" i="12"/>
  <c r="C62" i="12"/>
  <c r="A63" i="12"/>
  <c r="C63" i="12"/>
  <c r="A64" i="12"/>
  <c r="C64" i="12"/>
  <c r="A65" i="12"/>
  <c r="C65" i="12"/>
  <c r="A66" i="12"/>
  <c r="C66" i="12"/>
  <c r="A67" i="12"/>
  <c r="C67" i="12"/>
  <c r="A68" i="12"/>
  <c r="C68" i="12"/>
  <c r="A69" i="12"/>
  <c r="C69" i="12"/>
  <c r="A70" i="12"/>
  <c r="C70" i="12"/>
  <c r="A71" i="12"/>
  <c r="C71" i="12"/>
  <c r="A72" i="12"/>
  <c r="C72" i="12"/>
  <c r="A73" i="12"/>
  <c r="C73" i="12"/>
  <c r="A74" i="12"/>
  <c r="C74" i="12"/>
  <c r="A75" i="12"/>
  <c r="C75" i="12"/>
  <c r="A76" i="12"/>
  <c r="C76" i="12"/>
  <c r="A77" i="12"/>
  <c r="C77" i="12"/>
  <c r="A78" i="12"/>
  <c r="C78" i="12"/>
  <c r="A79" i="12"/>
  <c r="C79" i="12"/>
  <c r="A80" i="12"/>
  <c r="C80" i="12"/>
  <c r="A81" i="12"/>
  <c r="C81" i="12"/>
  <c r="A82" i="12"/>
  <c r="C82" i="12"/>
  <c r="A83" i="12"/>
  <c r="C83" i="12"/>
  <c r="C3" i="1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A3" i="12"/>
  <c r="B31" i="12" s="1"/>
  <c r="N31" i="12" s="1"/>
  <c r="F3" i="16"/>
  <c r="M84" i="16"/>
  <c r="D84" i="16"/>
  <c r="A84" i="16"/>
  <c r="M83" i="16"/>
  <c r="D83" i="16"/>
  <c r="A83" i="16"/>
  <c r="M82" i="16"/>
  <c r="D82" i="16"/>
  <c r="A82" i="16"/>
  <c r="M81" i="16"/>
  <c r="D81" i="16"/>
  <c r="A81" i="16"/>
  <c r="M80" i="16"/>
  <c r="D80" i="16"/>
  <c r="A80" i="16"/>
  <c r="M79" i="16"/>
  <c r="D79" i="16"/>
  <c r="A79" i="16"/>
  <c r="M78" i="16"/>
  <c r="D78" i="16"/>
  <c r="A78" i="16"/>
  <c r="M77" i="16"/>
  <c r="D77" i="16"/>
  <c r="A77" i="16"/>
  <c r="M76" i="16"/>
  <c r="D76" i="16"/>
  <c r="A76" i="16"/>
  <c r="M75" i="16"/>
  <c r="D75" i="16"/>
  <c r="A75" i="16"/>
  <c r="M74" i="16"/>
  <c r="D74" i="16"/>
  <c r="A74" i="16"/>
  <c r="M73" i="16"/>
  <c r="D73" i="16"/>
  <c r="A73" i="16"/>
  <c r="M72" i="16"/>
  <c r="D72" i="16"/>
  <c r="A72" i="16"/>
  <c r="M71" i="16"/>
  <c r="D71" i="16"/>
  <c r="A71" i="16"/>
  <c r="M70" i="16"/>
  <c r="D70" i="16"/>
  <c r="A70" i="16"/>
  <c r="M69" i="16"/>
  <c r="D69" i="16"/>
  <c r="A69" i="16"/>
  <c r="M68" i="16"/>
  <c r="D68" i="16"/>
  <c r="A68" i="16"/>
  <c r="M67" i="16"/>
  <c r="D67" i="16"/>
  <c r="A67" i="16"/>
  <c r="M66" i="16"/>
  <c r="D66" i="16"/>
  <c r="A66" i="16"/>
  <c r="M65" i="16"/>
  <c r="D65" i="16"/>
  <c r="A65" i="16"/>
  <c r="M64" i="16"/>
  <c r="D64" i="16"/>
  <c r="A64" i="16"/>
  <c r="M63" i="16"/>
  <c r="D63" i="16"/>
  <c r="A63" i="16"/>
  <c r="M62" i="16"/>
  <c r="D62" i="16"/>
  <c r="A62" i="16"/>
  <c r="M61" i="16"/>
  <c r="D61" i="16"/>
  <c r="A61" i="16"/>
  <c r="M60" i="16"/>
  <c r="D60" i="16"/>
  <c r="A60" i="16"/>
  <c r="M59" i="16"/>
  <c r="D59" i="16"/>
  <c r="A59" i="16"/>
  <c r="M58" i="16"/>
  <c r="D58" i="16"/>
  <c r="A58" i="16"/>
  <c r="M57" i="16"/>
  <c r="D57" i="16"/>
  <c r="A57" i="16"/>
  <c r="M56" i="16"/>
  <c r="D56" i="16"/>
  <c r="A56" i="16"/>
  <c r="M55" i="16"/>
  <c r="D55" i="16"/>
  <c r="A55" i="16"/>
  <c r="M54" i="16"/>
  <c r="D54" i="16"/>
  <c r="A54" i="16"/>
  <c r="M53" i="16"/>
  <c r="D53" i="16"/>
  <c r="A53" i="16"/>
  <c r="M52" i="16"/>
  <c r="D52" i="16"/>
  <c r="A52" i="16"/>
  <c r="M51" i="16"/>
  <c r="D51" i="16"/>
  <c r="A51" i="16"/>
  <c r="M50" i="16"/>
  <c r="D50" i="16"/>
  <c r="A50" i="16"/>
  <c r="M49" i="16"/>
  <c r="D49" i="16"/>
  <c r="A49" i="16"/>
  <c r="M48" i="16"/>
  <c r="D48" i="16"/>
  <c r="A48" i="16"/>
  <c r="M47" i="16"/>
  <c r="D47" i="16"/>
  <c r="A47" i="16"/>
  <c r="M46" i="16"/>
  <c r="D46" i="16"/>
  <c r="A46" i="16"/>
  <c r="M45" i="16"/>
  <c r="D45" i="16"/>
  <c r="A45" i="16"/>
  <c r="M44" i="16"/>
  <c r="D44" i="16"/>
  <c r="A44" i="16"/>
  <c r="M43" i="16"/>
  <c r="D43" i="16"/>
  <c r="A43" i="16"/>
  <c r="M42" i="16"/>
  <c r="D42" i="16"/>
  <c r="A42" i="16"/>
  <c r="M41" i="16"/>
  <c r="D41" i="16"/>
  <c r="A41" i="16"/>
  <c r="M40" i="16"/>
  <c r="D40" i="16"/>
  <c r="A40" i="16"/>
  <c r="M39" i="16"/>
  <c r="D39" i="16"/>
  <c r="A39" i="16"/>
  <c r="M38" i="16"/>
  <c r="D38" i="16"/>
  <c r="A38" i="16"/>
  <c r="M37" i="16"/>
  <c r="D37" i="16"/>
  <c r="A37" i="16"/>
  <c r="M36" i="16"/>
  <c r="D36" i="16"/>
  <c r="A36" i="16"/>
  <c r="M35" i="16"/>
  <c r="D35" i="16"/>
  <c r="A35" i="16"/>
  <c r="M34" i="16"/>
  <c r="D34" i="16"/>
  <c r="A34" i="16"/>
  <c r="M33" i="16"/>
  <c r="D33" i="16"/>
  <c r="A33" i="16"/>
  <c r="M32" i="16"/>
  <c r="D32" i="16"/>
  <c r="A32" i="16"/>
  <c r="M31" i="16"/>
  <c r="D31" i="16"/>
  <c r="A31" i="16"/>
  <c r="M30" i="16"/>
  <c r="D30" i="16"/>
  <c r="A30" i="16"/>
  <c r="M29" i="16"/>
  <c r="D29" i="16"/>
  <c r="A29" i="16"/>
  <c r="M28" i="16"/>
  <c r="D28" i="16"/>
  <c r="A28" i="16"/>
  <c r="M27" i="16"/>
  <c r="D27" i="16"/>
  <c r="A27" i="16"/>
  <c r="M26" i="16"/>
  <c r="D26" i="16"/>
  <c r="A26" i="16"/>
  <c r="M25" i="16"/>
  <c r="D25" i="16"/>
  <c r="A25" i="16"/>
  <c r="M24" i="16"/>
  <c r="D24" i="16"/>
  <c r="A24" i="16"/>
  <c r="M23" i="16"/>
  <c r="D23" i="16"/>
  <c r="A23" i="16"/>
  <c r="M22" i="16"/>
  <c r="D22" i="16"/>
  <c r="A22" i="16"/>
  <c r="M21" i="16"/>
  <c r="D21" i="16"/>
  <c r="A21" i="16"/>
  <c r="M20" i="16"/>
  <c r="D20" i="16"/>
  <c r="A20" i="16"/>
  <c r="M19" i="16"/>
  <c r="D19" i="16"/>
  <c r="A19" i="16"/>
  <c r="M18" i="16"/>
  <c r="D18" i="16"/>
  <c r="A18" i="16"/>
  <c r="M17" i="16"/>
  <c r="D17" i="16"/>
  <c r="A17" i="16"/>
  <c r="M16" i="16"/>
  <c r="D16" i="16"/>
  <c r="A16" i="16"/>
  <c r="M15" i="16"/>
  <c r="D15" i="16"/>
  <c r="A15" i="16"/>
  <c r="M14" i="16"/>
  <c r="D14" i="16"/>
  <c r="A14" i="16"/>
  <c r="M13" i="16"/>
  <c r="D13" i="16"/>
  <c r="A13" i="16"/>
  <c r="M12" i="16"/>
  <c r="D12" i="16"/>
  <c r="A12" i="16"/>
  <c r="M11" i="16"/>
  <c r="D11" i="16"/>
  <c r="A11" i="16"/>
  <c r="M10" i="16"/>
  <c r="D10" i="16"/>
  <c r="A10" i="16"/>
  <c r="M9" i="16"/>
  <c r="D9" i="16"/>
  <c r="A9" i="16"/>
  <c r="M8" i="16"/>
  <c r="D8" i="16"/>
  <c r="A8" i="16"/>
  <c r="M7" i="16"/>
  <c r="D7" i="16"/>
  <c r="A7" i="16"/>
  <c r="M6" i="16"/>
  <c r="D6" i="16"/>
  <c r="A6" i="16"/>
  <c r="M5" i="16"/>
  <c r="D5" i="16"/>
  <c r="A5" i="16"/>
  <c r="M4" i="16"/>
  <c r="D4" i="16"/>
  <c r="A4" i="16"/>
  <c r="M3" i="16"/>
  <c r="D3" i="16"/>
  <c r="E3" i="16" s="1"/>
  <c r="A3" i="16"/>
  <c r="B31" i="16" s="1"/>
  <c r="C31" i="16" s="1"/>
  <c r="O31" i="16" s="1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3" i="5"/>
  <c r="B3" i="5" s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3" i="2"/>
  <c r="C421" i="15"/>
  <c r="C420" i="15"/>
  <c r="C419" i="15"/>
  <c r="C418" i="15"/>
  <c r="C417" i="15"/>
  <c r="C416" i="15"/>
  <c r="C415" i="15"/>
  <c r="C414" i="15"/>
  <c r="C413" i="15"/>
  <c r="C412" i="15"/>
  <c r="C411" i="15"/>
  <c r="C410" i="15"/>
  <c r="C409" i="15"/>
  <c r="D415" i="15" s="1"/>
  <c r="C408" i="15"/>
  <c r="D414" i="15" s="1"/>
  <c r="C407" i="15"/>
  <c r="C406" i="15"/>
  <c r="C405" i="15"/>
  <c r="C404" i="15"/>
  <c r="C403" i="15"/>
  <c r="C402" i="15"/>
  <c r="C401" i="15"/>
  <c r="C400" i="15"/>
  <c r="D406" i="15" s="1"/>
  <c r="C399" i="15"/>
  <c r="C398" i="15"/>
  <c r="C397" i="15"/>
  <c r="C396" i="15"/>
  <c r="C395" i="15"/>
  <c r="C394" i="15"/>
  <c r="C393" i="15"/>
  <c r="C392" i="15"/>
  <c r="D398" i="15" s="1"/>
  <c r="C391" i="15"/>
  <c r="C390" i="15"/>
  <c r="C389" i="15"/>
  <c r="C388" i="15"/>
  <c r="C387" i="15"/>
  <c r="C386" i="15"/>
  <c r="C385" i="15"/>
  <c r="D391" i="15" s="1"/>
  <c r="C384" i="15"/>
  <c r="C383" i="15"/>
  <c r="C382" i="15"/>
  <c r="C381" i="15"/>
  <c r="C380" i="15"/>
  <c r="C379" i="15"/>
  <c r="D385" i="15" s="1"/>
  <c r="C378" i="15"/>
  <c r="C377" i="15"/>
  <c r="C376" i="15"/>
  <c r="D382" i="15" s="1"/>
  <c r="C375" i="15"/>
  <c r="D381" i="15" s="1"/>
  <c r="C374" i="15"/>
  <c r="C373" i="15"/>
  <c r="C372" i="15"/>
  <c r="C371" i="15"/>
  <c r="C370" i="15"/>
  <c r="C369" i="15"/>
  <c r="C368" i="15"/>
  <c r="C367" i="15"/>
  <c r="C366" i="15"/>
  <c r="C365" i="15"/>
  <c r="C364" i="15"/>
  <c r="C363" i="15"/>
  <c r="D369" i="15" s="1"/>
  <c r="C362" i="15"/>
  <c r="C361" i="15"/>
  <c r="C360" i="15"/>
  <c r="C359" i="15"/>
  <c r="C358" i="15"/>
  <c r="C357" i="15"/>
  <c r="C356" i="15"/>
  <c r="C355" i="15"/>
  <c r="C354" i="15"/>
  <c r="C353" i="15"/>
  <c r="C352" i="15"/>
  <c r="C351" i="15"/>
  <c r="C350" i="15"/>
  <c r="C349" i="15"/>
  <c r="C348" i="15"/>
  <c r="C347" i="15"/>
  <c r="C346" i="15"/>
  <c r="D352" i="15" s="1"/>
  <c r="C345" i="15"/>
  <c r="D351" i="15" s="1"/>
  <c r="C344" i="15"/>
  <c r="D350" i="15" s="1"/>
  <c r="C343" i="15"/>
  <c r="C342" i="15"/>
  <c r="C341" i="15"/>
  <c r="C340" i="15"/>
  <c r="C339" i="15"/>
  <c r="C338" i="15"/>
  <c r="D344" i="15" s="1"/>
  <c r="C337" i="15"/>
  <c r="C336" i="15"/>
  <c r="C335" i="15"/>
  <c r="D341" i="15" s="1"/>
  <c r="C334" i="15"/>
  <c r="C333" i="15"/>
  <c r="C332" i="15"/>
  <c r="C331" i="15"/>
  <c r="C330" i="15"/>
  <c r="C329" i="15"/>
  <c r="C328" i="15"/>
  <c r="C327" i="15"/>
  <c r="C326" i="15"/>
  <c r="C325" i="15"/>
  <c r="C324" i="15"/>
  <c r="C323" i="15"/>
  <c r="C322" i="15"/>
  <c r="C321" i="15"/>
  <c r="C320" i="15"/>
  <c r="C319" i="15"/>
  <c r="C318" i="15"/>
  <c r="C317" i="15"/>
  <c r="C316" i="15"/>
  <c r="C315" i="15"/>
  <c r="C314" i="15"/>
  <c r="C313" i="15"/>
  <c r="C312" i="15"/>
  <c r="C311" i="15"/>
  <c r="C310" i="15"/>
  <c r="C309" i="15"/>
  <c r="C308" i="15"/>
  <c r="C307" i="15"/>
  <c r="C306" i="15"/>
  <c r="C305" i="15"/>
  <c r="C304" i="15"/>
  <c r="C303" i="15"/>
  <c r="C302" i="15"/>
  <c r="C301" i="15"/>
  <c r="C300" i="15"/>
  <c r="C299" i="15"/>
  <c r="C298" i="15"/>
  <c r="C297" i="15"/>
  <c r="C296" i="15"/>
  <c r="C295" i="15"/>
  <c r="C294" i="15"/>
  <c r="C293" i="15"/>
  <c r="C292" i="15"/>
  <c r="C291" i="15"/>
  <c r="C290" i="15"/>
  <c r="C289" i="15"/>
  <c r="C288" i="15"/>
  <c r="C287" i="15"/>
  <c r="C286" i="15"/>
  <c r="C285" i="15"/>
  <c r="C284" i="15"/>
  <c r="C283" i="15"/>
  <c r="C282" i="15"/>
  <c r="C281" i="15"/>
  <c r="C280" i="15"/>
  <c r="C279" i="15"/>
  <c r="C278" i="15"/>
  <c r="C277" i="15"/>
  <c r="C276" i="15"/>
  <c r="C275" i="15"/>
  <c r="C274" i="15"/>
  <c r="C273" i="15"/>
  <c r="C272" i="15"/>
  <c r="C271" i="15"/>
  <c r="C270" i="15"/>
  <c r="C269" i="15"/>
  <c r="C268" i="15"/>
  <c r="C267" i="15"/>
  <c r="C266" i="15"/>
  <c r="C265" i="15"/>
  <c r="C264" i="15"/>
  <c r="C263" i="15"/>
  <c r="C262" i="15"/>
  <c r="C261" i="15"/>
  <c r="C260" i="15"/>
  <c r="C259" i="15"/>
  <c r="C258" i="15"/>
  <c r="C257" i="15"/>
  <c r="C256" i="15"/>
  <c r="C255" i="15"/>
  <c r="C254" i="15"/>
  <c r="C253" i="15"/>
  <c r="C252" i="15"/>
  <c r="C251" i="15"/>
  <c r="C250" i="15"/>
  <c r="C249" i="15"/>
  <c r="C248" i="15"/>
  <c r="C247" i="15"/>
  <c r="C246" i="15"/>
  <c r="C245" i="15"/>
  <c r="C244" i="15"/>
  <c r="C243" i="15"/>
  <c r="C242" i="15"/>
  <c r="C241" i="15"/>
  <c r="C240" i="15"/>
  <c r="C239" i="15"/>
  <c r="D240" i="15" s="1"/>
  <c r="C238" i="15"/>
  <c r="C237" i="15"/>
  <c r="C236" i="15"/>
  <c r="C235" i="15"/>
  <c r="C234" i="15"/>
  <c r="C233" i="15"/>
  <c r="C232" i="15"/>
  <c r="C231" i="15"/>
  <c r="C230" i="15"/>
  <c r="C229" i="15"/>
  <c r="C228" i="15"/>
  <c r="C227" i="15"/>
  <c r="C226" i="15"/>
  <c r="C225" i="15"/>
  <c r="C224" i="15"/>
  <c r="C223" i="15"/>
  <c r="C222" i="15"/>
  <c r="C221" i="15"/>
  <c r="C220" i="15"/>
  <c r="C219" i="15"/>
  <c r="C218" i="15"/>
  <c r="C217" i="15"/>
  <c r="C216" i="15"/>
  <c r="C215" i="15"/>
  <c r="C214" i="15"/>
  <c r="C213" i="15"/>
  <c r="C212" i="15"/>
  <c r="C211" i="15"/>
  <c r="C210" i="15"/>
  <c r="C209" i="15"/>
  <c r="C208" i="15"/>
  <c r="C207" i="15"/>
  <c r="C206" i="15"/>
  <c r="C205" i="15"/>
  <c r="C204" i="15"/>
  <c r="C203" i="15"/>
  <c r="C202" i="15"/>
  <c r="C201" i="15"/>
  <c r="D206" i="15" s="1"/>
  <c r="C200" i="15"/>
  <c r="C199" i="15"/>
  <c r="C198" i="15"/>
  <c r="C197" i="15"/>
  <c r="C196" i="15"/>
  <c r="C195" i="15"/>
  <c r="C194" i="15"/>
  <c r="C193" i="15"/>
  <c r="C192" i="15"/>
  <c r="C191" i="15"/>
  <c r="C190" i="15"/>
  <c r="D196" i="15" s="1"/>
  <c r="C189" i="15"/>
  <c r="D195" i="15" s="1"/>
  <c r="C188" i="15"/>
  <c r="C187" i="15"/>
  <c r="C186" i="15"/>
  <c r="C185" i="15"/>
  <c r="C184" i="15"/>
  <c r="C183" i="15"/>
  <c r="D189" i="15" s="1"/>
  <c r="C182" i="15"/>
  <c r="C181" i="15"/>
  <c r="C180" i="15"/>
  <c r="C179" i="15"/>
  <c r="C178" i="15"/>
  <c r="C177" i="15"/>
  <c r="D183" i="15" s="1"/>
  <c r="C176" i="15"/>
  <c r="C175" i="15"/>
  <c r="C174" i="15"/>
  <c r="C173" i="15"/>
  <c r="C172" i="15"/>
  <c r="C171" i="15"/>
  <c r="C170" i="15"/>
  <c r="C169" i="15"/>
  <c r="C168" i="15"/>
  <c r="C167" i="15"/>
  <c r="C166" i="15"/>
  <c r="C165" i="15"/>
  <c r="C164" i="15"/>
  <c r="C163" i="15"/>
  <c r="C162" i="15"/>
  <c r="C161" i="15"/>
  <c r="C160" i="15"/>
  <c r="C159" i="15"/>
  <c r="C158" i="15"/>
  <c r="C157" i="15"/>
  <c r="C156" i="15"/>
  <c r="C155" i="15"/>
  <c r="D156" i="15" s="1"/>
  <c r="C154" i="15"/>
  <c r="C153" i="15"/>
  <c r="C152" i="15"/>
  <c r="C151" i="15"/>
  <c r="C150" i="15"/>
  <c r="D149" i="15"/>
  <c r="C149" i="15"/>
  <c r="C148" i="15"/>
  <c r="C147" i="15"/>
  <c r="C146" i="15"/>
  <c r="C145" i="15"/>
  <c r="C144" i="15"/>
  <c r="D150" i="15" s="1"/>
  <c r="C143" i="15"/>
  <c r="C142" i="15"/>
  <c r="C141" i="15"/>
  <c r="C140" i="15"/>
  <c r="C139" i="15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B44" i="15"/>
  <c r="B45" i="15" s="1"/>
  <c r="C43" i="15"/>
  <c r="C42" i="15"/>
  <c r="C41" i="15"/>
  <c r="C40" i="15"/>
  <c r="C39" i="15"/>
  <c r="C38" i="15"/>
  <c r="C37" i="15"/>
  <c r="D43" i="15" s="1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B76" i="5" l="1"/>
  <c r="B72" i="5"/>
  <c r="F83" i="13"/>
  <c r="F79" i="13"/>
  <c r="F75" i="13"/>
  <c r="O36" i="17"/>
  <c r="B5" i="16"/>
  <c r="C5" i="16" s="1"/>
  <c r="O5" i="16" s="1"/>
  <c r="F82" i="13"/>
  <c r="F78" i="13"/>
  <c r="F81" i="13"/>
  <c r="F77" i="13"/>
  <c r="F71" i="13"/>
  <c r="F74" i="13"/>
  <c r="F73" i="13"/>
  <c r="F67" i="13"/>
  <c r="B68" i="5"/>
  <c r="B82" i="12"/>
  <c r="N82" i="12" s="1"/>
  <c r="O82" i="12" s="1"/>
  <c r="B58" i="12"/>
  <c r="N58" i="12" s="1"/>
  <c r="O58" i="12" s="1"/>
  <c r="B18" i="12"/>
  <c r="N18" i="12" s="1"/>
  <c r="O18" i="12" s="1"/>
  <c r="M73" i="12"/>
  <c r="M57" i="12"/>
  <c r="M41" i="12"/>
  <c r="M29" i="12"/>
  <c r="M9" i="12"/>
  <c r="B82" i="13"/>
  <c r="C82" i="13" s="1"/>
  <c r="D82" i="13" s="1"/>
  <c r="G82" i="13" s="1"/>
  <c r="B78" i="13"/>
  <c r="C78" i="13" s="1"/>
  <c r="D78" i="13" s="1"/>
  <c r="G78" i="13" s="1"/>
  <c r="H78" i="13" s="1"/>
  <c r="B74" i="13"/>
  <c r="C74" i="13" s="1"/>
  <c r="D74" i="13" s="1"/>
  <c r="G74" i="13" s="1"/>
  <c r="F63" i="13"/>
  <c r="B64" i="5"/>
  <c r="B60" i="5"/>
  <c r="B56" i="5"/>
  <c r="B52" i="5"/>
  <c r="N6" i="16"/>
  <c r="F70" i="13"/>
  <c r="B48" i="5"/>
  <c r="B44" i="5"/>
  <c r="B40" i="5"/>
  <c r="B36" i="5"/>
  <c r="B32" i="5"/>
  <c r="B28" i="5"/>
  <c r="B24" i="5"/>
  <c r="B20" i="5"/>
  <c r="B16" i="5"/>
  <c r="B12" i="5"/>
  <c r="B8" i="5"/>
  <c r="B4" i="5"/>
  <c r="N10" i="16"/>
  <c r="N14" i="16"/>
  <c r="N18" i="16"/>
  <c r="B20" i="16"/>
  <c r="C20" i="16" s="1"/>
  <c r="O20" i="16" s="1"/>
  <c r="B36" i="16"/>
  <c r="C36" i="16" s="1"/>
  <c r="O36" i="16" s="1"/>
  <c r="F69" i="13"/>
  <c r="F65" i="13"/>
  <c r="B75" i="5"/>
  <c r="B71" i="5"/>
  <c r="B67" i="5"/>
  <c r="B63" i="5"/>
  <c r="B59" i="5"/>
  <c r="E6" i="16"/>
  <c r="B9" i="16"/>
  <c r="C9" i="16" s="1"/>
  <c r="O9" i="16" s="1"/>
  <c r="E10" i="16"/>
  <c r="B13" i="16"/>
  <c r="C13" i="16" s="1"/>
  <c r="O13" i="16" s="1"/>
  <c r="E14" i="16"/>
  <c r="E18" i="16"/>
  <c r="E22" i="16"/>
  <c r="E38" i="16"/>
  <c r="M17" i="12"/>
  <c r="M80" i="12"/>
  <c r="M72" i="12"/>
  <c r="M64" i="12"/>
  <c r="M56" i="12"/>
  <c r="F66" i="13"/>
  <c r="F62" i="13"/>
  <c r="F58" i="13"/>
  <c r="E5" i="16"/>
  <c r="E9" i="16"/>
  <c r="E13" i="16"/>
  <c r="E17" i="16"/>
  <c r="E21" i="16"/>
  <c r="E25" i="16"/>
  <c r="E29" i="16"/>
  <c r="E33" i="16"/>
  <c r="B80" i="13"/>
  <c r="C80" i="13" s="1"/>
  <c r="D80" i="13" s="1"/>
  <c r="G80" i="13" s="1"/>
  <c r="B72" i="13"/>
  <c r="C72" i="13" s="1"/>
  <c r="D72" i="13" s="1"/>
  <c r="G72" i="13" s="1"/>
  <c r="B64" i="13"/>
  <c r="C64" i="13" s="1"/>
  <c r="D64" i="13" s="1"/>
  <c r="G64" i="13" s="1"/>
  <c r="B56" i="13"/>
  <c r="C56" i="13" s="1"/>
  <c r="D56" i="13" s="1"/>
  <c r="G56" i="13" s="1"/>
  <c r="B48" i="13"/>
  <c r="C48" i="13" s="1"/>
  <c r="D48" i="13" s="1"/>
  <c r="G48" i="13" s="1"/>
  <c r="B40" i="13"/>
  <c r="C40" i="13" s="1"/>
  <c r="D40" i="13" s="1"/>
  <c r="G40" i="13" s="1"/>
  <c r="B32" i="13"/>
  <c r="C32" i="13" s="1"/>
  <c r="D32" i="13" s="1"/>
  <c r="G32" i="13" s="1"/>
  <c r="B24" i="13"/>
  <c r="C24" i="13" s="1"/>
  <c r="D24" i="13" s="1"/>
  <c r="G24" i="13" s="1"/>
  <c r="B16" i="13"/>
  <c r="C16" i="13" s="1"/>
  <c r="D16" i="13" s="1"/>
  <c r="G16" i="13" s="1"/>
  <c r="B8" i="13"/>
  <c r="C8" i="13" s="1"/>
  <c r="D8" i="13" s="1"/>
  <c r="G8" i="13" s="1"/>
  <c r="O5" i="17"/>
  <c r="O13" i="17"/>
  <c r="B55" i="5"/>
  <c r="B51" i="5"/>
  <c r="B47" i="5"/>
  <c r="B43" i="5"/>
  <c r="B39" i="5"/>
  <c r="B35" i="5"/>
  <c r="B31" i="5"/>
  <c r="B27" i="5"/>
  <c r="E4" i="16"/>
  <c r="E8" i="16"/>
  <c r="E12" i="16"/>
  <c r="E16" i="16"/>
  <c r="E20" i="16"/>
  <c r="E24" i="16"/>
  <c r="E28" i="16"/>
  <c r="E32" i="16"/>
  <c r="E36" i="16"/>
  <c r="E40" i="16"/>
  <c r="E44" i="16"/>
  <c r="E48" i="16"/>
  <c r="E52" i="16"/>
  <c r="E56" i="16"/>
  <c r="E64" i="16"/>
  <c r="E68" i="16"/>
  <c r="E72" i="16"/>
  <c r="E76" i="16"/>
  <c r="E80" i="16"/>
  <c r="E84" i="16"/>
  <c r="D38" i="12"/>
  <c r="B83" i="13"/>
  <c r="C83" i="13" s="1"/>
  <c r="D83" i="13" s="1"/>
  <c r="G83" i="13" s="1"/>
  <c r="B79" i="13"/>
  <c r="C79" i="13" s="1"/>
  <c r="D79" i="13" s="1"/>
  <c r="G79" i="13" s="1"/>
  <c r="B75" i="13"/>
  <c r="C75" i="13" s="1"/>
  <c r="D75" i="13" s="1"/>
  <c r="G75" i="13" s="1"/>
  <c r="B71" i="13"/>
  <c r="C71" i="13" s="1"/>
  <c r="D71" i="13" s="1"/>
  <c r="G71" i="13" s="1"/>
  <c r="B67" i="13"/>
  <c r="C67" i="13" s="1"/>
  <c r="D67" i="13" s="1"/>
  <c r="G67" i="13" s="1"/>
  <c r="O4" i="17"/>
  <c r="B74" i="5"/>
  <c r="B70" i="5"/>
  <c r="B66" i="5"/>
  <c r="B62" i="5"/>
  <c r="B58" i="5"/>
  <c r="B54" i="5"/>
  <c r="B50" i="5"/>
  <c r="B46" i="5"/>
  <c r="B42" i="5"/>
  <c r="B38" i="5"/>
  <c r="B34" i="5"/>
  <c r="B30" i="5"/>
  <c r="B26" i="5"/>
  <c r="B22" i="5"/>
  <c r="B18" i="5"/>
  <c r="B14" i="5"/>
  <c r="B10" i="5"/>
  <c r="B6" i="5"/>
  <c r="B73" i="5"/>
  <c r="B69" i="5"/>
  <c r="B65" i="5"/>
  <c r="B61" i="5"/>
  <c r="B57" i="5"/>
  <c r="B53" i="5"/>
  <c r="B49" i="5"/>
  <c r="B45" i="5"/>
  <c r="B41" i="5"/>
  <c r="B37" i="5"/>
  <c r="B33" i="5"/>
  <c r="B29" i="5"/>
  <c r="B25" i="5"/>
  <c r="B21" i="5"/>
  <c r="B17" i="5"/>
  <c r="B13" i="5"/>
  <c r="B9" i="5"/>
  <c r="B23" i="5"/>
  <c r="B19" i="5"/>
  <c r="B15" i="5"/>
  <c r="B11" i="5"/>
  <c r="B7" i="5"/>
  <c r="E26" i="16"/>
  <c r="E30" i="16"/>
  <c r="E34" i="16"/>
  <c r="B52" i="12"/>
  <c r="N52" i="12" s="1"/>
  <c r="O52" i="12" s="1"/>
  <c r="B50" i="12"/>
  <c r="N50" i="12" s="1"/>
  <c r="O50" i="12" s="1"/>
  <c r="B23" i="12"/>
  <c r="N23" i="12" s="1"/>
  <c r="O23" i="12" s="1"/>
  <c r="M25" i="12"/>
  <c r="B63" i="13"/>
  <c r="C63" i="13" s="1"/>
  <c r="D63" i="13" s="1"/>
  <c r="G63" i="13" s="1"/>
  <c r="B59" i="13"/>
  <c r="C59" i="13" s="1"/>
  <c r="D59" i="13" s="1"/>
  <c r="G59" i="13" s="1"/>
  <c r="B55" i="13"/>
  <c r="C55" i="13" s="1"/>
  <c r="D55" i="13" s="1"/>
  <c r="G55" i="13" s="1"/>
  <c r="B51" i="13"/>
  <c r="C51" i="13" s="1"/>
  <c r="D51" i="13" s="1"/>
  <c r="G51" i="13" s="1"/>
  <c r="B47" i="13"/>
  <c r="C47" i="13" s="1"/>
  <c r="D47" i="13" s="1"/>
  <c r="G47" i="13" s="1"/>
  <c r="B43" i="13"/>
  <c r="C43" i="13" s="1"/>
  <c r="D43" i="13" s="1"/>
  <c r="G43" i="13" s="1"/>
  <c r="B39" i="13"/>
  <c r="C39" i="13" s="1"/>
  <c r="D39" i="13" s="1"/>
  <c r="G39" i="13" s="1"/>
  <c r="B35" i="13"/>
  <c r="C35" i="13" s="1"/>
  <c r="D35" i="13" s="1"/>
  <c r="G35" i="13" s="1"/>
  <c r="B31" i="13"/>
  <c r="C31" i="13" s="1"/>
  <c r="D31" i="13" s="1"/>
  <c r="G31" i="13" s="1"/>
  <c r="B27" i="13"/>
  <c r="C27" i="13" s="1"/>
  <c r="D27" i="13" s="1"/>
  <c r="G27" i="13" s="1"/>
  <c r="B23" i="13"/>
  <c r="C23" i="13" s="1"/>
  <c r="D23" i="13" s="1"/>
  <c r="G23" i="13" s="1"/>
  <c r="B19" i="13"/>
  <c r="C19" i="13" s="1"/>
  <c r="D19" i="13" s="1"/>
  <c r="G19" i="13" s="1"/>
  <c r="B15" i="13"/>
  <c r="C15" i="13" s="1"/>
  <c r="D15" i="13" s="1"/>
  <c r="G15" i="13" s="1"/>
  <c r="B11" i="13"/>
  <c r="C11" i="13" s="1"/>
  <c r="D11" i="13" s="1"/>
  <c r="G11" i="13" s="1"/>
  <c r="B7" i="13"/>
  <c r="C7" i="13" s="1"/>
  <c r="D7" i="13" s="1"/>
  <c r="G7" i="13" s="1"/>
  <c r="F54" i="13"/>
  <c r="F50" i="13"/>
  <c r="F46" i="13"/>
  <c r="F42" i="13"/>
  <c r="F38" i="13"/>
  <c r="F34" i="13"/>
  <c r="F30" i="13"/>
  <c r="F26" i="13"/>
  <c r="F22" i="13"/>
  <c r="F18" i="13"/>
  <c r="F14" i="13"/>
  <c r="F10" i="13"/>
  <c r="F6" i="13"/>
  <c r="O30" i="17"/>
  <c r="O31" i="17"/>
  <c r="O67" i="17"/>
  <c r="O75" i="17"/>
  <c r="E42" i="16"/>
  <c r="E46" i="16"/>
  <c r="E50" i="16"/>
  <c r="E54" i="16"/>
  <c r="E58" i="16"/>
  <c r="B62" i="16"/>
  <c r="C62" i="16" s="1"/>
  <c r="O62" i="16" s="1"/>
  <c r="E63" i="16"/>
  <c r="N64" i="16"/>
  <c r="E67" i="16"/>
  <c r="N68" i="16"/>
  <c r="E71" i="16"/>
  <c r="E75" i="16"/>
  <c r="B78" i="16"/>
  <c r="C78" i="16" s="1"/>
  <c r="O78" i="16" s="1"/>
  <c r="E79" i="16"/>
  <c r="N80" i="16"/>
  <c r="E83" i="16"/>
  <c r="N84" i="16"/>
  <c r="E60" i="16"/>
  <c r="B77" i="12"/>
  <c r="N77" i="12" s="1"/>
  <c r="O77" i="12" s="1"/>
  <c r="B65" i="12"/>
  <c r="N65" i="12" s="1"/>
  <c r="O65" i="12" s="1"/>
  <c r="B63" i="12"/>
  <c r="N63" i="12" s="1"/>
  <c r="O63" i="12" s="1"/>
  <c r="B40" i="12"/>
  <c r="N40" i="12" s="1"/>
  <c r="O40" i="12" s="1"/>
  <c r="B34" i="12"/>
  <c r="N34" i="12" s="1"/>
  <c r="O34" i="12" s="1"/>
  <c r="B30" i="12"/>
  <c r="N30" i="12" s="1"/>
  <c r="O30" i="12" s="1"/>
  <c r="B28" i="12"/>
  <c r="N28" i="12" s="1"/>
  <c r="O28" i="12" s="1"/>
  <c r="B15" i="12"/>
  <c r="N15" i="12" s="1"/>
  <c r="O15" i="12" s="1"/>
  <c r="M47" i="12"/>
  <c r="M39" i="12"/>
  <c r="M31" i="12"/>
  <c r="M23" i="12"/>
  <c r="M15" i="12"/>
  <c r="M7" i="12"/>
  <c r="M81" i="12"/>
  <c r="M65" i="12"/>
  <c r="M45" i="12"/>
  <c r="M13" i="12"/>
  <c r="B70" i="13"/>
  <c r="C70" i="13" s="1"/>
  <c r="D70" i="13" s="1"/>
  <c r="G70" i="13" s="1"/>
  <c r="H70" i="13" s="1"/>
  <c r="B66" i="13"/>
  <c r="C66" i="13" s="1"/>
  <c r="D66" i="13" s="1"/>
  <c r="G66" i="13" s="1"/>
  <c r="B62" i="13"/>
  <c r="C62" i="13" s="1"/>
  <c r="D62" i="13" s="1"/>
  <c r="G62" i="13" s="1"/>
  <c r="B58" i="13"/>
  <c r="C58" i="13" s="1"/>
  <c r="D58" i="13" s="1"/>
  <c r="G58" i="13" s="1"/>
  <c r="H58" i="13" s="1"/>
  <c r="B54" i="13"/>
  <c r="C54" i="13" s="1"/>
  <c r="D54" i="13" s="1"/>
  <c r="G54" i="13" s="1"/>
  <c r="B50" i="13"/>
  <c r="C50" i="13" s="1"/>
  <c r="D50" i="13" s="1"/>
  <c r="G50" i="13" s="1"/>
  <c r="B46" i="13"/>
  <c r="C46" i="13" s="1"/>
  <c r="D46" i="13" s="1"/>
  <c r="G46" i="13" s="1"/>
  <c r="B42" i="13"/>
  <c r="C42" i="13" s="1"/>
  <c r="D42" i="13" s="1"/>
  <c r="G42" i="13" s="1"/>
  <c r="B38" i="13"/>
  <c r="C38" i="13" s="1"/>
  <c r="D38" i="13" s="1"/>
  <c r="G38" i="13" s="1"/>
  <c r="B34" i="13"/>
  <c r="C34" i="13" s="1"/>
  <c r="D34" i="13" s="1"/>
  <c r="G34" i="13" s="1"/>
  <c r="B30" i="13"/>
  <c r="C30" i="13" s="1"/>
  <c r="D30" i="13" s="1"/>
  <c r="G30" i="13" s="1"/>
  <c r="B26" i="13"/>
  <c r="C26" i="13" s="1"/>
  <c r="D26" i="13" s="1"/>
  <c r="G26" i="13" s="1"/>
  <c r="B22" i="13"/>
  <c r="C22" i="13" s="1"/>
  <c r="D22" i="13" s="1"/>
  <c r="G22" i="13" s="1"/>
  <c r="B18" i="13"/>
  <c r="C18" i="13" s="1"/>
  <c r="D18" i="13" s="1"/>
  <c r="G18" i="13" s="1"/>
  <c r="B14" i="13"/>
  <c r="C14" i="13" s="1"/>
  <c r="D14" i="13" s="1"/>
  <c r="G14" i="13" s="1"/>
  <c r="B10" i="13"/>
  <c r="C10" i="13" s="1"/>
  <c r="D10" i="13" s="1"/>
  <c r="G10" i="13" s="1"/>
  <c r="B6" i="13"/>
  <c r="C6" i="13" s="1"/>
  <c r="D6" i="13" s="1"/>
  <c r="G6" i="13" s="1"/>
  <c r="F61" i="13"/>
  <c r="O25" i="17"/>
  <c r="B27" i="17"/>
  <c r="C27" i="17" s="1"/>
  <c r="D27" i="17" s="1"/>
  <c r="P27" i="17" s="1"/>
  <c r="O66" i="17"/>
  <c r="O74" i="17"/>
  <c r="N5" i="16"/>
  <c r="N9" i="16"/>
  <c r="N13" i="16"/>
  <c r="N17" i="16"/>
  <c r="N21" i="16"/>
  <c r="N25" i="16"/>
  <c r="N29" i="16"/>
  <c r="N33" i="16"/>
  <c r="E37" i="16"/>
  <c r="N38" i="16"/>
  <c r="E41" i="16"/>
  <c r="N42" i="16"/>
  <c r="B44" i="16"/>
  <c r="C44" i="16" s="1"/>
  <c r="O44" i="16" s="1"/>
  <c r="E45" i="16"/>
  <c r="N46" i="16"/>
  <c r="E49" i="16"/>
  <c r="N50" i="16"/>
  <c r="E53" i="16"/>
  <c r="N54" i="16"/>
  <c r="E57" i="16"/>
  <c r="N58" i="16"/>
  <c r="E61" i="16"/>
  <c r="E62" i="16"/>
  <c r="N63" i="16"/>
  <c r="E66" i="16"/>
  <c r="N67" i="16"/>
  <c r="E70" i="16"/>
  <c r="N71" i="16"/>
  <c r="E74" i="16"/>
  <c r="N75" i="16"/>
  <c r="E78" i="16"/>
  <c r="N79" i="16"/>
  <c r="E82" i="16"/>
  <c r="N83" i="16"/>
  <c r="D70" i="12"/>
  <c r="B57" i="12"/>
  <c r="N57" i="12" s="1"/>
  <c r="O57" i="12" s="1"/>
  <c r="B55" i="12"/>
  <c r="N55" i="12" s="1"/>
  <c r="O55" i="12" s="1"/>
  <c r="B53" i="12"/>
  <c r="N53" i="12" s="1"/>
  <c r="O53" i="12" s="1"/>
  <c r="B20" i="12"/>
  <c r="N20" i="12" s="1"/>
  <c r="O20" i="12" s="1"/>
  <c r="D6" i="12"/>
  <c r="M46" i="12"/>
  <c r="M38" i="12"/>
  <c r="M30" i="12"/>
  <c r="M22" i="12"/>
  <c r="M14" i="12"/>
  <c r="M6" i="12"/>
  <c r="B81" i="13"/>
  <c r="C81" i="13" s="1"/>
  <c r="D81" i="13" s="1"/>
  <c r="G81" i="13" s="1"/>
  <c r="B77" i="13"/>
  <c r="C77" i="13" s="1"/>
  <c r="D77" i="13" s="1"/>
  <c r="G77" i="13" s="1"/>
  <c r="B73" i="13"/>
  <c r="C73" i="13" s="1"/>
  <c r="D73" i="13" s="1"/>
  <c r="G73" i="13" s="1"/>
  <c r="B69" i="13"/>
  <c r="C69" i="13" s="1"/>
  <c r="D69" i="13" s="1"/>
  <c r="G69" i="13" s="1"/>
  <c r="H69" i="13" s="1"/>
  <c r="B65" i="13"/>
  <c r="C65" i="13" s="1"/>
  <c r="D65" i="13" s="1"/>
  <c r="G65" i="13" s="1"/>
  <c r="B61" i="13"/>
  <c r="C61" i="13" s="1"/>
  <c r="D61" i="13" s="1"/>
  <c r="G61" i="13" s="1"/>
  <c r="H61" i="13" s="1"/>
  <c r="B57" i="13"/>
  <c r="C57" i="13" s="1"/>
  <c r="D57" i="13" s="1"/>
  <c r="G57" i="13" s="1"/>
  <c r="B53" i="13"/>
  <c r="C53" i="13" s="1"/>
  <c r="D53" i="13" s="1"/>
  <c r="G53" i="13" s="1"/>
  <c r="B49" i="13"/>
  <c r="C49" i="13" s="1"/>
  <c r="D49" i="13" s="1"/>
  <c r="G49" i="13" s="1"/>
  <c r="F7" i="17"/>
  <c r="O8" i="17"/>
  <c r="F11" i="17"/>
  <c r="O16" i="17"/>
  <c r="B18" i="17"/>
  <c r="C18" i="17" s="1"/>
  <c r="D18" i="17" s="1"/>
  <c r="P18" i="17" s="1"/>
  <c r="O37" i="17"/>
  <c r="B5" i="5"/>
  <c r="N4" i="16"/>
  <c r="E7" i="16"/>
  <c r="E11" i="16"/>
  <c r="E15" i="16"/>
  <c r="E19" i="16"/>
  <c r="N20" i="16"/>
  <c r="B22" i="16"/>
  <c r="C22" i="16" s="1"/>
  <c r="O22" i="16" s="1"/>
  <c r="E23" i="16"/>
  <c r="N24" i="16"/>
  <c r="B26" i="16"/>
  <c r="C26" i="16" s="1"/>
  <c r="O26" i="16" s="1"/>
  <c r="E27" i="16"/>
  <c r="N28" i="16"/>
  <c r="E31" i="16"/>
  <c r="N32" i="16"/>
  <c r="B34" i="16"/>
  <c r="C34" i="16" s="1"/>
  <c r="O34" i="16" s="1"/>
  <c r="E35" i="16"/>
  <c r="N37" i="16"/>
  <c r="N41" i="16"/>
  <c r="N45" i="16"/>
  <c r="N49" i="16"/>
  <c r="N53" i="16"/>
  <c r="N57" i="16"/>
  <c r="N61" i="16"/>
  <c r="N62" i="16"/>
  <c r="E65" i="16"/>
  <c r="N66" i="16"/>
  <c r="E69" i="16"/>
  <c r="N70" i="16"/>
  <c r="E73" i="16"/>
  <c r="N74" i="16"/>
  <c r="E77" i="16"/>
  <c r="N78" i="16"/>
  <c r="E81" i="16"/>
  <c r="N82" i="16"/>
  <c r="B80" i="12"/>
  <c r="N80" i="12" s="1"/>
  <c r="O80" i="12" s="1"/>
  <c r="B72" i="12"/>
  <c r="N72" i="12" s="1"/>
  <c r="O72" i="12" s="1"/>
  <c r="B60" i="12"/>
  <c r="N60" i="12" s="1"/>
  <c r="O60" i="12" s="1"/>
  <c r="B47" i="12"/>
  <c r="N47" i="12" s="1"/>
  <c r="O47" i="12" s="1"/>
  <c r="B8" i="12"/>
  <c r="N8" i="12" s="1"/>
  <c r="O8" i="12" s="1"/>
  <c r="M77" i="12"/>
  <c r="M61" i="12"/>
  <c r="B76" i="13"/>
  <c r="C76" i="13" s="1"/>
  <c r="D76" i="13" s="1"/>
  <c r="G76" i="13" s="1"/>
  <c r="B68" i="13"/>
  <c r="C68" i="13" s="1"/>
  <c r="D68" i="13" s="1"/>
  <c r="G68" i="13" s="1"/>
  <c r="B60" i="13"/>
  <c r="C60" i="13" s="1"/>
  <c r="D60" i="13" s="1"/>
  <c r="G60" i="13" s="1"/>
  <c r="B52" i="13"/>
  <c r="C52" i="13" s="1"/>
  <c r="D52" i="13" s="1"/>
  <c r="G52" i="13" s="1"/>
  <c r="B44" i="13"/>
  <c r="C44" i="13" s="1"/>
  <c r="D44" i="13" s="1"/>
  <c r="G44" i="13" s="1"/>
  <c r="B36" i="13"/>
  <c r="C36" i="13" s="1"/>
  <c r="D36" i="13" s="1"/>
  <c r="G36" i="13" s="1"/>
  <c r="B28" i="13"/>
  <c r="C28" i="13" s="1"/>
  <c r="D28" i="13" s="1"/>
  <c r="G28" i="13" s="1"/>
  <c r="B20" i="13"/>
  <c r="C20" i="13" s="1"/>
  <c r="D20" i="13" s="1"/>
  <c r="G20" i="13" s="1"/>
  <c r="B12" i="13"/>
  <c r="C12" i="13" s="1"/>
  <c r="D12" i="13" s="1"/>
  <c r="G12" i="13" s="1"/>
  <c r="B4" i="13"/>
  <c r="C4" i="13" s="1"/>
  <c r="D4" i="13" s="1"/>
  <c r="G4" i="13" s="1"/>
  <c r="F59" i="13"/>
  <c r="F55" i="13"/>
  <c r="F51" i="13"/>
  <c r="F47" i="13"/>
  <c r="F43" i="13"/>
  <c r="F39" i="13"/>
  <c r="F35" i="13"/>
  <c r="F31" i="13"/>
  <c r="F27" i="13"/>
  <c r="F23" i="13"/>
  <c r="F19" i="13"/>
  <c r="F15" i="13"/>
  <c r="F11" i="13"/>
  <c r="F7" i="13"/>
  <c r="F35" i="17"/>
  <c r="N3" i="16"/>
  <c r="N35" i="16"/>
  <c r="N39" i="16"/>
  <c r="N43" i="16"/>
  <c r="N8" i="16"/>
  <c r="N7" i="16"/>
  <c r="N11" i="16"/>
  <c r="N15" i="16"/>
  <c r="N19" i="16"/>
  <c r="N23" i="16"/>
  <c r="N27" i="16"/>
  <c r="N31" i="16"/>
  <c r="N65" i="16"/>
  <c r="N69" i="16"/>
  <c r="N73" i="16"/>
  <c r="N77" i="16"/>
  <c r="N81" i="16"/>
  <c r="N52" i="16"/>
  <c r="N36" i="16"/>
  <c r="O31" i="12"/>
  <c r="N22" i="16"/>
  <c r="N26" i="16"/>
  <c r="N30" i="16"/>
  <c r="N34" i="16"/>
  <c r="N47" i="16"/>
  <c r="N51" i="16"/>
  <c r="N55" i="16"/>
  <c r="N59" i="16"/>
  <c r="N48" i="16"/>
  <c r="N16" i="16"/>
  <c r="N76" i="16"/>
  <c r="N60" i="16"/>
  <c r="N44" i="16"/>
  <c r="N12" i="16"/>
  <c r="N72" i="16"/>
  <c r="N56" i="16"/>
  <c r="N40" i="16"/>
  <c r="D14" i="12"/>
  <c r="D49" i="12"/>
  <c r="D78" i="12"/>
  <c r="D75" i="12"/>
  <c r="D68" i="12"/>
  <c r="D65" i="12"/>
  <c r="D63" i="12"/>
  <c r="D58" i="12"/>
  <c r="D48" i="12"/>
  <c r="D41" i="12"/>
  <c r="D36" i="12"/>
  <c r="D33" i="12"/>
  <c r="D26" i="12"/>
  <c r="D16" i="12"/>
  <c r="D9" i="12"/>
  <c r="D4" i="12"/>
  <c r="B4" i="16"/>
  <c r="B16" i="16"/>
  <c r="C16" i="16" s="1"/>
  <c r="O16" i="16" s="1"/>
  <c r="B21" i="16"/>
  <c r="C21" i="16" s="1"/>
  <c r="O21" i="16" s="1"/>
  <c r="B60" i="16"/>
  <c r="C60" i="16" s="1"/>
  <c r="O60" i="16" s="1"/>
  <c r="B69" i="16"/>
  <c r="C69" i="16" s="1"/>
  <c r="O69" i="16" s="1"/>
  <c r="G3" i="16"/>
  <c r="E59" i="16"/>
  <c r="E55" i="16"/>
  <c r="E51" i="16"/>
  <c r="E47" i="16"/>
  <c r="E43" i="16"/>
  <c r="E39" i="16"/>
  <c r="D83" i="12"/>
  <c r="D76" i="12"/>
  <c r="D73" i="12"/>
  <c r="D71" i="12"/>
  <c r="D66" i="12"/>
  <c r="D54" i="12"/>
  <c r="D51" i="12"/>
  <c r="D46" i="12"/>
  <c r="D44" i="12"/>
  <c r="B43" i="12"/>
  <c r="N43" i="12" s="1"/>
  <c r="D39" i="12"/>
  <c r="B33" i="12"/>
  <c r="N33" i="12" s="1"/>
  <c r="O33" i="12" s="1"/>
  <c r="D29" i="12"/>
  <c r="D22" i="12"/>
  <c r="B21" i="12"/>
  <c r="N21" i="12" s="1"/>
  <c r="O21" i="12" s="1"/>
  <c r="D19" i="12"/>
  <c r="D12" i="12"/>
  <c r="B11" i="12"/>
  <c r="N11" i="12" s="1"/>
  <c r="D7" i="12"/>
  <c r="B3" i="16"/>
  <c r="C3" i="16" s="1"/>
  <c r="B7" i="16"/>
  <c r="C7" i="16" s="1"/>
  <c r="O7" i="16" s="1"/>
  <c r="B11" i="16"/>
  <c r="C11" i="16" s="1"/>
  <c r="O11" i="16" s="1"/>
  <c r="B24" i="16"/>
  <c r="C24" i="16" s="1"/>
  <c r="O24" i="16" s="1"/>
  <c r="B28" i="16"/>
  <c r="C28" i="16" s="1"/>
  <c r="O28" i="16" s="1"/>
  <c r="B51" i="16"/>
  <c r="C51" i="16" s="1"/>
  <c r="O51" i="16" s="1"/>
  <c r="B26" i="12"/>
  <c r="N26" i="12" s="1"/>
  <c r="O26" i="12" s="1"/>
  <c r="B79" i="12"/>
  <c r="N79" i="12" s="1"/>
  <c r="B3" i="12"/>
  <c r="D81" i="12"/>
  <c r="D79" i="12"/>
  <c r="D74" i="12"/>
  <c r="B73" i="12"/>
  <c r="N73" i="12" s="1"/>
  <c r="B71" i="12"/>
  <c r="N71" i="12" s="1"/>
  <c r="B68" i="12"/>
  <c r="N68" i="12" s="1"/>
  <c r="O68" i="12" s="1"/>
  <c r="B66" i="12"/>
  <c r="N66" i="12" s="1"/>
  <c r="D62" i="12"/>
  <c r="B61" i="12"/>
  <c r="N61" i="12" s="1"/>
  <c r="D59" i="12"/>
  <c r="B56" i="12"/>
  <c r="N56" i="12" s="1"/>
  <c r="O56" i="12" s="1"/>
  <c r="D52" i="12"/>
  <c r="B46" i="12"/>
  <c r="N46" i="12" s="1"/>
  <c r="B44" i="12"/>
  <c r="N44" i="12" s="1"/>
  <c r="O44" i="12" s="1"/>
  <c r="D42" i="12"/>
  <c r="B39" i="12"/>
  <c r="N39" i="12" s="1"/>
  <c r="B36" i="12"/>
  <c r="N36" i="12" s="1"/>
  <c r="O36" i="12" s="1"/>
  <c r="D32" i="12"/>
  <c r="D25" i="12"/>
  <c r="B24" i="12"/>
  <c r="N24" i="12" s="1"/>
  <c r="O24" i="12" s="1"/>
  <c r="D20" i="12"/>
  <c r="D17" i="12"/>
  <c r="B14" i="12"/>
  <c r="N14" i="12" s="1"/>
  <c r="B12" i="12"/>
  <c r="N12" i="12" s="1"/>
  <c r="O12" i="12" s="1"/>
  <c r="D10" i="12"/>
  <c r="B7" i="12"/>
  <c r="N7" i="12" s="1"/>
  <c r="B4" i="12"/>
  <c r="N4" i="12" s="1"/>
  <c r="O4" i="12" s="1"/>
  <c r="M69" i="12"/>
  <c r="M53" i="12"/>
  <c r="M37" i="12"/>
  <c r="M21" i="12"/>
  <c r="M5" i="12"/>
  <c r="B6" i="16"/>
  <c r="C6" i="16" s="1"/>
  <c r="O6" i="16" s="1"/>
  <c r="B46" i="16"/>
  <c r="C46" i="16" s="1"/>
  <c r="O46" i="16" s="1"/>
  <c r="D82" i="12"/>
  <c r="B81" i="12"/>
  <c r="N81" i="12" s="1"/>
  <c r="B76" i="12"/>
  <c r="N76" i="12" s="1"/>
  <c r="B74" i="12"/>
  <c r="N74" i="12" s="1"/>
  <c r="O74" i="12" s="1"/>
  <c r="B69" i="12"/>
  <c r="N69" i="12" s="1"/>
  <c r="O69" i="12" s="1"/>
  <c r="D67" i="12"/>
  <c r="B64" i="12"/>
  <c r="N64" i="12" s="1"/>
  <c r="O64" i="12" s="1"/>
  <c r="D60" i="12"/>
  <c r="D57" i="12"/>
  <c r="D55" i="12"/>
  <c r="B49" i="12"/>
  <c r="N49" i="12" s="1"/>
  <c r="D45" i="12"/>
  <c r="B42" i="12"/>
  <c r="N42" i="12" s="1"/>
  <c r="B37" i="12"/>
  <c r="N37" i="12" s="1"/>
  <c r="D35" i="12"/>
  <c r="D30" i="12"/>
  <c r="D28" i="12"/>
  <c r="B27" i="12"/>
  <c r="N27" i="12" s="1"/>
  <c r="D23" i="12"/>
  <c r="B17" i="12"/>
  <c r="N17" i="12" s="1"/>
  <c r="D13" i="12"/>
  <c r="B10" i="12"/>
  <c r="N10" i="12" s="1"/>
  <c r="B5" i="12"/>
  <c r="N5" i="12" s="1"/>
  <c r="M52" i="12"/>
  <c r="M48" i="12"/>
  <c r="M44" i="12"/>
  <c r="M40" i="12"/>
  <c r="M36" i="12"/>
  <c r="M32" i="12"/>
  <c r="M28" i="12"/>
  <c r="M24" i="12"/>
  <c r="M20" i="12"/>
  <c r="M16" i="12"/>
  <c r="M12" i="12"/>
  <c r="M8" i="12"/>
  <c r="M4" i="12"/>
  <c r="M76" i="12"/>
  <c r="M68" i="12"/>
  <c r="M60" i="12"/>
  <c r="M49" i="12"/>
  <c r="M33" i="12"/>
  <c r="B45" i="13"/>
  <c r="C45" i="13" s="1"/>
  <c r="D45" i="13" s="1"/>
  <c r="G45" i="13" s="1"/>
  <c r="B41" i="13"/>
  <c r="C41" i="13" s="1"/>
  <c r="D41" i="13" s="1"/>
  <c r="G41" i="13" s="1"/>
  <c r="B37" i="13"/>
  <c r="C37" i="13" s="1"/>
  <c r="D37" i="13" s="1"/>
  <c r="G37" i="13" s="1"/>
  <c r="B33" i="13"/>
  <c r="C33" i="13" s="1"/>
  <c r="D33" i="13" s="1"/>
  <c r="G33" i="13" s="1"/>
  <c r="B29" i="13"/>
  <c r="C29" i="13" s="1"/>
  <c r="D29" i="13" s="1"/>
  <c r="G29" i="13" s="1"/>
  <c r="B25" i="13"/>
  <c r="C25" i="13" s="1"/>
  <c r="D25" i="13" s="1"/>
  <c r="G25" i="13" s="1"/>
  <c r="B21" i="13"/>
  <c r="C21" i="13" s="1"/>
  <c r="D21" i="13" s="1"/>
  <c r="G21" i="13" s="1"/>
  <c r="B17" i="13"/>
  <c r="C17" i="13" s="1"/>
  <c r="D17" i="13" s="1"/>
  <c r="G17" i="13" s="1"/>
  <c r="B13" i="13"/>
  <c r="C13" i="13" s="1"/>
  <c r="D13" i="13" s="1"/>
  <c r="G13" i="13" s="1"/>
  <c r="B9" i="13"/>
  <c r="C9" i="13" s="1"/>
  <c r="D9" i="13" s="1"/>
  <c r="G9" i="13" s="1"/>
  <c r="B5" i="13"/>
  <c r="C5" i="13" s="1"/>
  <c r="D5" i="13" s="1"/>
  <c r="G5" i="13" s="1"/>
  <c r="B83" i="12"/>
  <c r="N83" i="12" s="1"/>
  <c r="D80" i="12"/>
  <c r="B78" i="12"/>
  <c r="N78" i="12" s="1"/>
  <c r="B75" i="12"/>
  <c r="N75" i="12" s="1"/>
  <c r="D72" i="12"/>
  <c r="B70" i="12"/>
  <c r="N70" i="12" s="1"/>
  <c r="O70" i="12" s="1"/>
  <c r="B67" i="12"/>
  <c r="N67" i="12" s="1"/>
  <c r="D64" i="12"/>
  <c r="B62" i="12"/>
  <c r="N62" i="12" s="1"/>
  <c r="B59" i="12"/>
  <c r="N59" i="12" s="1"/>
  <c r="D56" i="12"/>
  <c r="B54" i="12"/>
  <c r="N54" i="12" s="1"/>
  <c r="O54" i="12" s="1"/>
  <c r="B51" i="12"/>
  <c r="N51" i="12" s="1"/>
  <c r="O51" i="12" s="1"/>
  <c r="B48" i="12"/>
  <c r="N48" i="12" s="1"/>
  <c r="B45" i="12"/>
  <c r="N45" i="12" s="1"/>
  <c r="B41" i="12"/>
  <c r="N41" i="12" s="1"/>
  <c r="B38" i="12"/>
  <c r="N38" i="12" s="1"/>
  <c r="B35" i="12"/>
  <c r="N35" i="12" s="1"/>
  <c r="B32" i="12"/>
  <c r="N32" i="12" s="1"/>
  <c r="B29" i="12"/>
  <c r="N29" i="12" s="1"/>
  <c r="O29" i="12" s="1"/>
  <c r="B25" i="12"/>
  <c r="N25" i="12" s="1"/>
  <c r="O25" i="12" s="1"/>
  <c r="B22" i="12"/>
  <c r="N22" i="12" s="1"/>
  <c r="B19" i="12"/>
  <c r="N19" i="12" s="1"/>
  <c r="B16" i="12"/>
  <c r="N16" i="12" s="1"/>
  <c r="B13" i="12"/>
  <c r="N13" i="12" s="1"/>
  <c r="O13" i="12" s="1"/>
  <c r="B9" i="12"/>
  <c r="N9" i="12" s="1"/>
  <c r="O9" i="12" s="1"/>
  <c r="B6" i="12"/>
  <c r="N6" i="12" s="1"/>
  <c r="M83" i="12"/>
  <c r="M79" i="12"/>
  <c r="M75" i="12"/>
  <c r="M71" i="12"/>
  <c r="M67" i="12"/>
  <c r="M63" i="12"/>
  <c r="M59" i="12"/>
  <c r="M55" i="12"/>
  <c r="M51" i="12"/>
  <c r="M43" i="12"/>
  <c r="M35" i="12"/>
  <c r="M27" i="12"/>
  <c r="M19" i="12"/>
  <c r="M11" i="12"/>
  <c r="D77" i="12"/>
  <c r="D69" i="12"/>
  <c r="D61" i="12"/>
  <c r="D53" i="12"/>
  <c r="D50" i="12"/>
  <c r="D47" i="12"/>
  <c r="D43" i="12"/>
  <c r="D40" i="12"/>
  <c r="D37" i="12"/>
  <c r="D34" i="12"/>
  <c r="D31" i="12"/>
  <c r="D27" i="12"/>
  <c r="D24" i="12"/>
  <c r="D21" i="12"/>
  <c r="D18" i="12"/>
  <c r="D15" i="12"/>
  <c r="D11" i="12"/>
  <c r="D8" i="12"/>
  <c r="D5" i="12"/>
  <c r="M82" i="12"/>
  <c r="M78" i="12"/>
  <c r="M74" i="12"/>
  <c r="M70" i="12"/>
  <c r="M66" i="12"/>
  <c r="M62" i="12"/>
  <c r="M58" i="12"/>
  <c r="M54" i="12"/>
  <c r="M50" i="12"/>
  <c r="M42" i="12"/>
  <c r="M34" i="12"/>
  <c r="M26" i="12"/>
  <c r="M18" i="12"/>
  <c r="M10" i="12"/>
  <c r="F57" i="13"/>
  <c r="F53" i="13"/>
  <c r="F49" i="13"/>
  <c r="F45" i="13"/>
  <c r="F41" i="13"/>
  <c r="F37" i="13"/>
  <c r="F33" i="13"/>
  <c r="F29" i="13"/>
  <c r="F25" i="13"/>
  <c r="F21" i="13"/>
  <c r="F17" i="13"/>
  <c r="F13" i="13"/>
  <c r="F9" i="13"/>
  <c r="F5" i="13"/>
  <c r="F80" i="13"/>
  <c r="F76" i="13"/>
  <c r="F72" i="13"/>
  <c r="F68" i="13"/>
  <c r="F64" i="13"/>
  <c r="F60" i="13"/>
  <c r="F56" i="13"/>
  <c r="F52" i="13"/>
  <c r="F48" i="13"/>
  <c r="F44" i="13"/>
  <c r="F40" i="13"/>
  <c r="F36" i="13"/>
  <c r="F32" i="13"/>
  <c r="F28" i="13"/>
  <c r="F24" i="13"/>
  <c r="F20" i="13"/>
  <c r="F16" i="13"/>
  <c r="F12" i="13"/>
  <c r="F8" i="13"/>
  <c r="F4" i="13"/>
  <c r="F12" i="17"/>
  <c r="F16" i="17"/>
  <c r="O18" i="17"/>
  <c r="O27" i="17"/>
  <c r="O32" i="17"/>
  <c r="B34" i="17"/>
  <c r="C34" i="17" s="1"/>
  <c r="D34" i="17" s="1"/>
  <c r="P34" i="17" s="1"/>
  <c r="F37" i="17"/>
  <c r="F74" i="17"/>
  <c r="O82" i="17"/>
  <c r="O83" i="17"/>
  <c r="F36" i="17"/>
  <c r="O42" i="17"/>
  <c r="O43" i="17"/>
  <c r="F50" i="17"/>
  <c r="O53" i="17"/>
  <c r="O58" i="17"/>
  <c r="O59" i="17"/>
  <c r="F10" i="17"/>
  <c r="O11" i="17"/>
  <c r="F14" i="17"/>
  <c r="O15" i="17"/>
  <c r="F23" i="17"/>
  <c r="O46" i="17"/>
  <c r="O62" i="17"/>
  <c r="F5" i="17"/>
  <c r="F9" i="17"/>
  <c r="F27" i="17"/>
  <c r="O28" i="17"/>
  <c r="B30" i="17"/>
  <c r="F32" i="17"/>
  <c r="O34" i="17"/>
  <c r="O35" i="17"/>
  <c r="F42" i="17"/>
  <c r="O50" i="17"/>
  <c r="O51" i="17"/>
  <c r="F58" i="17"/>
  <c r="B74" i="17"/>
  <c r="C74" i="17" s="1"/>
  <c r="D74" i="17" s="1"/>
  <c r="P74" i="17" s="1"/>
  <c r="Q74" i="17" s="1"/>
  <c r="O78" i="17"/>
  <c r="P82" i="17"/>
  <c r="B42" i="17"/>
  <c r="B56" i="17"/>
  <c r="B72" i="17"/>
  <c r="F3" i="17"/>
  <c r="H3" i="17" s="1"/>
  <c r="F17" i="17"/>
  <c r="F21" i="17"/>
  <c r="B24" i="17"/>
  <c r="F34" i="17"/>
  <c r="F44" i="17"/>
  <c r="F60" i="17"/>
  <c r="F76" i="17"/>
  <c r="B58" i="17"/>
  <c r="F13" i="17"/>
  <c r="B40" i="17"/>
  <c r="B67" i="17"/>
  <c r="B83" i="17"/>
  <c r="O7" i="17"/>
  <c r="B10" i="17"/>
  <c r="B12" i="17"/>
  <c r="O21" i="17"/>
  <c r="F26" i="17"/>
  <c r="F28" i="17"/>
  <c r="F30" i="17"/>
  <c r="F47" i="17"/>
  <c r="F63" i="17"/>
  <c r="F79" i="17"/>
  <c r="B14" i="17"/>
  <c r="F19" i="17"/>
  <c r="F24" i="17"/>
  <c r="F8" i="17"/>
  <c r="O19" i="17"/>
  <c r="F22" i="17"/>
  <c r="O24" i="17"/>
  <c r="O38" i="17"/>
  <c r="B43" i="17"/>
  <c r="B48" i="17"/>
  <c r="O54" i="17"/>
  <c r="B59" i="17"/>
  <c r="B64" i="17"/>
  <c r="O70" i="17"/>
  <c r="B75" i="17"/>
  <c r="B80" i="17"/>
  <c r="B7" i="17"/>
  <c r="F15" i="17"/>
  <c r="B21" i="17"/>
  <c r="B51" i="17"/>
  <c r="F38" i="17"/>
  <c r="B50" i="17"/>
  <c r="F6" i="17"/>
  <c r="O10" i="17"/>
  <c r="O12" i="17"/>
  <c r="F18" i="17"/>
  <c r="O22" i="17"/>
  <c r="F31" i="17"/>
  <c r="F33" i="17"/>
  <c r="O45" i="17"/>
  <c r="F52" i="17"/>
  <c r="O61" i="17"/>
  <c r="F66" i="17"/>
  <c r="F68" i="17"/>
  <c r="F82" i="17"/>
  <c r="F84" i="17"/>
  <c r="B13" i="17"/>
  <c r="B5" i="17"/>
  <c r="B16" i="17"/>
  <c r="B66" i="17"/>
  <c r="F4" i="17"/>
  <c r="O14" i="17"/>
  <c r="F20" i="17"/>
  <c r="F25" i="17"/>
  <c r="F29" i="17"/>
  <c r="F39" i="17"/>
  <c r="F55" i="17"/>
  <c r="F71" i="17"/>
  <c r="B39" i="17"/>
  <c r="F40" i="17"/>
  <c r="F41" i="17"/>
  <c r="B45" i="17"/>
  <c r="B47" i="17"/>
  <c r="F48" i="17"/>
  <c r="F49" i="17"/>
  <c r="B53" i="17"/>
  <c r="B55" i="17"/>
  <c r="F56" i="17"/>
  <c r="F57" i="17"/>
  <c r="B61" i="17"/>
  <c r="B63" i="17"/>
  <c r="F64" i="17"/>
  <c r="F65" i="17"/>
  <c r="B71" i="17"/>
  <c r="F72" i="17"/>
  <c r="F73" i="17"/>
  <c r="B79" i="17"/>
  <c r="F80" i="17"/>
  <c r="F81" i="17"/>
  <c r="B84" i="17"/>
  <c r="B76" i="17"/>
  <c r="B68" i="17"/>
  <c r="B60" i="17"/>
  <c r="B52" i="17"/>
  <c r="B44" i="17"/>
  <c r="B77" i="17"/>
  <c r="B69" i="17"/>
  <c r="B15" i="17"/>
  <c r="B25" i="17"/>
  <c r="B28" i="17"/>
  <c r="B31" i="17"/>
  <c r="B38" i="17"/>
  <c r="B46" i="17"/>
  <c r="B54" i="17"/>
  <c r="B62" i="17"/>
  <c r="B70" i="17"/>
  <c r="B78" i="17"/>
  <c r="B3" i="17"/>
  <c r="C3" i="17" s="1"/>
  <c r="D3" i="17" s="1"/>
  <c r="O26" i="17"/>
  <c r="O29" i="17"/>
  <c r="F43" i="17"/>
  <c r="F51" i="17"/>
  <c r="F59" i="17"/>
  <c r="F67" i="17"/>
  <c r="F75" i="17"/>
  <c r="O84" i="17"/>
  <c r="O76" i="17"/>
  <c r="O68" i="17"/>
  <c r="O60" i="17"/>
  <c r="O52" i="17"/>
  <c r="O44" i="17"/>
  <c r="O77" i="17"/>
  <c r="O69" i="17"/>
  <c r="B4" i="17"/>
  <c r="C4" i="17" s="1"/>
  <c r="D4" i="17" s="1"/>
  <c r="B6" i="17"/>
  <c r="O6" i="17"/>
  <c r="B9" i="17"/>
  <c r="O9" i="17"/>
  <c r="B17" i="17"/>
  <c r="O17" i="17"/>
  <c r="B19" i="17"/>
  <c r="O20" i="17"/>
  <c r="B22" i="17"/>
  <c r="O23" i="17"/>
  <c r="B26" i="17"/>
  <c r="B29" i="17"/>
  <c r="B32" i="17"/>
  <c r="O33" i="17"/>
  <c r="B35" i="17"/>
  <c r="O40" i="17"/>
  <c r="O41" i="17"/>
  <c r="F46" i="17"/>
  <c r="O48" i="17"/>
  <c r="O49" i="17"/>
  <c r="F54" i="17"/>
  <c r="O56" i="17"/>
  <c r="O57" i="17"/>
  <c r="O64" i="17"/>
  <c r="O65" i="17"/>
  <c r="O72" i="17"/>
  <c r="O73" i="17"/>
  <c r="O80" i="17"/>
  <c r="O81" i="17"/>
  <c r="F77" i="17"/>
  <c r="F69" i="17"/>
  <c r="F61" i="17"/>
  <c r="F53" i="17"/>
  <c r="F45" i="17"/>
  <c r="F78" i="17"/>
  <c r="F70" i="17"/>
  <c r="F62" i="17"/>
  <c r="O3" i="17"/>
  <c r="B36" i="17"/>
  <c r="O39" i="17"/>
  <c r="O47" i="17"/>
  <c r="O55" i="17"/>
  <c r="O63" i="17"/>
  <c r="O71" i="17"/>
  <c r="O79" i="17"/>
  <c r="B8" i="17"/>
  <c r="B11" i="17"/>
  <c r="B20" i="17"/>
  <c r="B23" i="17"/>
  <c r="B33" i="17"/>
  <c r="B37" i="17"/>
  <c r="B41" i="17"/>
  <c r="B49" i="17"/>
  <c r="B57" i="17"/>
  <c r="B65" i="17"/>
  <c r="B73" i="17"/>
  <c r="B81" i="17"/>
  <c r="B18" i="16"/>
  <c r="C18" i="16" s="1"/>
  <c r="O18" i="16" s="1"/>
  <c r="B35" i="16"/>
  <c r="C35" i="16" s="1"/>
  <c r="O35" i="16" s="1"/>
  <c r="B12" i="16"/>
  <c r="C12" i="16" s="1"/>
  <c r="O12" i="16" s="1"/>
  <c r="B45" i="16"/>
  <c r="B64" i="16"/>
  <c r="C64" i="16" s="1"/>
  <c r="O64" i="16" s="1"/>
  <c r="B25" i="16"/>
  <c r="C25" i="16" s="1"/>
  <c r="O25" i="16" s="1"/>
  <c r="B67" i="16"/>
  <c r="C67" i="16" s="1"/>
  <c r="O67" i="16" s="1"/>
  <c r="B72" i="16"/>
  <c r="C72" i="16" s="1"/>
  <c r="O72" i="16" s="1"/>
  <c r="B15" i="16"/>
  <c r="B17" i="16"/>
  <c r="C17" i="16" s="1"/>
  <c r="O17" i="16" s="1"/>
  <c r="B32" i="16"/>
  <c r="C32" i="16" s="1"/>
  <c r="O32" i="16" s="1"/>
  <c r="B53" i="16"/>
  <c r="C53" i="16" s="1"/>
  <c r="O53" i="16" s="1"/>
  <c r="B80" i="16"/>
  <c r="C80" i="16" s="1"/>
  <c r="O80" i="16" s="1"/>
  <c r="B29" i="16"/>
  <c r="C29" i="16" s="1"/>
  <c r="O29" i="16" s="1"/>
  <c r="B54" i="16"/>
  <c r="C54" i="16" s="1"/>
  <c r="O54" i="16" s="1"/>
  <c r="B57" i="16"/>
  <c r="C57" i="16" s="1"/>
  <c r="O57" i="16" s="1"/>
  <c r="B10" i="16"/>
  <c r="C10" i="16" s="1"/>
  <c r="O10" i="16" s="1"/>
  <c r="B33" i="16"/>
  <c r="C33" i="16" s="1"/>
  <c r="O33" i="16" s="1"/>
  <c r="B82" i="16"/>
  <c r="C82" i="16" s="1"/>
  <c r="O82" i="16" s="1"/>
  <c r="B14" i="16"/>
  <c r="C14" i="16" s="1"/>
  <c r="O14" i="16" s="1"/>
  <c r="B30" i="16"/>
  <c r="C30" i="16" s="1"/>
  <c r="O30" i="16" s="1"/>
  <c r="B41" i="16"/>
  <c r="C41" i="16" s="1"/>
  <c r="O41" i="16" s="1"/>
  <c r="B56" i="16"/>
  <c r="C56" i="16" s="1"/>
  <c r="O56" i="16" s="1"/>
  <c r="B79" i="16"/>
  <c r="C79" i="16" s="1"/>
  <c r="O79" i="16" s="1"/>
  <c r="B81" i="16"/>
  <c r="C81" i="16" s="1"/>
  <c r="O81" i="16" s="1"/>
  <c r="B84" i="16"/>
  <c r="C84" i="16" s="1"/>
  <c r="O84" i="16" s="1"/>
  <c r="B83" i="16"/>
  <c r="C83" i="16" s="1"/>
  <c r="O83" i="16" s="1"/>
  <c r="B74" i="16"/>
  <c r="C74" i="16" s="1"/>
  <c r="O74" i="16" s="1"/>
  <c r="B58" i="16"/>
  <c r="C58" i="16" s="1"/>
  <c r="O58" i="16" s="1"/>
  <c r="B38" i="16"/>
  <c r="C38" i="16" s="1"/>
  <c r="O38" i="16" s="1"/>
  <c r="B27" i="16"/>
  <c r="C27" i="16" s="1"/>
  <c r="O27" i="16" s="1"/>
  <c r="B23" i="16"/>
  <c r="C23" i="16" s="1"/>
  <c r="O23" i="16" s="1"/>
  <c r="B19" i="16"/>
  <c r="C19" i="16" s="1"/>
  <c r="O19" i="16" s="1"/>
  <c r="B42" i="16"/>
  <c r="C42" i="16" s="1"/>
  <c r="O42" i="16" s="1"/>
  <c r="B70" i="16"/>
  <c r="C70" i="16" s="1"/>
  <c r="O70" i="16" s="1"/>
  <c r="B8" i="16"/>
  <c r="B39" i="16"/>
  <c r="C39" i="16" s="1"/>
  <c r="O39" i="16" s="1"/>
  <c r="B40" i="16"/>
  <c r="C40" i="16" s="1"/>
  <c r="O40" i="16" s="1"/>
  <c r="B49" i="16"/>
  <c r="C49" i="16" s="1"/>
  <c r="O49" i="16" s="1"/>
  <c r="B50" i="16"/>
  <c r="C50" i="16" s="1"/>
  <c r="O50" i="16" s="1"/>
  <c r="B66" i="16"/>
  <c r="C66" i="16" s="1"/>
  <c r="O66" i="16" s="1"/>
  <c r="B76" i="16"/>
  <c r="C76" i="16" s="1"/>
  <c r="O76" i="16" s="1"/>
  <c r="B48" i="16"/>
  <c r="C48" i="16" s="1"/>
  <c r="O48" i="16" s="1"/>
  <c r="B52" i="16"/>
  <c r="C52" i="16" s="1"/>
  <c r="O52" i="16" s="1"/>
  <c r="B55" i="16"/>
  <c r="C55" i="16" s="1"/>
  <c r="O55" i="16" s="1"/>
  <c r="B63" i="16"/>
  <c r="C63" i="16" s="1"/>
  <c r="O63" i="16" s="1"/>
  <c r="B65" i="16"/>
  <c r="C65" i="16" s="1"/>
  <c r="O65" i="16" s="1"/>
  <c r="B68" i="16"/>
  <c r="C68" i="16" s="1"/>
  <c r="O68" i="16" s="1"/>
  <c r="B37" i="16"/>
  <c r="C37" i="16" s="1"/>
  <c r="O37" i="16" s="1"/>
  <c r="B71" i="16"/>
  <c r="C71" i="16" s="1"/>
  <c r="O71" i="16" s="1"/>
  <c r="B73" i="16"/>
  <c r="C73" i="16" s="1"/>
  <c r="O73" i="16" s="1"/>
  <c r="B47" i="16"/>
  <c r="C47" i="16" s="1"/>
  <c r="O47" i="16" s="1"/>
  <c r="B43" i="16"/>
  <c r="C43" i="16" s="1"/>
  <c r="O43" i="16" s="1"/>
  <c r="B59" i="16"/>
  <c r="C59" i="16" s="1"/>
  <c r="O59" i="16" s="1"/>
  <c r="B61" i="16"/>
  <c r="C61" i="16" s="1"/>
  <c r="O61" i="16" s="1"/>
  <c r="B75" i="16"/>
  <c r="C75" i="16" s="1"/>
  <c r="O75" i="16" s="1"/>
  <c r="B77" i="16"/>
  <c r="C77" i="16" s="1"/>
  <c r="O77" i="16" s="1"/>
  <c r="E415" i="15"/>
  <c r="D45" i="15"/>
  <c r="D61" i="15"/>
  <c r="D188" i="15"/>
  <c r="D333" i="15"/>
  <c r="D356" i="15"/>
  <c r="D362" i="15"/>
  <c r="D386" i="15"/>
  <c r="E386" i="15" s="1"/>
  <c r="D399" i="15"/>
  <c r="D407" i="15"/>
  <c r="E150" i="15"/>
  <c r="D157" i="15"/>
  <c r="D321" i="15"/>
  <c r="D329" i="15"/>
  <c r="D337" i="15"/>
  <c r="D342" i="15"/>
  <c r="D355" i="15"/>
  <c r="E356" i="15" s="1"/>
  <c r="D363" i="15"/>
  <c r="E363" i="15" s="1"/>
  <c r="D379" i="15"/>
  <c r="D387" i="15"/>
  <c r="D392" i="15"/>
  <c r="D400" i="15"/>
  <c r="D408" i="15"/>
  <c r="E408" i="15" s="1"/>
  <c r="D416" i="15"/>
  <c r="D53" i="15"/>
  <c r="D52" i="15"/>
  <c r="D59" i="15"/>
  <c r="D66" i="15"/>
  <c r="D264" i="15"/>
  <c r="D330" i="15"/>
  <c r="D343" i="15"/>
  <c r="E343" i="15" s="1"/>
  <c r="D358" i="15"/>
  <c r="D364" i="15"/>
  <c r="E365" i="15" s="1"/>
  <c r="D372" i="15"/>
  <c r="D380" i="15"/>
  <c r="E380" i="15" s="1"/>
  <c r="D409" i="15"/>
  <c r="D417" i="15"/>
  <c r="D421" i="15"/>
  <c r="D167" i="15"/>
  <c r="D275" i="15"/>
  <c r="D291" i="15"/>
  <c r="D322" i="15"/>
  <c r="D339" i="15"/>
  <c r="D347" i="15"/>
  <c r="D365" i="15"/>
  <c r="D373" i="15"/>
  <c r="E373" i="15" s="1"/>
  <c r="D402" i="15"/>
  <c r="D418" i="15"/>
  <c r="D109" i="15"/>
  <c r="D191" i="15"/>
  <c r="D252" i="15"/>
  <c r="D268" i="15"/>
  <c r="D319" i="15"/>
  <c r="D332" i="15"/>
  <c r="D340" i="15"/>
  <c r="D354" i="15"/>
  <c r="D366" i="15"/>
  <c r="E366" i="15" s="1"/>
  <c r="D374" i="15"/>
  <c r="D395" i="15"/>
  <c r="D419" i="15"/>
  <c r="E419" i="15" s="1"/>
  <c r="D349" i="15"/>
  <c r="E350" i="15" s="1"/>
  <c r="D205" i="15"/>
  <c r="D301" i="15"/>
  <c r="D317" i="15"/>
  <c r="D345" i="15"/>
  <c r="D348" i="15"/>
  <c r="D353" i="15"/>
  <c r="E353" i="15" s="1"/>
  <c r="D367" i="15"/>
  <c r="D383" i="15"/>
  <c r="D389" i="15"/>
  <c r="D396" i="15"/>
  <c r="E396" i="15" s="1"/>
  <c r="D412" i="15"/>
  <c r="D420" i="15"/>
  <c r="E421" i="15" s="1"/>
  <c r="D90" i="15"/>
  <c r="D154" i="15"/>
  <c r="D334" i="15"/>
  <c r="E334" i="15" s="1"/>
  <c r="D376" i="15"/>
  <c r="D384" i="15"/>
  <c r="E385" i="15" s="1"/>
  <c r="D388" i="15"/>
  <c r="E388" i="15" s="1"/>
  <c r="D397" i="15"/>
  <c r="D405" i="15"/>
  <c r="E406" i="15" s="1"/>
  <c r="D413" i="15"/>
  <c r="E341" i="15"/>
  <c r="E398" i="15"/>
  <c r="E399" i="15"/>
  <c r="E407" i="15"/>
  <c r="E157" i="15"/>
  <c r="E387" i="15"/>
  <c r="E330" i="15"/>
  <c r="E417" i="15"/>
  <c r="D70" i="15"/>
  <c r="E189" i="15"/>
  <c r="D326" i="15"/>
  <c r="E344" i="15"/>
  <c r="D359" i="15"/>
  <c r="E359" i="15" s="1"/>
  <c r="D370" i="15"/>
  <c r="D377" i="15"/>
  <c r="D403" i="15"/>
  <c r="E403" i="15" s="1"/>
  <c r="D410" i="15"/>
  <c r="E410" i="15" s="1"/>
  <c r="E414" i="15"/>
  <c r="D35" i="15"/>
  <c r="D47" i="15"/>
  <c r="D82" i="15"/>
  <c r="D85" i="15"/>
  <c r="D106" i="15"/>
  <c r="D123" i="15"/>
  <c r="D190" i="15"/>
  <c r="E191" i="15" s="1"/>
  <c r="D253" i="15"/>
  <c r="D286" i="15"/>
  <c r="D323" i="15"/>
  <c r="D312" i="15"/>
  <c r="D338" i="15"/>
  <c r="D371" i="15"/>
  <c r="E371" i="15" s="1"/>
  <c r="D378" i="15"/>
  <c r="E382" i="15"/>
  <c r="D404" i="15"/>
  <c r="D411" i="15"/>
  <c r="D54" i="15"/>
  <c r="D105" i="15"/>
  <c r="D204" i="15"/>
  <c r="E205" i="15" s="1"/>
  <c r="D254" i="15"/>
  <c r="E254" i="15" s="1"/>
  <c r="D255" i="15"/>
  <c r="D324" i="15"/>
  <c r="E324" i="15" s="1"/>
  <c r="D331" i="15"/>
  <c r="E331" i="15" s="1"/>
  <c r="D335" i="15"/>
  <c r="E335" i="15" s="1"/>
  <c r="D357" i="15"/>
  <c r="E357" i="15" s="1"/>
  <c r="D360" i="15"/>
  <c r="E360" i="15" s="1"/>
  <c r="D368" i="15"/>
  <c r="E368" i="15" s="1"/>
  <c r="D375" i="15"/>
  <c r="E375" i="15" s="1"/>
  <c r="D393" i="15"/>
  <c r="D401" i="15"/>
  <c r="E401" i="15" s="1"/>
  <c r="D44" i="15"/>
  <c r="D48" i="15"/>
  <c r="D58" i="15"/>
  <c r="D57" i="15"/>
  <c r="E57" i="15" s="1"/>
  <c r="D96" i="15"/>
  <c r="D327" i="15"/>
  <c r="E327" i="15" s="1"/>
  <c r="D37" i="15"/>
  <c r="D46" i="15"/>
  <c r="E47" i="15" s="1"/>
  <c r="D55" i="15"/>
  <c r="D80" i="15"/>
  <c r="D108" i="15"/>
  <c r="D110" i="15"/>
  <c r="E110" i="15" s="1"/>
  <c r="D120" i="15"/>
  <c r="D225" i="15"/>
  <c r="D256" i="15"/>
  <c r="D313" i="15"/>
  <c r="E313" i="15" s="1"/>
  <c r="D346" i="15"/>
  <c r="D390" i="15"/>
  <c r="E391" i="15" s="1"/>
  <c r="D62" i="15"/>
  <c r="D325" i="15"/>
  <c r="D328" i="15"/>
  <c r="D336" i="15"/>
  <c r="E337" i="15" s="1"/>
  <c r="D361" i="15"/>
  <c r="E362" i="15" s="1"/>
  <c r="D394" i="15"/>
  <c r="E394" i="15" s="1"/>
  <c r="D42" i="15"/>
  <c r="E43" i="15" s="1"/>
  <c r="D50" i="15"/>
  <c r="D49" i="15"/>
  <c r="E49" i="15" s="1"/>
  <c r="D97" i="15"/>
  <c r="D129" i="15"/>
  <c r="D242" i="15"/>
  <c r="D306" i="15"/>
  <c r="D34" i="15"/>
  <c r="D51" i="15"/>
  <c r="D56" i="15"/>
  <c r="D84" i="15"/>
  <c r="D92" i="15"/>
  <c r="D100" i="15"/>
  <c r="D227" i="15"/>
  <c r="D258" i="15"/>
  <c r="D270" i="15"/>
  <c r="D271" i="15"/>
  <c r="D36" i="15"/>
  <c r="D60" i="15"/>
  <c r="D95" i="15"/>
  <c r="D112" i="15"/>
  <c r="D228" i="15"/>
  <c r="D236" i="15"/>
  <c r="D251" i="15"/>
  <c r="D265" i="15"/>
  <c r="E42" i="15"/>
  <c r="E52" i="15"/>
  <c r="E44" i="15"/>
  <c r="E50" i="15"/>
  <c r="E54" i="15"/>
  <c r="B46" i="15"/>
  <c r="E51" i="15"/>
  <c r="E55" i="15"/>
  <c r="E62" i="15"/>
  <c r="D39" i="15"/>
  <c r="D71" i="15"/>
  <c r="E109" i="15"/>
  <c r="D119" i="15"/>
  <c r="E120" i="15" s="1"/>
  <c r="D127" i="15"/>
  <c r="D121" i="15"/>
  <c r="D125" i="15"/>
  <c r="D200" i="15"/>
  <c r="D203" i="15"/>
  <c r="E323" i="15"/>
  <c r="D65" i="15"/>
  <c r="E66" i="15" s="1"/>
  <c r="D72" i="15"/>
  <c r="D76" i="15"/>
  <c r="D87" i="15"/>
  <c r="D88" i="15"/>
  <c r="D86" i="15"/>
  <c r="D113" i="15"/>
  <c r="D182" i="15"/>
  <c r="D181" i="15"/>
  <c r="D219" i="15"/>
  <c r="D75" i="15"/>
  <c r="D73" i="15"/>
  <c r="D81" i="15"/>
  <c r="D283" i="15"/>
  <c r="D282" i="15"/>
  <c r="D280" i="15"/>
  <c r="E48" i="15"/>
  <c r="D79" i="15"/>
  <c r="D77" i="15"/>
  <c r="D78" i="15"/>
  <c r="E183" i="15"/>
  <c r="D69" i="15"/>
  <c r="D101" i="15"/>
  <c r="D118" i="15"/>
  <c r="D122" i="15"/>
  <c r="E123" i="15" s="1"/>
  <c r="D124" i="15"/>
  <c r="D179" i="15"/>
  <c r="D178" i="15"/>
  <c r="D175" i="15"/>
  <c r="D38" i="15"/>
  <c r="E38" i="15" s="1"/>
  <c r="E56" i="15"/>
  <c r="D68" i="15"/>
  <c r="D74" i="15"/>
  <c r="D40" i="15"/>
  <c r="E40" i="15" s="1"/>
  <c r="D64" i="15"/>
  <c r="D91" i="15"/>
  <c r="D94" i="15"/>
  <c r="D239" i="15"/>
  <c r="D238" i="15"/>
  <c r="D41" i="15"/>
  <c r="D83" i="15"/>
  <c r="D284" i="15"/>
  <c r="D142" i="15"/>
  <c r="D147" i="15"/>
  <c r="D146" i="15"/>
  <c r="D198" i="15"/>
  <c r="D220" i="15"/>
  <c r="D89" i="15"/>
  <c r="E90" i="15" s="1"/>
  <c r="D63" i="15"/>
  <c r="D67" i="15"/>
  <c r="D93" i="15"/>
  <c r="D104" i="15"/>
  <c r="D114" i="15"/>
  <c r="D140" i="15"/>
  <c r="D141" i="15"/>
  <c r="D217" i="15"/>
  <c r="E392" i="15"/>
  <c r="E393" i="15"/>
  <c r="E106" i="15"/>
  <c r="D116" i="15"/>
  <c r="D117" i="15"/>
  <c r="D174" i="15"/>
  <c r="D173" i="15"/>
  <c r="D187" i="15"/>
  <c r="D186" i="15"/>
  <c r="D250" i="15"/>
  <c r="D248" i="15"/>
  <c r="D98" i="15"/>
  <c r="D99" i="15"/>
  <c r="D135" i="15"/>
  <c r="D148" i="15"/>
  <c r="D162" i="15"/>
  <c r="D171" i="15"/>
  <c r="D170" i="15"/>
  <c r="E190" i="15"/>
  <c r="D193" i="15"/>
  <c r="D192" i="15"/>
  <c r="D226" i="15"/>
  <c r="D224" i="15"/>
  <c r="D222" i="15"/>
  <c r="D221" i="15"/>
  <c r="D299" i="15"/>
  <c r="D298" i="15"/>
  <c r="D296" i="15"/>
  <c r="D300" i="15"/>
  <c r="D166" i="15"/>
  <c r="D165" i="15"/>
  <c r="D172" i="15"/>
  <c r="E196" i="15"/>
  <c r="D212" i="15"/>
  <c r="D208" i="15"/>
  <c r="D213" i="15"/>
  <c r="D218" i="15"/>
  <c r="D216" i="15"/>
  <c r="D214" i="15"/>
  <c r="E228" i="15"/>
  <c r="D235" i="15"/>
  <c r="D229" i="15"/>
  <c r="D294" i="15"/>
  <c r="D102" i="15"/>
  <c r="D137" i="15"/>
  <c r="D136" i="15"/>
  <c r="D139" i="15"/>
  <c r="D138" i="15"/>
  <c r="D180" i="15"/>
  <c r="D237" i="15"/>
  <c r="E265" i="15"/>
  <c r="D115" i="15"/>
  <c r="D128" i="15"/>
  <c r="D134" i="15"/>
  <c r="D130" i="15"/>
  <c r="D132" i="15"/>
  <c r="D133" i="15"/>
  <c r="D161" i="15"/>
  <c r="D160" i="15"/>
  <c r="D159" i="15"/>
  <c r="D164" i="15"/>
  <c r="D199" i="15"/>
  <c r="D201" i="15"/>
  <c r="D309" i="15"/>
  <c r="D311" i="15"/>
  <c r="D308" i="15"/>
  <c r="D126" i="15"/>
  <c r="D131" i="15"/>
  <c r="D155" i="15"/>
  <c r="D163" i="15"/>
  <c r="D261" i="15"/>
  <c r="D263" i="15"/>
  <c r="E264" i="15" s="1"/>
  <c r="D260" i="15"/>
  <c r="D259" i="15"/>
  <c r="D304" i="15"/>
  <c r="D303" i="15"/>
  <c r="D103" i="15"/>
  <c r="D107" i="15"/>
  <c r="E108" i="15" s="1"/>
  <c r="D111" i="15"/>
  <c r="E112" i="15" s="1"/>
  <c r="D158" i="15"/>
  <c r="D169" i="15"/>
  <c r="D168" i="15"/>
  <c r="D177" i="15"/>
  <c r="D176" i="15"/>
  <c r="D185" i="15"/>
  <c r="D184" i="15"/>
  <c r="D211" i="15"/>
  <c r="E206" i="15"/>
  <c r="D245" i="15"/>
  <c r="D243" i="15"/>
  <c r="D281" i="15"/>
  <c r="D307" i="15"/>
  <c r="D320" i="15"/>
  <c r="D316" i="15"/>
  <c r="E317" i="15" s="1"/>
  <c r="E412" i="15"/>
  <c r="E413" i="15"/>
  <c r="D145" i="15"/>
  <c r="D144" i="15"/>
  <c r="D153" i="15"/>
  <c r="D152" i="15"/>
  <c r="D151" i="15"/>
  <c r="D197" i="15"/>
  <c r="D230" i="15"/>
  <c r="D234" i="15"/>
  <c r="D232" i="15"/>
  <c r="D143" i="15"/>
  <c r="D209" i="15"/>
  <c r="D244" i="15"/>
  <c r="E271" i="15"/>
  <c r="D310" i="15"/>
  <c r="D233" i="15"/>
  <c r="D241" i="15"/>
  <c r="E253" i="15"/>
  <c r="E256" i="15"/>
  <c r="D262" i="15"/>
  <c r="D272" i="15"/>
  <c r="D297" i="15"/>
  <c r="D315" i="15"/>
  <c r="D314" i="15"/>
  <c r="E409" i="15"/>
  <c r="D207" i="15"/>
  <c r="D215" i="15"/>
  <c r="D247" i="15"/>
  <c r="E252" i="15"/>
  <c r="D267" i="15"/>
  <c r="D266" i="15"/>
  <c r="D278" i="15"/>
  <c r="D288" i="15"/>
  <c r="E377" i="15"/>
  <c r="E383" i="15"/>
  <c r="E397" i="15"/>
  <c r="D223" i="15"/>
  <c r="D231" i="15"/>
  <c r="D246" i="15"/>
  <c r="D269" i="15"/>
  <c r="E270" i="15" s="1"/>
  <c r="D274" i="15"/>
  <c r="E275" i="15" s="1"/>
  <c r="D277" i="15"/>
  <c r="D279" i="15"/>
  <c r="D276" i="15"/>
  <c r="D287" i="15"/>
  <c r="D302" i="15"/>
  <c r="E367" i="15"/>
  <c r="E381" i="15"/>
  <c r="E351" i="15"/>
  <c r="E364" i="15"/>
  <c r="D194" i="15"/>
  <c r="D202" i="15"/>
  <c r="D210" i="15"/>
  <c r="D249" i="15"/>
  <c r="D285" i="15"/>
  <c r="E286" i="15" s="1"/>
  <c r="D290" i="15"/>
  <c r="D293" i="15"/>
  <c r="D295" i="15"/>
  <c r="D292" i="15"/>
  <c r="D318" i="15"/>
  <c r="E348" i="15"/>
  <c r="E349" i="15"/>
  <c r="E332" i="15"/>
  <c r="E333" i="15"/>
  <c r="E345" i="15"/>
  <c r="D257" i="15"/>
  <c r="D273" i="15"/>
  <c r="D289" i="15"/>
  <c r="D305" i="15"/>
  <c r="E342" i="15"/>
  <c r="E358" i="15"/>
  <c r="E374" i="15"/>
  <c r="E390" i="15"/>
  <c r="E340" i="15"/>
  <c r="E372" i="15"/>
  <c r="E404" i="15"/>
  <c r="E322" i="15"/>
  <c r="E370" i="15"/>
  <c r="E402" i="15"/>
  <c r="E418" i="15"/>
  <c r="E336" i="15"/>
  <c r="E352" i="15"/>
  <c r="E384" i="15"/>
  <c r="E400" i="15"/>
  <c r="E416" i="15"/>
  <c r="H80" i="13" l="1"/>
  <c r="H16" i="13"/>
  <c r="H48" i="13"/>
  <c r="H14" i="13"/>
  <c r="H30" i="13"/>
  <c r="H46" i="13"/>
  <c r="H71" i="13"/>
  <c r="H63" i="13"/>
  <c r="H79" i="13"/>
  <c r="H41" i="13"/>
  <c r="H66" i="13"/>
  <c r="P18" i="16"/>
  <c r="H43" i="13"/>
  <c r="H59" i="13"/>
  <c r="H24" i="13"/>
  <c r="H56" i="13"/>
  <c r="H73" i="13"/>
  <c r="H35" i="13"/>
  <c r="H51" i="13"/>
  <c r="H8" i="13"/>
  <c r="H40" i="13"/>
  <c r="H72" i="13"/>
  <c r="H81" i="13"/>
  <c r="H6" i="13"/>
  <c r="H22" i="13"/>
  <c r="H38" i="13"/>
  <c r="H54" i="13"/>
  <c r="H67" i="13"/>
  <c r="H83" i="13"/>
  <c r="H77" i="13"/>
  <c r="H82" i="13"/>
  <c r="H74" i="13"/>
  <c r="H26" i="13"/>
  <c r="H57" i="13"/>
  <c r="H7" i="13"/>
  <c r="H23" i="13"/>
  <c r="H39" i="13"/>
  <c r="H55" i="13"/>
  <c r="H12" i="13"/>
  <c r="H64" i="13"/>
  <c r="H19" i="13"/>
  <c r="H11" i="13"/>
  <c r="H27" i="13"/>
  <c r="H32" i="13"/>
  <c r="H53" i="13"/>
  <c r="H49" i="13"/>
  <c r="H15" i="13"/>
  <c r="H47" i="13"/>
  <c r="H20" i="13"/>
  <c r="H52" i="13"/>
  <c r="H44" i="13"/>
  <c r="H76" i="13"/>
  <c r="H10" i="13"/>
  <c r="H42" i="13"/>
  <c r="H75" i="13"/>
  <c r="H36" i="13"/>
  <c r="P36" i="16"/>
  <c r="H4" i="13"/>
  <c r="H68" i="13"/>
  <c r="P26" i="16"/>
  <c r="P13" i="16"/>
  <c r="P22" i="16"/>
  <c r="H60" i="13"/>
  <c r="H18" i="13"/>
  <c r="H34" i="13"/>
  <c r="H50" i="13"/>
  <c r="H31" i="13"/>
  <c r="W3" i="5"/>
  <c r="H62" i="13"/>
  <c r="H65" i="13"/>
  <c r="Q27" i="17"/>
  <c r="P46" i="16"/>
  <c r="H28" i="13"/>
  <c r="Q82" i="17"/>
  <c r="Q18" i="17"/>
  <c r="H9" i="13"/>
  <c r="H25" i="13"/>
  <c r="H13" i="13"/>
  <c r="H29" i="13"/>
  <c r="H45" i="13"/>
  <c r="H17" i="13"/>
  <c r="H33" i="13"/>
  <c r="H5" i="13"/>
  <c r="H21" i="13"/>
  <c r="H37" i="13"/>
  <c r="C8" i="17"/>
  <c r="D8" i="17" s="1"/>
  <c r="P8" i="17" s="1"/>
  <c r="Q8" i="17" s="1"/>
  <c r="C46" i="17"/>
  <c r="D46" i="17" s="1"/>
  <c r="P46" i="17" s="1"/>
  <c r="Q46" i="17" s="1"/>
  <c r="C76" i="17"/>
  <c r="D76" i="17" s="1"/>
  <c r="P76" i="17" s="1"/>
  <c r="Q76" i="17" s="1"/>
  <c r="C79" i="17"/>
  <c r="D79" i="17" s="1"/>
  <c r="P79" i="17" s="1"/>
  <c r="Q79" i="17" s="1"/>
  <c r="C16" i="17"/>
  <c r="D16" i="17" s="1"/>
  <c r="P16" i="17" s="1"/>
  <c r="Q16" i="17" s="1"/>
  <c r="C21" i="17"/>
  <c r="D21" i="17" s="1"/>
  <c r="P21" i="17" s="1"/>
  <c r="Q21" i="17" s="1"/>
  <c r="C73" i="17"/>
  <c r="D73" i="17" s="1"/>
  <c r="P73" i="17" s="1"/>
  <c r="Q73" i="17" s="1"/>
  <c r="C41" i="17"/>
  <c r="D41" i="17" s="1"/>
  <c r="P41" i="17" s="1"/>
  <c r="Q41" i="17" s="1"/>
  <c r="C23" i="17"/>
  <c r="D23" i="17" s="1"/>
  <c r="P23" i="17" s="1"/>
  <c r="Q23" i="17" s="1"/>
  <c r="C32" i="17"/>
  <c r="D32" i="17" s="1"/>
  <c r="P32" i="17" s="1"/>
  <c r="Q32" i="17" s="1"/>
  <c r="C22" i="17"/>
  <c r="D22" i="17" s="1"/>
  <c r="P22" i="17" s="1"/>
  <c r="Q22" i="17" s="1"/>
  <c r="C17" i="17"/>
  <c r="D17" i="17" s="1"/>
  <c r="P17" i="17" s="1"/>
  <c r="Q17" i="17" s="1"/>
  <c r="C6" i="17"/>
  <c r="D6" i="17" s="1"/>
  <c r="P6" i="17" s="1"/>
  <c r="Q6" i="17" s="1"/>
  <c r="C70" i="17"/>
  <c r="D70" i="17" s="1"/>
  <c r="P70" i="17" s="1"/>
  <c r="Q70" i="17" s="1"/>
  <c r="C38" i="17"/>
  <c r="D38" i="17" s="1"/>
  <c r="P38" i="17" s="1"/>
  <c r="Q38" i="17" s="1"/>
  <c r="C15" i="17"/>
  <c r="D15" i="17" s="1"/>
  <c r="P15" i="17" s="1"/>
  <c r="Q15" i="17" s="1"/>
  <c r="C52" i="17"/>
  <c r="D52" i="17" s="1"/>
  <c r="P52" i="17" s="1"/>
  <c r="Q52" i="17" s="1"/>
  <c r="C84" i="17"/>
  <c r="D84" i="17" s="1"/>
  <c r="P84" i="17" s="1"/>
  <c r="Q84" i="17" s="1"/>
  <c r="C5" i="17"/>
  <c r="D5" i="17" s="1"/>
  <c r="P5" i="17" s="1"/>
  <c r="Q5" i="17" s="1"/>
  <c r="C50" i="17"/>
  <c r="D50" i="17" s="1"/>
  <c r="P50" i="17" s="1"/>
  <c r="Q50" i="17" s="1"/>
  <c r="C48" i="17"/>
  <c r="D48" i="17" s="1"/>
  <c r="P48" i="17" s="1"/>
  <c r="Q48" i="17" s="1"/>
  <c r="C83" i="17"/>
  <c r="D83" i="17" s="1"/>
  <c r="P83" i="17" s="1"/>
  <c r="Q83" i="17" s="1"/>
  <c r="C58" i="17"/>
  <c r="D58" i="17" s="1"/>
  <c r="P58" i="17" s="1"/>
  <c r="Q58" i="17" s="1"/>
  <c r="O6" i="12"/>
  <c r="O45" i="12"/>
  <c r="O46" i="12"/>
  <c r="O61" i="12"/>
  <c r="O19" i="12"/>
  <c r="O71" i="12"/>
  <c r="C42" i="17"/>
  <c r="D42" i="17" s="1"/>
  <c r="P42" i="17" s="1"/>
  <c r="Q42" i="17" s="1"/>
  <c r="C65" i="17"/>
  <c r="D65" i="17" s="1"/>
  <c r="P65" i="17" s="1"/>
  <c r="Q65" i="17" s="1"/>
  <c r="C37" i="17"/>
  <c r="D37" i="17" s="1"/>
  <c r="P37" i="17" s="1"/>
  <c r="Q37" i="17" s="1"/>
  <c r="C20" i="17"/>
  <c r="D20" i="17" s="1"/>
  <c r="P20" i="17" s="1"/>
  <c r="Q20" i="17" s="1"/>
  <c r="C29" i="17"/>
  <c r="D29" i="17" s="1"/>
  <c r="P29" i="17" s="1"/>
  <c r="Q29" i="17" s="1"/>
  <c r="C62" i="17"/>
  <c r="D62" i="17" s="1"/>
  <c r="P62" i="17" s="1"/>
  <c r="Q62" i="17" s="1"/>
  <c r="C31" i="17"/>
  <c r="D31" i="17" s="1"/>
  <c r="P31" i="17" s="1"/>
  <c r="Q31" i="17" s="1"/>
  <c r="C69" i="17"/>
  <c r="D69" i="17" s="1"/>
  <c r="P69" i="17" s="1"/>
  <c r="Q69" i="17" s="1"/>
  <c r="C60" i="17"/>
  <c r="D60" i="17" s="1"/>
  <c r="P60" i="17" s="1"/>
  <c r="Q60" i="17" s="1"/>
  <c r="C63" i="17"/>
  <c r="D63" i="17" s="1"/>
  <c r="P63" i="17" s="1"/>
  <c r="Q63" i="17" s="1"/>
  <c r="C55" i="17"/>
  <c r="D55" i="17" s="1"/>
  <c r="P55" i="17" s="1"/>
  <c r="Q55" i="17" s="1"/>
  <c r="C47" i="17"/>
  <c r="D47" i="17" s="1"/>
  <c r="P47" i="17" s="1"/>
  <c r="Q47" i="17" s="1"/>
  <c r="C39" i="17"/>
  <c r="D39" i="17" s="1"/>
  <c r="P39" i="17" s="1"/>
  <c r="Q39" i="17" s="1"/>
  <c r="C13" i="17"/>
  <c r="D13" i="17" s="1"/>
  <c r="P13" i="17" s="1"/>
  <c r="Q13" i="17" s="1"/>
  <c r="C7" i="17"/>
  <c r="D7" i="17" s="1"/>
  <c r="P7" i="17" s="1"/>
  <c r="Q7" i="17" s="1"/>
  <c r="C64" i="17"/>
  <c r="D64" i="17" s="1"/>
  <c r="P64" i="17" s="1"/>
  <c r="Q64" i="17" s="1"/>
  <c r="C43" i="17"/>
  <c r="D43" i="17" s="1"/>
  <c r="P43" i="17" s="1"/>
  <c r="Q43" i="17" s="1"/>
  <c r="C14" i="17"/>
  <c r="D14" i="17" s="1"/>
  <c r="P14" i="17" s="1"/>
  <c r="Q14" i="17" s="1"/>
  <c r="C12" i="17"/>
  <c r="D12" i="17" s="1"/>
  <c r="P12" i="17" s="1"/>
  <c r="Q12" i="17" s="1"/>
  <c r="C67" i="17"/>
  <c r="D67" i="17" s="1"/>
  <c r="P67" i="17" s="1"/>
  <c r="Q67" i="17" s="1"/>
  <c r="C24" i="17"/>
  <c r="D24" i="17" s="1"/>
  <c r="P24" i="17" s="1"/>
  <c r="Q24" i="17" s="1"/>
  <c r="C72" i="17"/>
  <c r="D72" i="17" s="1"/>
  <c r="P72" i="17" s="1"/>
  <c r="Q72" i="17" s="1"/>
  <c r="O22" i="12"/>
  <c r="O17" i="12"/>
  <c r="O49" i="12"/>
  <c r="O39" i="12"/>
  <c r="O73" i="12"/>
  <c r="V3" i="16"/>
  <c r="C4" i="16"/>
  <c r="O4" i="16" s="1"/>
  <c r="F4" i="16" s="1"/>
  <c r="O27" i="12"/>
  <c r="O75" i="12"/>
  <c r="O81" i="12"/>
  <c r="C44" i="17"/>
  <c r="D44" i="17" s="1"/>
  <c r="P44" i="17" s="1"/>
  <c r="Q44" i="17" s="1"/>
  <c r="O41" i="12"/>
  <c r="C57" i="17"/>
  <c r="D57" i="17" s="1"/>
  <c r="P57" i="17" s="1"/>
  <c r="Q57" i="17" s="1"/>
  <c r="C11" i="17"/>
  <c r="D11" i="17" s="1"/>
  <c r="P11" i="17" s="1"/>
  <c r="Q11" i="17" s="1"/>
  <c r="C36" i="17"/>
  <c r="D36" i="17" s="1"/>
  <c r="P36" i="17" s="1"/>
  <c r="Q36" i="17" s="1"/>
  <c r="C35" i="17"/>
  <c r="D35" i="17" s="1"/>
  <c r="P35" i="17" s="1"/>
  <c r="Q35" i="17" s="1"/>
  <c r="C26" i="17"/>
  <c r="D26" i="17" s="1"/>
  <c r="P26" i="17" s="1"/>
  <c r="Q26" i="17" s="1"/>
  <c r="C19" i="17"/>
  <c r="D19" i="17" s="1"/>
  <c r="P19" i="17" s="1"/>
  <c r="Q19" i="17" s="1"/>
  <c r="C9" i="17"/>
  <c r="D9" i="17" s="1"/>
  <c r="P9" i="17" s="1"/>
  <c r="Q9" i="17" s="1"/>
  <c r="C54" i="17"/>
  <c r="D54" i="17" s="1"/>
  <c r="P54" i="17" s="1"/>
  <c r="Q54" i="17" s="1"/>
  <c r="C28" i="17"/>
  <c r="D28" i="17" s="1"/>
  <c r="P28" i="17" s="1"/>
  <c r="Q28" i="17" s="1"/>
  <c r="C77" i="17"/>
  <c r="D77" i="17" s="1"/>
  <c r="P77" i="17" s="1"/>
  <c r="Q77" i="17" s="1"/>
  <c r="C68" i="17"/>
  <c r="D68" i="17" s="1"/>
  <c r="P68" i="17" s="1"/>
  <c r="Q68" i="17" s="1"/>
  <c r="C71" i="17"/>
  <c r="D71" i="17" s="1"/>
  <c r="P71" i="17" s="1"/>
  <c r="Q71" i="17" s="1"/>
  <c r="C61" i="17"/>
  <c r="D61" i="17" s="1"/>
  <c r="P61" i="17" s="1"/>
  <c r="Q61" i="17" s="1"/>
  <c r="C53" i="17"/>
  <c r="D53" i="17" s="1"/>
  <c r="P53" i="17" s="1"/>
  <c r="Q53" i="17" s="1"/>
  <c r="C45" i="17"/>
  <c r="D45" i="17" s="1"/>
  <c r="P45" i="17" s="1"/>
  <c r="Q45" i="17" s="1"/>
  <c r="C66" i="17"/>
  <c r="D66" i="17" s="1"/>
  <c r="P66" i="17" s="1"/>
  <c r="Q66" i="17" s="1"/>
  <c r="C51" i="17"/>
  <c r="D51" i="17" s="1"/>
  <c r="P51" i="17" s="1"/>
  <c r="Q51" i="17" s="1"/>
  <c r="C80" i="17"/>
  <c r="D80" i="17" s="1"/>
  <c r="P80" i="17" s="1"/>
  <c r="Q80" i="17" s="1"/>
  <c r="C59" i="17"/>
  <c r="D59" i="17" s="1"/>
  <c r="P59" i="17" s="1"/>
  <c r="Q59" i="17" s="1"/>
  <c r="C10" i="17"/>
  <c r="D10" i="17" s="1"/>
  <c r="P10" i="17" s="1"/>
  <c r="Q10" i="17" s="1"/>
  <c r="C40" i="17"/>
  <c r="D40" i="17" s="1"/>
  <c r="P40" i="17" s="1"/>
  <c r="Q40" i="17" s="1"/>
  <c r="C56" i="17"/>
  <c r="D56" i="17" s="1"/>
  <c r="P56" i="17" s="1"/>
  <c r="Q56" i="17" s="1"/>
  <c r="Q34" i="17"/>
  <c r="C30" i="17"/>
  <c r="D30" i="17" s="1"/>
  <c r="P30" i="17" s="1"/>
  <c r="Q30" i="17" s="1"/>
  <c r="O38" i="12"/>
  <c r="O16" i="12"/>
  <c r="O32" i="12"/>
  <c r="O48" i="12"/>
  <c r="O76" i="12"/>
  <c r="O5" i="12"/>
  <c r="O37" i="12"/>
  <c r="O14" i="12"/>
  <c r="O10" i="12"/>
  <c r="O42" i="12"/>
  <c r="O62" i="12"/>
  <c r="O78" i="12"/>
  <c r="O35" i="12"/>
  <c r="O59" i="12"/>
  <c r="O79" i="12"/>
  <c r="C81" i="17"/>
  <c r="D81" i="17" s="1"/>
  <c r="P81" i="17" s="1"/>
  <c r="Q81" i="17" s="1"/>
  <c r="C49" i="17"/>
  <c r="D49" i="17" s="1"/>
  <c r="P49" i="17" s="1"/>
  <c r="Q49" i="17" s="1"/>
  <c r="C33" i="17"/>
  <c r="D33" i="17" s="1"/>
  <c r="P33" i="17" s="1"/>
  <c r="Q33" i="17" s="1"/>
  <c r="C78" i="17"/>
  <c r="D78" i="17" s="1"/>
  <c r="P78" i="17" s="1"/>
  <c r="Q78" i="17" s="1"/>
  <c r="C25" i="17"/>
  <c r="D25" i="17" s="1"/>
  <c r="P25" i="17" s="1"/>
  <c r="Q25" i="17" s="1"/>
  <c r="C75" i="17"/>
  <c r="D75" i="17" s="1"/>
  <c r="P75" i="17" s="1"/>
  <c r="Q75" i="17" s="1"/>
  <c r="O7" i="12"/>
  <c r="O66" i="12"/>
  <c r="O11" i="12"/>
  <c r="O43" i="12"/>
  <c r="O67" i="12"/>
  <c r="O83" i="12"/>
  <c r="P3" i="16"/>
  <c r="J4" i="17"/>
  <c r="I3" i="17" s="1"/>
  <c r="Q3" i="17"/>
  <c r="S4" i="17"/>
  <c r="R29" i="17" s="1"/>
  <c r="P4" i="17"/>
  <c r="W3" i="17"/>
  <c r="I4" i="16"/>
  <c r="H3" i="16" s="1"/>
  <c r="P32" i="16"/>
  <c r="P17" i="16"/>
  <c r="C8" i="16"/>
  <c r="C45" i="16"/>
  <c r="C15" i="16"/>
  <c r="P77" i="16"/>
  <c r="P34" i="16"/>
  <c r="P35" i="16"/>
  <c r="P63" i="16"/>
  <c r="P50" i="16"/>
  <c r="P19" i="16"/>
  <c r="P84" i="16"/>
  <c r="P10" i="16"/>
  <c r="P7" i="16"/>
  <c r="P21" i="16"/>
  <c r="P5" i="16"/>
  <c r="P69" i="16"/>
  <c r="P47" i="16"/>
  <c r="P73" i="16"/>
  <c r="P49" i="16"/>
  <c r="P23" i="16"/>
  <c r="P41" i="16"/>
  <c r="P51" i="16"/>
  <c r="P24" i="16"/>
  <c r="P27" i="16"/>
  <c r="P75" i="16"/>
  <c r="P71" i="16"/>
  <c r="P82" i="16"/>
  <c r="P61" i="16"/>
  <c r="P20" i="16"/>
  <c r="P72" i="16"/>
  <c r="P52" i="16"/>
  <c r="P76" i="16"/>
  <c r="P38" i="16"/>
  <c r="P79" i="16"/>
  <c r="P65" i="16"/>
  <c r="P64" i="16"/>
  <c r="P9" i="16"/>
  <c r="P44" i="16"/>
  <c r="P81" i="16"/>
  <c r="P28" i="16"/>
  <c r="P59" i="16"/>
  <c r="P60" i="16"/>
  <c r="P16" i="16"/>
  <c r="P6" i="16"/>
  <c r="P40" i="16"/>
  <c r="P58" i="16"/>
  <c r="P30" i="16"/>
  <c r="R4" i="16"/>
  <c r="Q16" i="16" s="1"/>
  <c r="P55" i="16"/>
  <c r="P68" i="16"/>
  <c r="P39" i="16"/>
  <c r="P74" i="16"/>
  <c r="P67" i="16"/>
  <c r="P57" i="16"/>
  <c r="P80" i="16"/>
  <c r="P43" i="16"/>
  <c r="P31" i="16"/>
  <c r="P37" i="16"/>
  <c r="P66" i="16"/>
  <c r="P70" i="16"/>
  <c r="P83" i="16"/>
  <c r="P62" i="16"/>
  <c r="P14" i="16"/>
  <c r="P54" i="16"/>
  <c r="P29" i="16"/>
  <c r="P12" i="16"/>
  <c r="P48" i="16"/>
  <c r="P42" i="16"/>
  <c r="P78" i="16"/>
  <c r="P56" i="16"/>
  <c r="P11" i="16"/>
  <c r="P33" i="16"/>
  <c r="P25" i="16"/>
  <c r="P53" i="16"/>
  <c r="E405" i="15"/>
  <c r="E354" i="15"/>
  <c r="E361" i="15"/>
  <c r="E167" i="15"/>
  <c r="E45" i="15"/>
  <c r="E59" i="15"/>
  <c r="E46" i="15"/>
  <c r="E389" i="15"/>
  <c r="E376" i="15"/>
  <c r="E325" i="15"/>
  <c r="E420" i="15"/>
  <c r="E258" i="15"/>
  <c r="E100" i="15"/>
  <c r="E346" i="15"/>
  <c r="E291" i="15"/>
  <c r="E379" i="15"/>
  <c r="E355" i="15"/>
  <c r="E326" i="15"/>
  <c r="E53" i="15"/>
  <c r="E328" i="15"/>
  <c r="E338" i="15"/>
  <c r="E97" i="15"/>
  <c r="E60" i="15"/>
  <c r="E129" i="15"/>
  <c r="E96" i="15"/>
  <c r="E85" i="15"/>
  <c r="E347" i="15"/>
  <c r="E204" i="15"/>
  <c r="E411" i="15"/>
  <c r="E339" i="15"/>
  <c r="E84" i="15"/>
  <c r="E92" i="15"/>
  <c r="E395" i="15"/>
  <c r="E58" i="15"/>
  <c r="E329" i="15"/>
  <c r="E61" i="15"/>
  <c r="E255" i="15"/>
  <c r="E378" i="15"/>
  <c r="E369" i="15"/>
  <c r="E276" i="15"/>
  <c r="E279" i="15"/>
  <c r="E184" i="15"/>
  <c r="E163" i="15"/>
  <c r="E132" i="15"/>
  <c r="E213" i="15"/>
  <c r="E300" i="15"/>
  <c r="E226" i="15"/>
  <c r="E148" i="15"/>
  <c r="E186" i="15"/>
  <c r="E117" i="15"/>
  <c r="E93" i="15"/>
  <c r="E198" i="15"/>
  <c r="E239" i="15"/>
  <c r="E64" i="15"/>
  <c r="E282" i="15"/>
  <c r="E219" i="15"/>
  <c r="E72" i="15"/>
  <c r="E121" i="15"/>
  <c r="E293" i="15"/>
  <c r="E277" i="15"/>
  <c r="E278" i="15"/>
  <c r="E241" i="15"/>
  <c r="E301" i="15"/>
  <c r="E144" i="15"/>
  <c r="E185" i="15"/>
  <c r="E103" i="15"/>
  <c r="E155" i="15"/>
  <c r="E201" i="15"/>
  <c r="E130" i="15"/>
  <c r="E139" i="15"/>
  <c r="E208" i="15"/>
  <c r="E187" i="15"/>
  <c r="E116" i="15"/>
  <c r="E217" i="15"/>
  <c r="E146" i="15"/>
  <c r="E188" i="15"/>
  <c r="E175" i="15"/>
  <c r="E78" i="15"/>
  <c r="E283" i="15"/>
  <c r="E181" i="15"/>
  <c r="E65" i="15"/>
  <c r="E292" i="15"/>
  <c r="E138" i="15"/>
  <c r="E290" i="15"/>
  <c r="E274" i="15"/>
  <c r="E233" i="15"/>
  <c r="E281" i="15"/>
  <c r="E131" i="15"/>
  <c r="E136" i="15"/>
  <c r="E296" i="15"/>
  <c r="E147" i="15"/>
  <c r="E77" i="15"/>
  <c r="E182" i="15"/>
  <c r="E285" i="15"/>
  <c r="E269" i="15"/>
  <c r="E267" i="15"/>
  <c r="E315" i="15"/>
  <c r="E310" i="15"/>
  <c r="E234" i="15"/>
  <c r="E177" i="15"/>
  <c r="E304" i="15"/>
  <c r="E126" i="15"/>
  <c r="E164" i="15"/>
  <c r="E128" i="15"/>
  <c r="E137" i="15"/>
  <c r="E235" i="15"/>
  <c r="E298" i="15"/>
  <c r="E193" i="15"/>
  <c r="E99" i="15"/>
  <c r="E174" i="15"/>
  <c r="E141" i="15"/>
  <c r="E63" i="15"/>
  <c r="E41" i="15"/>
  <c r="E91" i="15"/>
  <c r="E179" i="15"/>
  <c r="E79" i="15"/>
  <c r="E73" i="15"/>
  <c r="E113" i="15"/>
  <c r="E257" i="15"/>
  <c r="E295" i="15"/>
  <c r="E314" i="15"/>
  <c r="E145" i="15"/>
  <c r="E303" i="15"/>
  <c r="E134" i="15"/>
  <c r="E229" i="15"/>
  <c r="E135" i="15"/>
  <c r="E67" i="15"/>
  <c r="E83" i="15"/>
  <c r="E69" i="15"/>
  <c r="E305" i="15"/>
  <c r="E249" i="15"/>
  <c r="E297" i="15"/>
  <c r="E230" i="15"/>
  <c r="E243" i="15"/>
  <c r="E168" i="15"/>
  <c r="E259" i="15"/>
  <c r="E159" i="15"/>
  <c r="E115" i="15"/>
  <c r="E242" i="15"/>
  <c r="E102" i="15"/>
  <c r="E172" i="15"/>
  <c r="E299" i="15"/>
  <c r="E98" i="15"/>
  <c r="E156" i="15"/>
  <c r="E140" i="15"/>
  <c r="E240" i="15"/>
  <c r="E142" i="15"/>
  <c r="E306" i="15"/>
  <c r="E124" i="15"/>
  <c r="E75" i="15"/>
  <c r="E86" i="15"/>
  <c r="E236" i="15"/>
  <c r="E71" i="15"/>
  <c r="B47" i="15"/>
  <c r="E70" i="15"/>
  <c r="E223" i="15"/>
  <c r="E194" i="15"/>
  <c r="E288" i="15"/>
  <c r="E153" i="15"/>
  <c r="E107" i="15"/>
  <c r="E266" i="15"/>
  <c r="E232" i="15"/>
  <c r="E176" i="15"/>
  <c r="E199" i="15"/>
  <c r="E212" i="15"/>
  <c r="E192" i="15"/>
  <c r="E173" i="15"/>
  <c r="E195" i="15"/>
  <c r="E94" i="15"/>
  <c r="E178" i="15"/>
  <c r="E81" i="15"/>
  <c r="E127" i="15"/>
  <c r="E289" i="15"/>
  <c r="E210" i="15"/>
  <c r="E302" i="15"/>
  <c r="E246" i="15"/>
  <c r="E247" i="15"/>
  <c r="E272" i="15"/>
  <c r="E244" i="15"/>
  <c r="E197" i="15"/>
  <c r="E316" i="15"/>
  <c r="E245" i="15"/>
  <c r="E169" i="15"/>
  <c r="E260" i="15"/>
  <c r="E308" i="15"/>
  <c r="E160" i="15"/>
  <c r="E237" i="15"/>
  <c r="E294" i="15"/>
  <c r="E214" i="15"/>
  <c r="E165" i="15"/>
  <c r="E221" i="15"/>
  <c r="E170" i="15"/>
  <c r="E154" i="15"/>
  <c r="E82" i="15"/>
  <c r="E284" i="15"/>
  <c r="E268" i="15"/>
  <c r="E95" i="15"/>
  <c r="E74" i="15"/>
  <c r="E122" i="15"/>
  <c r="E80" i="15"/>
  <c r="E88" i="15"/>
  <c r="E203" i="15"/>
  <c r="E119" i="15"/>
  <c r="E39" i="15"/>
  <c r="E273" i="15"/>
  <c r="E318" i="15"/>
  <c r="E202" i="15"/>
  <c r="E287" i="15"/>
  <c r="E231" i="15"/>
  <c r="E215" i="15"/>
  <c r="E262" i="15"/>
  <c r="E209" i="15"/>
  <c r="E151" i="15"/>
  <c r="E320" i="15"/>
  <c r="E321" i="15"/>
  <c r="E158" i="15"/>
  <c r="E263" i="15"/>
  <c r="E311" i="15"/>
  <c r="E161" i="15"/>
  <c r="E180" i="15"/>
  <c r="E216" i="15"/>
  <c r="E166" i="15"/>
  <c r="E222" i="15"/>
  <c r="E171" i="15"/>
  <c r="E248" i="15"/>
  <c r="E319" i="15"/>
  <c r="E114" i="15"/>
  <c r="E220" i="15"/>
  <c r="E68" i="15"/>
  <c r="E118" i="15"/>
  <c r="E227" i="15"/>
  <c r="E87" i="15"/>
  <c r="E200" i="15"/>
  <c r="E207" i="15"/>
  <c r="E143" i="15"/>
  <c r="E152" i="15"/>
  <c r="E307" i="15"/>
  <c r="E211" i="15"/>
  <c r="E111" i="15"/>
  <c r="E261" i="15"/>
  <c r="E309" i="15"/>
  <c r="E133" i="15"/>
  <c r="E218" i="15"/>
  <c r="E224" i="15"/>
  <c r="E162" i="15"/>
  <c r="E250" i="15"/>
  <c r="E251" i="15"/>
  <c r="E149" i="15"/>
  <c r="E104" i="15"/>
  <c r="E89" i="15"/>
  <c r="E225" i="15"/>
  <c r="E238" i="15"/>
  <c r="E101" i="15"/>
  <c r="E280" i="15"/>
  <c r="E312" i="15"/>
  <c r="E76" i="15"/>
  <c r="E125" i="15"/>
  <c r="E105" i="15"/>
  <c r="R52" i="17" l="1"/>
  <c r="R17" i="17"/>
  <c r="R23" i="17"/>
  <c r="R49" i="17"/>
  <c r="R63" i="17"/>
  <c r="R81" i="17"/>
  <c r="R39" i="17"/>
  <c r="R77" i="17"/>
  <c r="R79" i="17"/>
  <c r="Q8" i="16"/>
  <c r="Q23" i="16"/>
  <c r="Q36" i="16"/>
  <c r="R6" i="17"/>
  <c r="R55" i="17"/>
  <c r="R20" i="17"/>
  <c r="R47" i="17"/>
  <c r="Q19" i="16"/>
  <c r="Q69" i="16"/>
  <c r="Q22" i="16"/>
  <c r="Q43" i="16"/>
  <c r="Q30" i="16"/>
  <c r="Q59" i="16"/>
  <c r="Q39" i="16"/>
  <c r="Q12" i="16"/>
  <c r="Q26" i="16"/>
  <c r="Q55" i="16"/>
  <c r="Q44" i="16"/>
  <c r="Q11" i="16"/>
  <c r="Q56" i="16"/>
  <c r="Q40" i="16"/>
  <c r="Q15" i="16"/>
  <c r="Q51" i="16"/>
  <c r="H4" i="16"/>
  <c r="P4" i="16"/>
  <c r="R68" i="17"/>
  <c r="R44" i="17"/>
  <c r="R76" i="17"/>
  <c r="R69" i="17"/>
  <c r="R56" i="17"/>
  <c r="R65" i="17"/>
  <c r="Q3" i="16"/>
  <c r="Q65" i="16"/>
  <c r="Q60" i="16"/>
  <c r="Q35" i="16"/>
  <c r="Q52" i="16"/>
  <c r="Q72" i="16"/>
  <c r="Q27" i="16"/>
  <c r="Q47" i="16"/>
  <c r="Q31" i="16"/>
  <c r="Q64" i="16"/>
  <c r="Q20" i="16"/>
  <c r="Q14" i="16"/>
  <c r="Q9" i="16"/>
  <c r="Q25" i="16"/>
  <c r="Q42" i="16"/>
  <c r="Q58" i="16"/>
  <c r="Q75" i="16"/>
  <c r="Q37" i="16"/>
  <c r="Q53" i="16"/>
  <c r="Q66" i="16"/>
  <c r="Q82" i="16"/>
  <c r="Q68" i="16"/>
  <c r="Q24" i="16"/>
  <c r="Q18" i="16"/>
  <c r="Q13" i="16"/>
  <c r="Q29" i="16"/>
  <c r="Q46" i="16"/>
  <c r="Q63" i="16"/>
  <c r="Q79" i="16"/>
  <c r="Q41" i="16"/>
  <c r="Q57" i="16"/>
  <c r="Q70" i="16"/>
  <c r="Q80" i="16"/>
  <c r="Q28" i="16"/>
  <c r="Q6" i="16"/>
  <c r="Q17" i="16"/>
  <c r="Q33" i="16"/>
  <c r="Q50" i="16"/>
  <c r="Q67" i="16"/>
  <c r="Q83" i="16"/>
  <c r="Q45" i="16"/>
  <c r="Q61" i="16"/>
  <c r="Q74" i="16"/>
  <c r="Q84" i="16"/>
  <c r="Q32" i="16"/>
  <c r="Q10" i="16"/>
  <c r="Q5" i="16"/>
  <c r="Q21" i="16"/>
  <c r="Q38" i="16"/>
  <c r="Q54" i="16"/>
  <c r="Q71" i="16"/>
  <c r="Q4" i="16"/>
  <c r="Q49" i="16"/>
  <c r="Q62" i="16"/>
  <c r="Q78" i="16"/>
  <c r="Q81" i="16"/>
  <c r="Q7" i="16"/>
  <c r="Q34" i="16"/>
  <c r="Q73" i="16"/>
  <c r="Q48" i="16"/>
  <c r="Q77" i="16"/>
  <c r="Q76" i="16"/>
  <c r="R40" i="17"/>
  <c r="R57" i="17"/>
  <c r="R9" i="17"/>
  <c r="R73" i="17"/>
  <c r="R80" i="17"/>
  <c r="R60" i="17"/>
  <c r="R37" i="17"/>
  <c r="R4" i="17"/>
  <c r="R5" i="17"/>
  <c r="R24" i="17"/>
  <c r="R15" i="17"/>
  <c r="R46" i="17"/>
  <c r="R78" i="17"/>
  <c r="R28" i="17"/>
  <c r="R11" i="17"/>
  <c r="R13" i="17"/>
  <c r="R35" i="17"/>
  <c r="R51" i="17"/>
  <c r="R83" i="17"/>
  <c r="R66" i="17"/>
  <c r="R22" i="17"/>
  <c r="R54" i="17"/>
  <c r="R30" i="17"/>
  <c r="R21" i="17"/>
  <c r="R32" i="17"/>
  <c r="R42" i="17"/>
  <c r="R67" i="17"/>
  <c r="R7" i="17"/>
  <c r="R34" i="17"/>
  <c r="R18" i="17"/>
  <c r="R43" i="17"/>
  <c r="R62" i="17"/>
  <c r="R16" i="17"/>
  <c r="R27" i="17"/>
  <c r="R45" i="17"/>
  <c r="R58" i="17"/>
  <c r="R74" i="17"/>
  <c r="R10" i="17"/>
  <c r="R36" i="17"/>
  <c r="R31" i="17"/>
  <c r="R59" i="17"/>
  <c r="R75" i="17"/>
  <c r="R19" i="17"/>
  <c r="R50" i="17"/>
  <c r="R82" i="17"/>
  <c r="R14" i="17"/>
  <c r="R53" i="17"/>
  <c r="R38" i="17"/>
  <c r="R70" i="17"/>
  <c r="R12" i="17"/>
  <c r="R25" i="17"/>
  <c r="R61" i="17"/>
  <c r="R8" i="17"/>
  <c r="R33" i="17"/>
  <c r="R64" i="17"/>
  <c r="R72" i="17"/>
  <c r="R48" i="17"/>
  <c r="R71" i="17"/>
  <c r="R26" i="17"/>
  <c r="R41" i="17"/>
  <c r="R84" i="17"/>
  <c r="R3" i="17"/>
  <c r="G4" i="17"/>
  <c r="Q4" i="17"/>
  <c r="T3" i="17" s="1"/>
  <c r="G4" i="16"/>
  <c r="F5" i="16"/>
  <c r="H5" i="16" s="1"/>
  <c r="O15" i="16"/>
  <c r="P15" i="16" s="1"/>
  <c r="O45" i="16"/>
  <c r="P45" i="16" s="1"/>
  <c r="O8" i="16"/>
  <c r="P8" i="16" s="1"/>
  <c r="B48" i="15"/>
  <c r="S5" i="16" l="1"/>
  <c r="S3" i="16"/>
  <c r="G5" i="17"/>
  <c r="I4" i="17"/>
  <c r="H4" i="17"/>
  <c r="T5" i="17"/>
  <c r="U3" i="17" s="1"/>
  <c r="U5" i="17" s="1"/>
  <c r="G5" i="16"/>
  <c r="F6" i="16"/>
  <c r="H6" i="16" s="1"/>
  <c r="B49" i="15"/>
  <c r="T3" i="16" l="1"/>
  <c r="T5" i="16" s="1"/>
  <c r="I5" i="17"/>
  <c r="G6" i="17"/>
  <c r="H5" i="17"/>
  <c r="F7" i="16"/>
  <c r="G6" i="16"/>
  <c r="B50" i="15"/>
  <c r="F8" i="16" l="1"/>
  <c r="H8" i="16" s="1"/>
  <c r="H7" i="16"/>
  <c r="G7" i="17"/>
  <c r="I6" i="17"/>
  <c r="H6" i="17"/>
  <c r="G7" i="16"/>
  <c r="B51" i="15"/>
  <c r="G8" i="16" l="1"/>
  <c r="F9" i="16"/>
  <c r="H9" i="16" s="1"/>
  <c r="I7" i="17"/>
  <c r="H7" i="17"/>
  <c r="G8" i="17"/>
  <c r="B52" i="15"/>
  <c r="G9" i="16" l="1"/>
  <c r="F10" i="16"/>
  <c r="H10" i="16" s="1"/>
  <c r="I8" i="17"/>
  <c r="G9" i="17"/>
  <c r="H8" i="17"/>
  <c r="B53" i="15"/>
  <c r="G10" i="16" l="1"/>
  <c r="F11" i="16"/>
  <c r="H11" i="16" s="1"/>
  <c r="G10" i="17"/>
  <c r="I9" i="17"/>
  <c r="H9" i="17"/>
  <c r="B54" i="15"/>
  <c r="F12" i="16" l="1"/>
  <c r="H12" i="16" s="1"/>
  <c r="G11" i="16"/>
  <c r="I10" i="17"/>
  <c r="H10" i="17"/>
  <c r="G11" i="17"/>
  <c r="B55" i="15"/>
  <c r="F13" i="16" l="1"/>
  <c r="H13" i="16" s="1"/>
  <c r="G12" i="16"/>
  <c r="G12" i="17"/>
  <c r="I11" i="17"/>
  <c r="H11" i="17"/>
  <c r="B56" i="15"/>
  <c r="F14" i="16" l="1"/>
  <c r="H14" i="16" s="1"/>
  <c r="G13" i="16"/>
  <c r="G13" i="17"/>
  <c r="I12" i="17"/>
  <c r="H12" i="17"/>
  <c r="B57" i="15"/>
  <c r="G14" i="16" l="1"/>
  <c r="F15" i="16"/>
  <c r="H15" i="16" s="1"/>
  <c r="I13" i="17"/>
  <c r="G14" i="17"/>
  <c r="H13" i="17"/>
  <c r="B58" i="15"/>
  <c r="F16" i="16" l="1"/>
  <c r="H16" i="16" s="1"/>
  <c r="G15" i="16"/>
  <c r="G15" i="17"/>
  <c r="I14" i="17"/>
  <c r="H14" i="17"/>
  <c r="B59" i="15"/>
  <c r="G16" i="16" l="1"/>
  <c r="F17" i="16"/>
  <c r="H17" i="16" s="1"/>
  <c r="G16" i="17"/>
  <c r="I15" i="17"/>
  <c r="H15" i="17"/>
  <c r="B60" i="15"/>
  <c r="F18" i="16" l="1"/>
  <c r="H18" i="16" s="1"/>
  <c r="G17" i="16"/>
  <c r="I16" i="17"/>
  <c r="G17" i="17"/>
  <c r="H16" i="17"/>
  <c r="B61" i="15"/>
  <c r="F19" i="16" l="1"/>
  <c r="H19" i="16" s="1"/>
  <c r="G18" i="16"/>
  <c r="G18" i="17"/>
  <c r="I17" i="17"/>
  <c r="H17" i="17"/>
  <c r="B62" i="15"/>
  <c r="G19" i="16" l="1"/>
  <c r="F20" i="16"/>
  <c r="H20" i="16" s="1"/>
  <c r="I18" i="17"/>
  <c r="G19" i="17"/>
  <c r="H18" i="17"/>
  <c r="B63" i="15"/>
  <c r="F21" i="16" l="1"/>
  <c r="H21" i="16" s="1"/>
  <c r="G20" i="16"/>
  <c r="G20" i="17"/>
  <c r="I19" i="17"/>
  <c r="H19" i="17"/>
  <c r="B64" i="15"/>
  <c r="G21" i="16" l="1"/>
  <c r="F22" i="16"/>
  <c r="H22" i="16" s="1"/>
  <c r="G21" i="17"/>
  <c r="I20" i="17"/>
  <c r="H20" i="17"/>
  <c r="B65" i="15"/>
  <c r="G22" i="16" l="1"/>
  <c r="F23" i="16"/>
  <c r="H23" i="16" s="1"/>
  <c r="G22" i="17"/>
  <c r="I21" i="17"/>
  <c r="H21" i="17"/>
  <c r="B66" i="15"/>
  <c r="F24" i="16" l="1"/>
  <c r="H24" i="16" s="1"/>
  <c r="G23" i="16"/>
  <c r="G23" i="17"/>
  <c r="I22" i="17"/>
  <c r="H22" i="17"/>
  <c r="B67" i="15"/>
  <c r="G24" i="16" l="1"/>
  <c r="F25" i="16"/>
  <c r="H25" i="16" s="1"/>
  <c r="I23" i="17"/>
  <c r="G24" i="17"/>
  <c r="H23" i="17"/>
  <c r="B68" i="15"/>
  <c r="G25" i="16" l="1"/>
  <c r="F26" i="16"/>
  <c r="H26" i="16" s="1"/>
  <c r="G25" i="17"/>
  <c r="I24" i="17"/>
  <c r="H24" i="17"/>
  <c r="B69" i="15"/>
  <c r="F27" i="16" l="1"/>
  <c r="H27" i="16" s="1"/>
  <c r="G26" i="16"/>
  <c r="I25" i="17"/>
  <c r="G26" i="17"/>
  <c r="H25" i="17"/>
  <c r="B70" i="15"/>
  <c r="G27" i="16" l="1"/>
  <c r="F28" i="16"/>
  <c r="H28" i="16" s="1"/>
  <c r="I26" i="17"/>
  <c r="G27" i="17"/>
  <c r="H26" i="17"/>
  <c r="B71" i="15"/>
  <c r="G28" i="16" l="1"/>
  <c r="F29" i="16"/>
  <c r="H29" i="16" s="1"/>
  <c r="G28" i="17"/>
  <c r="I27" i="17"/>
  <c r="H27" i="17"/>
  <c r="B72" i="15"/>
  <c r="F30" i="16" l="1"/>
  <c r="H30" i="16" s="1"/>
  <c r="G29" i="16"/>
  <c r="I28" i="17"/>
  <c r="G29" i="17"/>
  <c r="H28" i="17"/>
  <c r="B73" i="15"/>
  <c r="G30" i="16" l="1"/>
  <c r="F31" i="16"/>
  <c r="H31" i="16" s="1"/>
  <c r="G30" i="17"/>
  <c r="I29" i="17"/>
  <c r="H29" i="17"/>
  <c r="B74" i="15"/>
  <c r="F32" i="16" l="1"/>
  <c r="H32" i="16" s="1"/>
  <c r="G31" i="16"/>
  <c r="G31" i="17"/>
  <c r="I30" i="17"/>
  <c r="H30" i="17"/>
  <c r="B75" i="15"/>
  <c r="G32" i="16" l="1"/>
  <c r="F33" i="16"/>
  <c r="H33" i="16" s="1"/>
  <c r="I31" i="17"/>
  <c r="G32" i="17"/>
  <c r="H31" i="17"/>
  <c r="B76" i="15"/>
  <c r="F34" i="16" l="1"/>
  <c r="H34" i="16" s="1"/>
  <c r="G33" i="16"/>
  <c r="G33" i="17"/>
  <c r="I32" i="17"/>
  <c r="H32" i="17"/>
  <c r="B77" i="15"/>
  <c r="F35" i="16" l="1"/>
  <c r="H35" i="16" s="1"/>
  <c r="G34" i="16"/>
  <c r="G34" i="17"/>
  <c r="I33" i="17"/>
  <c r="H33" i="17"/>
  <c r="B78" i="15"/>
  <c r="G35" i="16" l="1"/>
  <c r="F36" i="16"/>
  <c r="H36" i="16" s="1"/>
  <c r="G35" i="17"/>
  <c r="I34" i="17"/>
  <c r="H34" i="17"/>
  <c r="B79" i="15"/>
  <c r="G36" i="16" l="1"/>
  <c r="F37" i="16"/>
  <c r="H37" i="16" s="1"/>
  <c r="G36" i="17"/>
  <c r="I35" i="17"/>
  <c r="H35" i="17"/>
  <c r="B80" i="15"/>
  <c r="F38" i="16" l="1"/>
  <c r="H38" i="16" s="1"/>
  <c r="G37" i="16"/>
  <c r="G37" i="17"/>
  <c r="I36" i="17"/>
  <c r="H36" i="17"/>
  <c r="B81" i="15"/>
  <c r="F39" i="16" l="1"/>
  <c r="H39" i="16" s="1"/>
  <c r="G38" i="16"/>
  <c r="G38" i="17"/>
  <c r="I37" i="17"/>
  <c r="H37" i="17"/>
  <c r="B82" i="15"/>
  <c r="G39" i="16" l="1"/>
  <c r="F40" i="16"/>
  <c r="H40" i="16" s="1"/>
  <c r="I38" i="17"/>
  <c r="G39" i="17"/>
  <c r="H38" i="17"/>
  <c r="B83" i="15"/>
  <c r="F41" i="16" l="1"/>
  <c r="H41" i="16" s="1"/>
  <c r="G40" i="16"/>
  <c r="G40" i="17"/>
  <c r="I39" i="17"/>
  <c r="H39" i="17"/>
  <c r="B84" i="15"/>
  <c r="G41" i="16" l="1"/>
  <c r="F42" i="16"/>
  <c r="H42" i="16" s="1"/>
  <c r="G41" i="17"/>
  <c r="I40" i="17"/>
  <c r="H40" i="17"/>
  <c r="B85" i="15"/>
  <c r="G42" i="16" l="1"/>
  <c r="F43" i="16"/>
  <c r="H43" i="16" s="1"/>
  <c r="I41" i="17"/>
  <c r="G42" i="17"/>
  <c r="H41" i="17"/>
  <c r="B86" i="15"/>
  <c r="F44" i="16" l="1"/>
  <c r="H44" i="16" s="1"/>
  <c r="G43" i="16"/>
  <c r="G43" i="17"/>
  <c r="I42" i="17"/>
  <c r="H42" i="17"/>
  <c r="B87" i="15"/>
  <c r="F45" i="16" l="1"/>
  <c r="H45" i="16" s="1"/>
  <c r="G44" i="16"/>
  <c r="G44" i="17"/>
  <c r="I43" i="17"/>
  <c r="H43" i="17"/>
  <c r="B88" i="15"/>
  <c r="F46" i="16" l="1"/>
  <c r="H46" i="16" s="1"/>
  <c r="G45" i="16"/>
  <c r="G45" i="17"/>
  <c r="I44" i="17"/>
  <c r="H44" i="17"/>
  <c r="B89" i="15"/>
  <c r="G46" i="16" l="1"/>
  <c r="F47" i="16"/>
  <c r="H47" i="16" s="1"/>
  <c r="I45" i="17"/>
  <c r="G46" i="17"/>
  <c r="H45" i="17"/>
  <c r="B90" i="15"/>
  <c r="F48" i="16" l="1"/>
  <c r="H48" i="16" s="1"/>
  <c r="G47" i="16"/>
  <c r="I46" i="17"/>
  <c r="G47" i="17"/>
  <c r="H46" i="17"/>
  <c r="B91" i="15"/>
  <c r="G48" i="16" l="1"/>
  <c r="F49" i="16"/>
  <c r="H49" i="16" s="1"/>
  <c r="G48" i="17"/>
  <c r="I47" i="17"/>
  <c r="H47" i="17"/>
  <c r="B92" i="15"/>
  <c r="F50" i="16" l="1"/>
  <c r="H50" i="16" s="1"/>
  <c r="G49" i="16"/>
  <c r="G49" i="17"/>
  <c r="I48" i="17"/>
  <c r="H48" i="17"/>
  <c r="B93" i="15"/>
  <c r="F51" i="16" l="1"/>
  <c r="H51" i="16" s="1"/>
  <c r="G50" i="16"/>
  <c r="I49" i="17"/>
  <c r="G50" i="17"/>
  <c r="H49" i="17"/>
  <c r="B94" i="15"/>
  <c r="G51" i="16" l="1"/>
  <c r="F52" i="16"/>
  <c r="H52" i="16" s="1"/>
  <c r="G51" i="17"/>
  <c r="I50" i="17"/>
  <c r="H50" i="17"/>
  <c r="B95" i="15"/>
  <c r="G52" i="16" l="1"/>
  <c r="F53" i="16"/>
  <c r="H53" i="16" s="1"/>
  <c r="G52" i="17"/>
  <c r="I51" i="17"/>
  <c r="H51" i="17"/>
  <c r="B96" i="15"/>
  <c r="F54" i="16" l="1"/>
  <c r="H54" i="16" s="1"/>
  <c r="G53" i="16"/>
  <c r="G53" i="17"/>
  <c r="I52" i="17"/>
  <c r="H52" i="17"/>
  <c r="B97" i="15"/>
  <c r="G54" i="16" l="1"/>
  <c r="F55" i="16"/>
  <c r="H55" i="16" s="1"/>
  <c r="I53" i="17"/>
  <c r="G54" i="17"/>
  <c r="H53" i="17"/>
  <c r="B98" i="15"/>
  <c r="G55" i="16" l="1"/>
  <c r="F56" i="16"/>
  <c r="H56" i="16" s="1"/>
  <c r="I54" i="17"/>
  <c r="G55" i="17"/>
  <c r="H54" i="17"/>
  <c r="B99" i="15"/>
  <c r="G56" i="16" l="1"/>
  <c r="F57" i="16"/>
  <c r="H57" i="16" s="1"/>
  <c r="G56" i="17"/>
  <c r="I55" i="17"/>
  <c r="H55" i="17"/>
  <c r="B100" i="15"/>
  <c r="G57" i="16" l="1"/>
  <c r="F58" i="16"/>
  <c r="H58" i="16" s="1"/>
  <c r="G57" i="17"/>
  <c r="I56" i="17"/>
  <c r="H56" i="17"/>
  <c r="B101" i="15"/>
  <c r="F59" i="16" l="1"/>
  <c r="H59" i="16" s="1"/>
  <c r="G58" i="16"/>
  <c r="I57" i="17"/>
  <c r="G58" i="17"/>
  <c r="H57" i="17"/>
  <c r="B102" i="15"/>
  <c r="G59" i="16" l="1"/>
  <c r="F60" i="16"/>
  <c r="H60" i="16" s="1"/>
  <c r="G59" i="17"/>
  <c r="I58" i="17"/>
  <c r="H58" i="17"/>
  <c r="B103" i="15"/>
  <c r="G60" i="16" l="1"/>
  <c r="F61" i="16"/>
  <c r="H61" i="16" s="1"/>
  <c r="G60" i="17"/>
  <c r="I59" i="17"/>
  <c r="H59" i="17"/>
  <c r="B104" i="15"/>
  <c r="F62" i="16" l="1"/>
  <c r="H62" i="16" s="1"/>
  <c r="G61" i="16"/>
  <c r="G61" i="17"/>
  <c r="I60" i="17"/>
  <c r="H60" i="17"/>
  <c r="B105" i="15"/>
  <c r="G62" i="16" l="1"/>
  <c r="F63" i="16"/>
  <c r="H63" i="16" s="1"/>
  <c r="I61" i="17"/>
  <c r="G62" i="17"/>
  <c r="H61" i="17"/>
  <c r="B106" i="15"/>
  <c r="F64" i="16" l="1"/>
  <c r="H64" i="16" s="1"/>
  <c r="G63" i="16"/>
  <c r="I62" i="17"/>
  <c r="G63" i="17"/>
  <c r="H62" i="17"/>
  <c r="B107" i="15"/>
  <c r="G64" i="16" l="1"/>
  <c r="F65" i="16"/>
  <c r="H65" i="16" s="1"/>
  <c r="G64" i="17"/>
  <c r="I63" i="17"/>
  <c r="H63" i="17"/>
  <c r="B108" i="15"/>
  <c r="F66" i="16" l="1"/>
  <c r="H66" i="16" s="1"/>
  <c r="G65" i="16"/>
  <c r="G65" i="17"/>
  <c r="I64" i="17"/>
  <c r="H64" i="17"/>
  <c r="B109" i="15"/>
  <c r="G66" i="16" l="1"/>
  <c r="F67" i="16"/>
  <c r="H67" i="16" s="1"/>
  <c r="I65" i="17"/>
  <c r="G66" i="17"/>
  <c r="H65" i="17"/>
  <c r="B110" i="15"/>
  <c r="F68" i="16" l="1"/>
  <c r="H68" i="16" s="1"/>
  <c r="G67" i="16"/>
  <c r="G67" i="17"/>
  <c r="I66" i="17"/>
  <c r="H66" i="17"/>
  <c r="B111" i="15"/>
  <c r="G68" i="16" l="1"/>
  <c r="F69" i="16"/>
  <c r="H69" i="16" s="1"/>
  <c r="G68" i="17"/>
  <c r="I67" i="17"/>
  <c r="H67" i="17"/>
  <c r="B112" i="15"/>
  <c r="F70" i="16" l="1"/>
  <c r="H70" i="16" s="1"/>
  <c r="G69" i="16"/>
  <c r="G69" i="17"/>
  <c r="I68" i="17"/>
  <c r="H68" i="17"/>
  <c r="B113" i="15"/>
  <c r="G70" i="16" l="1"/>
  <c r="F71" i="16"/>
  <c r="H71" i="16" s="1"/>
  <c r="I69" i="17"/>
  <c r="G70" i="17"/>
  <c r="H69" i="17"/>
  <c r="B114" i="15"/>
  <c r="F72" i="16" l="1"/>
  <c r="H72" i="16" s="1"/>
  <c r="G71" i="16"/>
  <c r="I70" i="17"/>
  <c r="G71" i="17"/>
  <c r="H70" i="17"/>
  <c r="B115" i="15"/>
  <c r="G72" i="16" l="1"/>
  <c r="F73" i="16"/>
  <c r="H73" i="16" s="1"/>
  <c r="G72" i="17"/>
  <c r="I71" i="17"/>
  <c r="H71" i="17"/>
  <c r="B116" i="15"/>
  <c r="F74" i="16" l="1"/>
  <c r="H74" i="16" s="1"/>
  <c r="G73" i="16"/>
  <c r="G73" i="17"/>
  <c r="I72" i="17"/>
  <c r="H72" i="17"/>
  <c r="B117" i="15"/>
  <c r="G74" i="16" l="1"/>
  <c r="F75" i="16"/>
  <c r="H75" i="16" s="1"/>
  <c r="I73" i="17"/>
  <c r="G74" i="17"/>
  <c r="H73" i="17"/>
  <c r="B118" i="15"/>
  <c r="G75" i="16" l="1"/>
  <c r="F76" i="16"/>
  <c r="H76" i="16" s="1"/>
  <c r="G75" i="17"/>
  <c r="I74" i="17"/>
  <c r="H74" i="17"/>
  <c r="B119" i="15"/>
  <c r="F77" i="16" l="1"/>
  <c r="H77" i="16" s="1"/>
  <c r="G76" i="16"/>
  <c r="G76" i="17"/>
  <c r="I75" i="17"/>
  <c r="H75" i="17"/>
  <c r="B120" i="15"/>
  <c r="G77" i="16" l="1"/>
  <c r="F78" i="16"/>
  <c r="H78" i="16" s="1"/>
  <c r="G77" i="17"/>
  <c r="I76" i="17"/>
  <c r="H76" i="17"/>
  <c r="B121" i="15"/>
  <c r="G78" i="16" l="1"/>
  <c r="F79" i="16"/>
  <c r="H79" i="16" s="1"/>
  <c r="I77" i="17"/>
  <c r="G78" i="17"/>
  <c r="H77" i="17"/>
  <c r="B122" i="15"/>
  <c r="F80" i="16" l="1"/>
  <c r="H80" i="16" s="1"/>
  <c r="G79" i="16"/>
  <c r="I78" i="17"/>
  <c r="G79" i="17"/>
  <c r="H78" i="17"/>
  <c r="B123" i="15"/>
  <c r="F81" i="16" l="1"/>
  <c r="H81" i="16" s="1"/>
  <c r="G80" i="16"/>
  <c r="G80" i="17"/>
  <c r="I79" i="17"/>
  <c r="H79" i="17"/>
  <c r="B124" i="15"/>
  <c r="F82" i="16" l="1"/>
  <c r="H82" i="16" s="1"/>
  <c r="G81" i="16"/>
  <c r="G81" i="17"/>
  <c r="I80" i="17"/>
  <c r="H80" i="17"/>
  <c r="B125" i="15"/>
  <c r="F83" i="16" l="1"/>
  <c r="H83" i="16" s="1"/>
  <c r="G82" i="16"/>
  <c r="I81" i="17"/>
  <c r="G82" i="17"/>
  <c r="H81" i="17"/>
  <c r="B126" i="15"/>
  <c r="F84" i="16" l="1"/>
  <c r="H84" i="16" s="1"/>
  <c r="J5" i="16" s="1"/>
  <c r="G83" i="16"/>
  <c r="G83" i="17"/>
  <c r="I82" i="17"/>
  <c r="H82" i="17"/>
  <c r="B127" i="15"/>
  <c r="G84" i="16" l="1"/>
  <c r="J3" i="16" s="1"/>
  <c r="K3" i="16" s="1"/>
  <c r="K5" i="16" s="1"/>
  <c r="T8" i="16" s="1"/>
  <c r="G84" i="17"/>
  <c r="I83" i="17"/>
  <c r="H83" i="17"/>
  <c r="B128" i="15"/>
  <c r="I84" i="17" l="1"/>
  <c r="K5" i="17" s="1"/>
  <c r="H84" i="17"/>
  <c r="K3" i="17" s="1"/>
  <c r="B129" i="15"/>
  <c r="L3" i="17" l="1"/>
  <c r="L5" i="17" s="1"/>
  <c r="U8" i="17" s="1"/>
  <c r="B130" i="15"/>
  <c r="B131" i="15" l="1"/>
  <c r="B132" i="15" l="1"/>
  <c r="B133" i="15" l="1"/>
  <c r="B134" i="15" l="1"/>
  <c r="B135" i="15" l="1"/>
  <c r="B136" i="15" l="1"/>
  <c r="B137" i="15" l="1"/>
  <c r="B138" i="15" l="1"/>
  <c r="B139" i="15" l="1"/>
  <c r="B140" i="15" l="1"/>
  <c r="B141" i="15" l="1"/>
  <c r="B142" i="15" l="1"/>
  <c r="B143" i="15" l="1"/>
  <c r="B144" i="15" l="1"/>
  <c r="B145" i="15" l="1"/>
  <c r="B146" i="15" l="1"/>
  <c r="B147" i="15" l="1"/>
  <c r="B148" i="15" l="1"/>
  <c r="B149" i="15" l="1"/>
  <c r="B150" i="15" l="1"/>
  <c r="B151" i="15" l="1"/>
  <c r="B152" i="15" l="1"/>
  <c r="B153" i="15" l="1"/>
  <c r="B154" i="15" l="1"/>
  <c r="B155" i="15" l="1"/>
  <c r="B156" i="15" l="1"/>
  <c r="B157" i="15" l="1"/>
  <c r="B158" i="15" l="1"/>
  <c r="B159" i="15" l="1"/>
  <c r="B160" i="15" l="1"/>
  <c r="B161" i="15" l="1"/>
  <c r="B162" i="15" l="1"/>
  <c r="B163" i="15" l="1"/>
  <c r="B164" i="15" l="1"/>
  <c r="B165" i="15" l="1"/>
  <c r="B166" i="15" l="1"/>
  <c r="B167" i="15" l="1"/>
  <c r="B168" i="15" l="1"/>
  <c r="B169" i="15" l="1"/>
  <c r="B170" i="15" l="1"/>
  <c r="B171" i="15" l="1"/>
  <c r="B172" i="15" l="1"/>
  <c r="B173" i="15" l="1"/>
  <c r="B174" i="15" l="1"/>
  <c r="B175" i="15" l="1"/>
  <c r="B176" i="15" l="1"/>
  <c r="B177" i="15" l="1"/>
  <c r="B178" i="15" l="1"/>
  <c r="B179" i="15" l="1"/>
  <c r="B180" i="15" l="1"/>
  <c r="B181" i="15" l="1"/>
  <c r="B182" i="15" l="1"/>
  <c r="B183" i="15" l="1"/>
  <c r="B184" i="15" l="1"/>
  <c r="B185" i="15" l="1"/>
  <c r="B186" i="15" l="1"/>
  <c r="B187" i="15" l="1"/>
  <c r="B188" i="15" l="1"/>
  <c r="B189" i="15" l="1"/>
  <c r="B190" i="15" l="1"/>
  <c r="B191" i="15" l="1"/>
  <c r="B192" i="15" l="1"/>
  <c r="B193" i="15" l="1"/>
  <c r="B194" i="15" l="1"/>
  <c r="B195" i="15" l="1"/>
  <c r="B196" i="15" l="1"/>
  <c r="B197" i="15" l="1"/>
  <c r="B198" i="15" l="1"/>
  <c r="B199" i="15" l="1"/>
  <c r="B200" i="15" l="1"/>
  <c r="B201" i="15" l="1"/>
  <c r="B202" i="15" l="1"/>
  <c r="B203" i="15" l="1"/>
  <c r="B204" i="15" l="1"/>
  <c r="B205" i="15" l="1"/>
  <c r="B206" i="15" l="1"/>
  <c r="B207" i="15" l="1"/>
  <c r="B208" i="15" l="1"/>
  <c r="B209" i="15" l="1"/>
  <c r="B210" i="15" l="1"/>
  <c r="B211" i="15" l="1"/>
  <c r="B212" i="15" l="1"/>
  <c r="B213" i="15" l="1"/>
  <c r="B214" i="15" l="1"/>
  <c r="B215" i="15" l="1"/>
  <c r="B216" i="15" l="1"/>
  <c r="B217" i="15" l="1"/>
  <c r="B218" i="15" l="1"/>
  <c r="B219" i="15" l="1"/>
  <c r="B220" i="15" l="1"/>
  <c r="B221" i="15" l="1"/>
  <c r="B222" i="15" l="1"/>
  <c r="B223" i="15" l="1"/>
  <c r="B224" i="15" l="1"/>
  <c r="B225" i="15" l="1"/>
  <c r="B226" i="15" l="1"/>
  <c r="B227" i="15" l="1"/>
  <c r="B228" i="15" l="1"/>
  <c r="B229" i="15" l="1"/>
  <c r="B230" i="15" l="1"/>
  <c r="B231" i="15" l="1"/>
  <c r="B232" i="15" l="1"/>
  <c r="B233" i="15" l="1"/>
  <c r="B234" i="15" l="1"/>
  <c r="B235" i="15" l="1"/>
  <c r="B236" i="15" l="1"/>
  <c r="B237" i="15" l="1"/>
  <c r="B238" i="15" l="1"/>
  <c r="B239" i="15" l="1"/>
  <c r="B240" i="15" l="1"/>
  <c r="B241" i="15" l="1"/>
  <c r="B242" i="15" l="1"/>
  <c r="B243" i="15" l="1"/>
  <c r="B244" i="15" l="1"/>
  <c r="B245" i="15" l="1"/>
  <c r="B246" i="15" l="1"/>
  <c r="B247" i="15" l="1"/>
  <c r="B248" i="15" l="1"/>
  <c r="B249" i="15" l="1"/>
  <c r="B250" i="15" l="1"/>
  <c r="B251" i="15" l="1"/>
  <c r="B252" i="15" l="1"/>
  <c r="B253" i="15" l="1"/>
  <c r="B254" i="15" l="1"/>
  <c r="B255" i="15" l="1"/>
  <c r="B256" i="15" l="1"/>
  <c r="B257" i="15" l="1"/>
  <c r="B258" i="15" l="1"/>
  <c r="B259" i="15" l="1"/>
  <c r="B260" i="15" l="1"/>
  <c r="B261" i="15" l="1"/>
  <c r="B262" i="15" l="1"/>
  <c r="B263" i="15" l="1"/>
  <c r="B264" i="15" l="1"/>
  <c r="B265" i="15" l="1"/>
  <c r="B266" i="15" l="1"/>
  <c r="B267" i="15" l="1"/>
  <c r="B268" i="15" l="1"/>
  <c r="B269" i="15" l="1"/>
  <c r="B270" i="15" l="1"/>
  <c r="B271" i="15" l="1"/>
  <c r="B272" i="15" l="1"/>
  <c r="B273" i="15" l="1"/>
  <c r="B274" i="15" l="1"/>
  <c r="B275" i="15" l="1"/>
  <c r="B276" i="15" l="1"/>
  <c r="B277" i="15" l="1"/>
  <c r="B278" i="15" l="1"/>
  <c r="B279" i="15" l="1"/>
  <c r="B280" i="15" l="1"/>
  <c r="B281" i="15" l="1"/>
  <c r="B282" i="15" l="1"/>
  <c r="B283" i="15" l="1"/>
  <c r="B284" i="15" l="1"/>
  <c r="B285" i="15" l="1"/>
  <c r="B286" i="15" l="1"/>
  <c r="B287" i="15" l="1"/>
  <c r="B288" i="15" l="1"/>
  <c r="B289" i="15" l="1"/>
  <c r="B290" i="15" l="1"/>
  <c r="B291" i="15" l="1"/>
  <c r="B292" i="15" l="1"/>
  <c r="B293" i="15" l="1"/>
  <c r="B294" i="15" l="1"/>
  <c r="B295" i="15" l="1"/>
  <c r="B296" i="15" l="1"/>
  <c r="B297" i="15" l="1"/>
  <c r="B298" i="15" l="1"/>
  <c r="B299" i="15" l="1"/>
  <c r="B300" i="15" l="1"/>
  <c r="B301" i="15" l="1"/>
  <c r="B302" i="15" l="1"/>
  <c r="B303" i="15" l="1"/>
  <c r="B304" i="15" l="1"/>
  <c r="B305" i="15" l="1"/>
  <c r="B306" i="15" l="1"/>
  <c r="B307" i="15" l="1"/>
  <c r="B308" i="15" l="1"/>
  <c r="B309" i="15" l="1"/>
  <c r="B310" i="15" l="1"/>
  <c r="B311" i="15" l="1"/>
  <c r="B312" i="15" l="1"/>
  <c r="B313" i="15" l="1"/>
  <c r="B314" i="15" l="1"/>
  <c r="B315" i="15" l="1"/>
  <c r="B316" i="15" l="1"/>
  <c r="B317" i="15" l="1"/>
  <c r="B318" i="15" l="1"/>
  <c r="B319" i="15" l="1"/>
  <c r="B320" i="15" l="1"/>
  <c r="B321" i="15" l="1"/>
  <c r="B322" i="15" l="1"/>
  <c r="B323" i="15" l="1"/>
  <c r="B324" i="15" l="1"/>
  <c r="B325" i="15" l="1"/>
  <c r="B326" i="15" l="1"/>
  <c r="B327" i="15" l="1"/>
  <c r="B328" i="15" l="1"/>
  <c r="B329" i="15" l="1"/>
  <c r="B330" i="15" l="1"/>
  <c r="B331" i="15" l="1"/>
  <c r="B332" i="15" l="1"/>
  <c r="B333" i="15" l="1"/>
  <c r="B334" i="15" l="1"/>
  <c r="B335" i="15" l="1"/>
  <c r="B336" i="15" l="1"/>
  <c r="B337" i="15" l="1"/>
  <c r="B338" i="15" l="1"/>
  <c r="B339" i="15" l="1"/>
  <c r="B340" i="15" l="1"/>
  <c r="B341" i="15" l="1"/>
  <c r="B342" i="15" l="1"/>
  <c r="B343" i="15" l="1"/>
  <c r="B344" i="15" l="1"/>
  <c r="B345" i="15" l="1"/>
  <c r="B346" i="15" l="1"/>
  <c r="B347" i="15" l="1"/>
  <c r="B348" i="15" l="1"/>
  <c r="B349" i="15" l="1"/>
  <c r="B350" i="15" l="1"/>
  <c r="B351" i="15" l="1"/>
  <c r="B352" i="15" l="1"/>
  <c r="B353" i="15" l="1"/>
  <c r="B354" i="15" l="1"/>
  <c r="B355" i="15" l="1"/>
  <c r="B356" i="15" l="1"/>
  <c r="B357" i="15" l="1"/>
  <c r="B358" i="15" l="1"/>
  <c r="B359" i="15" l="1"/>
  <c r="B360" i="15" l="1"/>
  <c r="B361" i="15" l="1"/>
  <c r="B362" i="15" l="1"/>
  <c r="B363" i="15" l="1"/>
  <c r="B364" i="15" l="1"/>
  <c r="B365" i="15" l="1"/>
  <c r="B366" i="15" l="1"/>
  <c r="B367" i="15" l="1"/>
  <c r="B368" i="15" l="1"/>
  <c r="B369" i="15" l="1"/>
  <c r="B370" i="15" l="1"/>
  <c r="B371" i="15" l="1"/>
  <c r="B372" i="15" l="1"/>
  <c r="B373" i="15" l="1"/>
  <c r="B374" i="15" l="1"/>
  <c r="B375" i="15" l="1"/>
  <c r="B376" i="15" l="1"/>
  <c r="B377" i="15" l="1"/>
  <c r="B378" i="15" l="1"/>
  <c r="B379" i="15" l="1"/>
  <c r="B380" i="15" l="1"/>
  <c r="B381" i="15" l="1"/>
  <c r="B382" i="15" l="1"/>
  <c r="B383" i="15" l="1"/>
  <c r="B384" i="15" l="1"/>
  <c r="B385" i="15" l="1"/>
  <c r="B386" i="15" l="1"/>
  <c r="B387" i="15" l="1"/>
  <c r="B388" i="15" l="1"/>
  <c r="B389" i="15" l="1"/>
  <c r="B390" i="15" l="1"/>
  <c r="B391" i="15" l="1"/>
  <c r="B392" i="15" l="1"/>
  <c r="B393" i="15" l="1"/>
  <c r="B394" i="15" l="1"/>
  <c r="B395" i="15" l="1"/>
  <c r="B396" i="15" l="1"/>
  <c r="B397" i="15" l="1"/>
  <c r="B398" i="15" l="1"/>
  <c r="B399" i="15" s="1"/>
  <c r="B400" i="15" s="1"/>
  <c r="B401" i="15" s="1"/>
  <c r="B402" i="15" s="1"/>
  <c r="B403" i="15" s="1"/>
  <c r="B404" i="15" s="1"/>
  <c r="B405" i="15" s="1"/>
  <c r="B406" i="15" s="1"/>
  <c r="B407" i="15" s="1"/>
  <c r="B408" i="15" s="1"/>
  <c r="B409" i="15" s="1"/>
  <c r="B410" i="15" s="1"/>
  <c r="B411" i="15" s="1"/>
  <c r="B412" i="15" s="1"/>
  <c r="B413" i="15" s="1"/>
  <c r="B414" i="15" s="1"/>
  <c r="B415" i="15" s="1"/>
  <c r="B416" i="15" s="1"/>
  <c r="B417" i="15" s="1"/>
  <c r="B418" i="15" s="1"/>
  <c r="B419" i="15" s="1"/>
  <c r="B420" i="15" s="1"/>
  <c r="B421" i="15" s="1"/>
  <c r="B3" i="2" l="1"/>
  <c r="N3" i="2" s="1"/>
  <c r="D84" i="2" l="1"/>
  <c r="E84" i="2"/>
  <c r="M84" i="2"/>
  <c r="N84" i="2" l="1"/>
  <c r="O84" i="2" s="1"/>
  <c r="F84" i="2"/>
  <c r="O83" i="13"/>
  <c r="O82" i="13"/>
  <c r="O81" i="13"/>
  <c r="O80" i="13"/>
  <c r="O79" i="13"/>
  <c r="O78" i="13"/>
  <c r="O77" i="13"/>
  <c r="O76" i="13"/>
  <c r="O75" i="13"/>
  <c r="O74" i="13"/>
  <c r="O73" i="13"/>
  <c r="O72" i="13"/>
  <c r="O71" i="13"/>
  <c r="O70" i="13"/>
  <c r="O69" i="13"/>
  <c r="O68" i="13"/>
  <c r="O67" i="13"/>
  <c r="O66" i="13"/>
  <c r="O65" i="13"/>
  <c r="O64" i="13"/>
  <c r="O63" i="13"/>
  <c r="O62" i="13"/>
  <c r="O61" i="13"/>
  <c r="O60" i="13"/>
  <c r="O59" i="13"/>
  <c r="O58" i="13"/>
  <c r="O57" i="13"/>
  <c r="O56" i="13"/>
  <c r="O55" i="13"/>
  <c r="O54" i="13"/>
  <c r="O53" i="13"/>
  <c r="O52" i="13"/>
  <c r="O51" i="13"/>
  <c r="O50" i="13"/>
  <c r="O49" i="13"/>
  <c r="O48" i="13"/>
  <c r="O47" i="13"/>
  <c r="O46" i="13"/>
  <c r="O45" i="13"/>
  <c r="O44" i="13"/>
  <c r="O43" i="13"/>
  <c r="O42" i="13"/>
  <c r="O41" i="13"/>
  <c r="O40" i="13"/>
  <c r="O39" i="13"/>
  <c r="O38" i="13"/>
  <c r="O37" i="13"/>
  <c r="O36" i="13"/>
  <c r="O35" i="13"/>
  <c r="O34" i="13"/>
  <c r="O33" i="13"/>
  <c r="O32" i="13"/>
  <c r="O31" i="13"/>
  <c r="O30" i="13"/>
  <c r="O29" i="13"/>
  <c r="O28" i="13"/>
  <c r="O27" i="13"/>
  <c r="O26" i="13"/>
  <c r="O25" i="13"/>
  <c r="O24" i="13"/>
  <c r="O23" i="13"/>
  <c r="O22" i="13"/>
  <c r="O21" i="13"/>
  <c r="O20" i="13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S4" i="13"/>
  <c r="O4" i="13"/>
  <c r="J4" i="13"/>
  <c r="O3" i="13"/>
  <c r="F3" i="13"/>
  <c r="B3" i="13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O3" i="2"/>
  <c r="M3" i="12"/>
  <c r="D3" i="12"/>
  <c r="I81" i="13" l="1"/>
  <c r="I65" i="13"/>
  <c r="I49" i="13"/>
  <c r="I33" i="13"/>
  <c r="I17" i="13"/>
  <c r="I63" i="13"/>
  <c r="I80" i="13"/>
  <c r="I64" i="13"/>
  <c r="I48" i="13"/>
  <c r="I32" i="13"/>
  <c r="I16" i="13"/>
  <c r="I55" i="13"/>
  <c r="I78" i="13"/>
  <c r="I62" i="13"/>
  <c r="I46" i="13"/>
  <c r="I30" i="13"/>
  <c r="I14" i="13"/>
  <c r="I71" i="13"/>
  <c r="I77" i="13"/>
  <c r="I61" i="13"/>
  <c r="I45" i="13"/>
  <c r="I29" i="13"/>
  <c r="I13" i="13"/>
  <c r="I79" i="13"/>
  <c r="I76" i="13"/>
  <c r="I60" i="13"/>
  <c r="I44" i="13"/>
  <c r="I28" i="13"/>
  <c r="I12" i="13"/>
  <c r="I23" i="13"/>
  <c r="I75" i="13"/>
  <c r="I59" i="13"/>
  <c r="I43" i="13"/>
  <c r="I27" i="13"/>
  <c r="I11" i="13"/>
  <c r="I82" i="13"/>
  <c r="I66" i="13"/>
  <c r="I50" i="13"/>
  <c r="I34" i="13"/>
  <c r="I18" i="13"/>
  <c r="I72" i="13"/>
  <c r="I6" i="13"/>
  <c r="I53" i="13"/>
  <c r="I47" i="13"/>
  <c r="I36" i="13"/>
  <c r="I4" i="13"/>
  <c r="I83" i="13"/>
  <c r="I35" i="13"/>
  <c r="I19" i="13"/>
  <c r="I74" i="13"/>
  <c r="I58" i="13"/>
  <c r="I10" i="13"/>
  <c r="I15" i="13"/>
  <c r="I69" i="13"/>
  <c r="I68" i="13"/>
  <c r="I52" i="13"/>
  <c r="I20" i="13"/>
  <c r="I51" i="13"/>
  <c r="I7" i="13"/>
  <c r="I42" i="13"/>
  <c r="I73" i="13"/>
  <c r="I57" i="13"/>
  <c r="I41" i="13"/>
  <c r="I25" i="13"/>
  <c r="I9" i="13"/>
  <c r="I56" i="13"/>
  <c r="I40" i="13"/>
  <c r="I24" i="13"/>
  <c r="I8" i="13"/>
  <c r="I31" i="13"/>
  <c r="I70" i="13"/>
  <c r="I54" i="13"/>
  <c r="I38" i="13"/>
  <c r="I22" i="13"/>
  <c r="I39" i="13"/>
  <c r="I67" i="13"/>
  <c r="I26" i="13"/>
  <c r="I5" i="13"/>
  <c r="I37" i="13"/>
  <c r="I21" i="13"/>
  <c r="V3" i="2"/>
  <c r="P68" i="13"/>
  <c r="Q68" i="13" s="1"/>
  <c r="P52" i="13"/>
  <c r="Q52" i="13" s="1"/>
  <c r="P44" i="13"/>
  <c r="Q44" i="13" s="1"/>
  <c r="P74" i="13"/>
  <c r="Q74" i="13" s="1"/>
  <c r="P66" i="13"/>
  <c r="Q66" i="13" s="1"/>
  <c r="P42" i="13"/>
  <c r="Q42" i="13" s="1"/>
  <c r="P26" i="13"/>
  <c r="Q26" i="13" s="1"/>
  <c r="P18" i="13"/>
  <c r="Q18" i="13" s="1"/>
  <c r="P10" i="13"/>
  <c r="P81" i="13"/>
  <c r="Q81" i="13" s="1"/>
  <c r="P73" i="13"/>
  <c r="Q73" i="13" s="1"/>
  <c r="P57" i="13"/>
  <c r="Q57" i="13" s="1"/>
  <c r="P33" i="13"/>
  <c r="Q33" i="13" s="1"/>
  <c r="P9" i="13"/>
  <c r="Q9" i="13" s="1"/>
  <c r="P29" i="13"/>
  <c r="Q29" i="13" s="1"/>
  <c r="P83" i="13"/>
  <c r="Q83" i="13" s="1"/>
  <c r="P75" i="13"/>
  <c r="Q75" i="13" s="1"/>
  <c r="P67" i="13"/>
  <c r="Q67" i="13" s="1"/>
  <c r="P59" i="13"/>
  <c r="Q59" i="13" s="1"/>
  <c r="P35" i="13"/>
  <c r="Q35" i="13" s="1"/>
  <c r="P27" i="13"/>
  <c r="Q27" i="13" s="1"/>
  <c r="P19" i="13"/>
  <c r="Q19" i="13" s="1"/>
  <c r="P11" i="13"/>
  <c r="Q11" i="13" s="1"/>
  <c r="C3" i="13"/>
  <c r="X3" i="13"/>
  <c r="N3" i="12"/>
  <c r="E3" i="12" s="1"/>
  <c r="E4" i="12" s="1"/>
  <c r="T14" i="12"/>
  <c r="T13" i="12"/>
  <c r="Q4" i="12"/>
  <c r="H4" i="12"/>
  <c r="E27" i="2"/>
  <c r="C11" i="5"/>
  <c r="D11" i="5" s="1"/>
  <c r="P11" i="5" s="1"/>
  <c r="C16" i="5"/>
  <c r="D16" i="5" s="1"/>
  <c r="P16" i="5" s="1"/>
  <c r="C17" i="5"/>
  <c r="D17" i="5" s="1"/>
  <c r="P17" i="5" s="1"/>
  <c r="C19" i="5"/>
  <c r="D19" i="5" s="1"/>
  <c r="P19" i="5" s="1"/>
  <c r="C20" i="5"/>
  <c r="D20" i="5" s="1"/>
  <c r="P20" i="5" s="1"/>
  <c r="C24" i="5"/>
  <c r="D24" i="5" s="1"/>
  <c r="P24" i="5" s="1"/>
  <c r="C25" i="5"/>
  <c r="D25" i="5" s="1"/>
  <c r="P25" i="5" s="1"/>
  <c r="C27" i="5"/>
  <c r="D27" i="5" s="1"/>
  <c r="P27" i="5" s="1"/>
  <c r="C32" i="5"/>
  <c r="D32" i="5" s="1"/>
  <c r="P32" i="5" s="1"/>
  <c r="C33" i="5"/>
  <c r="D33" i="5" s="1"/>
  <c r="P33" i="5" s="1"/>
  <c r="C35" i="5"/>
  <c r="D35" i="5" s="1"/>
  <c r="P35" i="5" s="1"/>
  <c r="C40" i="5"/>
  <c r="D40" i="5" s="1"/>
  <c r="P40" i="5" s="1"/>
  <c r="C41" i="5"/>
  <c r="D41" i="5" s="1"/>
  <c r="P41" i="5" s="1"/>
  <c r="C43" i="5"/>
  <c r="D43" i="5" s="1"/>
  <c r="P43" i="5" s="1"/>
  <c r="C48" i="5"/>
  <c r="D48" i="5" s="1"/>
  <c r="P48" i="5" s="1"/>
  <c r="C49" i="5"/>
  <c r="D49" i="5" s="1"/>
  <c r="P49" i="5" s="1"/>
  <c r="C51" i="5"/>
  <c r="D51" i="5" s="1"/>
  <c r="P51" i="5" s="1"/>
  <c r="C56" i="5"/>
  <c r="D56" i="5" s="1"/>
  <c r="P56" i="5" s="1"/>
  <c r="C57" i="5"/>
  <c r="D57" i="5" s="1"/>
  <c r="P57" i="5" s="1"/>
  <c r="C59" i="5"/>
  <c r="D59" i="5" s="1"/>
  <c r="P59" i="5" s="1"/>
  <c r="C65" i="5"/>
  <c r="D65" i="5" s="1"/>
  <c r="P65" i="5" s="1"/>
  <c r="C67" i="5"/>
  <c r="D67" i="5" s="1"/>
  <c r="P67" i="5" s="1"/>
  <c r="C75" i="5"/>
  <c r="D75" i="5" s="1"/>
  <c r="P75" i="5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3" i="2"/>
  <c r="O5" i="5"/>
  <c r="R5" i="5" s="1"/>
  <c r="O6" i="5"/>
  <c r="R6" i="5" s="1"/>
  <c r="O7" i="5"/>
  <c r="R7" i="5" s="1"/>
  <c r="O8" i="5"/>
  <c r="R8" i="5" s="1"/>
  <c r="O9" i="5"/>
  <c r="R9" i="5" s="1"/>
  <c r="O10" i="5"/>
  <c r="R10" i="5" s="1"/>
  <c r="O11" i="5"/>
  <c r="R11" i="5" s="1"/>
  <c r="O12" i="5"/>
  <c r="O13" i="5"/>
  <c r="R13" i="5" s="1"/>
  <c r="O14" i="5"/>
  <c r="O15" i="5"/>
  <c r="R15" i="5" s="1"/>
  <c r="O16" i="5"/>
  <c r="R16" i="5" s="1"/>
  <c r="O17" i="5"/>
  <c r="R17" i="5" s="1"/>
  <c r="O18" i="5"/>
  <c r="R18" i="5" s="1"/>
  <c r="O19" i="5"/>
  <c r="R19" i="5" s="1"/>
  <c r="O20" i="5"/>
  <c r="R20" i="5" s="1"/>
  <c r="O21" i="5"/>
  <c r="R21" i="5" s="1"/>
  <c r="O22" i="5"/>
  <c r="R22" i="5" s="1"/>
  <c r="O23" i="5"/>
  <c r="R23" i="5" s="1"/>
  <c r="O24" i="5"/>
  <c r="R24" i="5" s="1"/>
  <c r="O25" i="5"/>
  <c r="O26" i="5"/>
  <c r="R26" i="5" s="1"/>
  <c r="O27" i="5"/>
  <c r="O28" i="5"/>
  <c r="R28" i="5" s="1"/>
  <c r="O29" i="5"/>
  <c r="O30" i="5"/>
  <c r="R30" i="5" s="1"/>
  <c r="O31" i="5"/>
  <c r="O32" i="5"/>
  <c r="R32" i="5" s="1"/>
  <c r="O33" i="5"/>
  <c r="O34" i="5"/>
  <c r="R34" i="5" s="1"/>
  <c r="O35" i="5"/>
  <c r="O36" i="5"/>
  <c r="R36" i="5" s="1"/>
  <c r="O37" i="5"/>
  <c r="O38" i="5"/>
  <c r="R38" i="5" s="1"/>
  <c r="O39" i="5"/>
  <c r="R39" i="5" s="1"/>
  <c r="O40" i="5"/>
  <c r="R40" i="5" s="1"/>
  <c r="O41" i="5"/>
  <c r="O42" i="5"/>
  <c r="R42" i="5" s="1"/>
  <c r="O43" i="5"/>
  <c r="R43" i="5" s="1"/>
  <c r="O44" i="5"/>
  <c r="R44" i="5" s="1"/>
  <c r="O45" i="5"/>
  <c r="O46" i="5"/>
  <c r="R46" i="5" s="1"/>
  <c r="O47" i="5"/>
  <c r="O48" i="5"/>
  <c r="R48" i="5" s="1"/>
  <c r="O49" i="5"/>
  <c r="O50" i="5"/>
  <c r="R50" i="5" s="1"/>
  <c r="O51" i="5"/>
  <c r="R51" i="5" s="1"/>
  <c r="O52" i="5"/>
  <c r="R52" i="5" s="1"/>
  <c r="O53" i="5"/>
  <c r="O54" i="5"/>
  <c r="R54" i="5" s="1"/>
  <c r="O55" i="5"/>
  <c r="O56" i="5"/>
  <c r="R56" i="5" s="1"/>
  <c r="O57" i="5"/>
  <c r="O58" i="5"/>
  <c r="R58" i="5" s="1"/>
  <c r="O59" i="5"/>
  <c r="O60" i="5"/>
  <c r="R60" i="5" s="1"/>
  <c r="O61" i="5"/>
  <c r="O62" i="5"/>
  <c r="R62" i="5" s="1"/>
  <c r="O63" i="5"/>
  <c r="O64" i="5"/>
  <c r="R64" i="5" s="1"/>
  <c r="O65" i="5"/>
  <c r="O66" i="5"/>
  <c r="R66" i="5" s="1"/>
  <c r="O67" i="5"/>
  <c r="O68" i="5"/>
  <c r="R68" i="5" s="1"/>
  <c r="O69" i="5"/>
  <c r="O70" i="5"/>
  <c r="R70" i="5" s="1"/>
  <c r="O71" i="5"/>
  <c r="O72" i="5"/>
  <c r="O73" i="5"/>
  <c r="O74" i="5"/>
  <c r="R74" i="5" s="1"/>
  <c r="O75" i="5"/>
  <c r="O76" i="5"/>
  <c r="R76" i="5" s="1"/>
  <c r="O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4" i="5"/>
  <c r="C4" i="5"/>
  <c r="D4" i="5" s="1"/>
  <c r="P4" i="5" s="1"/>
  <c r="C5" i="5"/>
  <c r="D5" i="5" s="1"/>
  <c r="P5" i="5" s="1"/>
  <c r="C6" i="5"/>
  <c r="D6" i="5" s="1"/>
  <c r="P6" i="5" s="1"/>
  <c r="C7" i="5"/>
  <c r="D7" i="5" s="1"/>
  <c r="P7" i="5" s="1"/>
  <c r="C8" i="5"/>
  <c r="D8" i="5" s="1"/>
  <c r="P8" i="5" s="1"/>
  <c r="C9" i="5"/>
  <c r="D9" i="5" s="1"/>
  <c r="P9" i="5" s="1"/>
  <c r="C10" i="5"/>
  <c r="D10" i="5" s="1"/>
  <c r="P10" i="5" s="1"/>
  <c r="C12" i="5"/>
  <c r="D12" i="5" s="1"/>
  <c r="P12" i="5" s="1"/>
  <c r="C13" i="5"/>
  <c r="D13" i="5" s="1"/>
  <c r="P13" i="5" s="1"/>
  <c r="C14" i="5"/>
  <c r="D14" i="5" s="1"/>
  <c r="P14" i="5" s="1"/>
  <c r="C15" i="5"/>
  <c r="D15" i="5" s="1"/>
  <c r="P15" i="5" s="1"/>
  <c r="C18" i="5"/>
  <c r="D18" i="5" s="1"/>
  <c r="P18" i="5" s="1"/>
  <c r="C21" i="5"/>
  <c r="D21" i="5" s="1"/>
  <c r="P21" i="5" s="1"/>
  <c r="C22" i="5"/>
  <c r="D22" i="5" s="1"/>
  <c r="P22" i="5" s="1"/>
  <c r="C23" i="5"/>
  <c r="D23" i="5" s="1"/>
  <c r="P23" i="5" s="1"/>
  <c r="C26" i="5"/>
  <c r="D26" i="5" s="1"/>
  <c r="P26" i="5" s="1"/>
  <c r="C28" i="5"/>
  <c r="D28" i="5" s="1"/>
  <c r="P28" i="5" s="1"/>
  <c r="C29" i="5"/>
  <c r="D29" i="5" s="1"/>
  <c r="P29" i="5" s="1"/>
  <c r="C30" i="5"/>
  <c r="D30" i="5" s="1"/>
  <c r="P30" i="5" s="1"/>
  <c r="C31" i="5"/>
  <c r="D31" i="5" s="1"/>
  <c r="P31" i="5" s="1"/>
  <c r="C34" i="5"/>
  <c r="D34" i="5" s="1"/>
  <c r="P34" i="5" s="1"/>
  <c r="C36" i="5"/>
  <c r="D36" i="5" s="1"/>
  <c r="P36" i="5" s="1"/>
  <c r="C37" i="5"/>
  <c r="D37" i="5" s="1"/>
  <c r="P37" i="5" s="1"/>
  <c r="C38" i="5"/>
  <c r="D38" i="5" s="1"/>
  <c r="P38" i="5" s="1"/>
  <c r="C39" i="5"/>
  <c r="D39" i="5" s="1"/>
  <c r="P39" i="5" s="1"/>
  <c r="C42" i="5"/>
  <c r="D42" i="5" s="1"/>
  <c r="P42" i="5" s="1"/>
  <c r="C44" i="5"/>
  <c r="D44" i="5" s="1"/>
  <c r="P44" i="5" s="1"/>
  <c r="C45" i="5"/>
  <c r="D45" i="5" s="1"/>
  <c r="P45" i="5" s="1"/>
  <c r="C46" i="5"/>
  <c r="D46" i="5" s="1"/>
  <c r="P46" i="5" s="1"/>
  <c r="C47" i="5"/>
  <c r="D47" i="5" s="1"/>
  <c r="P47" i="5" s="1"/>
  <c r="C50" i="5"/>
  <c r="D50" i="5" s="1"/>
  <c r="P50" i="5" s="1"/>
  <c r="C52" i="5"/>
  <c r="D52" i="5" s="1"/>
  <c r="P52" i="5" s="1"/>
  <c r="C53" i="5"/>
  <c r="D53" i="5" s="1"/>
  <c r="P53" i="5" s="1"/>
  <c r="C54" i="5"/>
  <c r="D54" i="5" s="1"/>
  <c r="P54" i="5" s="1"/>
  <c r="C55" i="5"/>
  <c r="D55" i="5" s="1"/>
  <c r="P55" i="5" s="1"/>
  <c r="C58" i="5"/>
  <c r="D58" i="5" s="1"/>
  <c r="P58" i="5" s="1"/>
  <c r="C60" i="5"/>
  <c r="D60" i="5" s="1"/>
  <c r="P60" i="5" s="1"/>
  <c r="C61" i="5"/>
  <c r="D61" i="5" s="1"/>
  <c r="P61" i="5" s="1"/>
  <c r="C62" i="5"/>
  <c r="D62" i="5" s="1"/>
  <c r="P62" i="5" s="1"/>
  <c r="C63" i="5"/>
  <c r="D63" i="5" s="1"/>
  <c r="P63" i="5" s="1"/>
  <c r="C64" i="5"/>
  <c r="D64" i="5" s="1"/>
  <c r="P64" i="5" s="1"/>
  <c r="C66" i="5"/>
  <c r="D66" i="5" s="1"/>
  <c r="P66" i="5" s="1"/>
  <c r="C68" i="5"/>
  <c r="D68" i="5" s="1"/>
  <c r="P68" i="5" s="1"/>
  <c r="C69" i="5"/>
  <c r="D69" i="5" s="1"/>
  <c r="P69" i="5" s="1"/>
  <c r="C70" i="5"/>
  <c r="D70" i="5" s="1"/>
  <c r="P70" i="5" s="1"/>
  <c r="C71" i="5"/>
  <c r="D71" i="5" s="1"/>
  <c r="P71" i="5" s="1"/>
  <c r="C72" i="5"/>
  <c r="D72" i="5" s="1"/>
  <c r="P72" i="5" s="1"/>
  <c r="C73" i="5"/>
  <c r="D73" i="5" s="1"/>
  <c r="P73" i="5" s="1"/>
  <c r="C74" i="5"/>
  <c r="D74" i="5" s="1"/>
  <c r="P74" i="5" s="1"/>
  <c r="C76" i="5"/>
  <c r="D76" i="5" s="1"/>
  <c r="P76" i="5" s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T14" i="2"/>
  <c r="T13" i="2"/>
  <c r="H4" i="2" l="1"/>
  <c r="G3" i="2" s="1"/>
  <c r="Q4" i="2"/>
  <c r="P77" i="12"/>
  <c r="P34" i="12"/>
  <c r="P50" i="12"/>
  <c r="P28" i="12"/>
  <c r="P60" i="12"/>
  <c r="P55" i="12"/>
  <c r="P47" i="12"/>
  <c r="P23" i="12"/>
  <c r="P58" i="12"/>
  <c r="P65" i="12"/>
  <c r="P15" i="12"/>
  <c r="P53" i="12"/>
  <c r="P72" i="12"/>
  <c r="P30" i="12"/>
  <c r="P20" i="12"/>
  <c r="P8" i="12"/>
  <c r="P31" i="12"/>
  <c r="P63" i="12"/>
  <c r="P57" i="12"/>
  <c r="P82" i="12"/>
  <c r="P52" i="12"/>
  <c r="P40" i="12"/>
  <c r="P18" i="12"/>
  <c r="P80" i="12"/>
  <c r="P19" i="12"/>
  <c r="P78" i="12"/>
  <c r="P76" i="12"/>
  <c r="P21" i="12"/>
  <c r="P17" i="12"/>
  <c r="P9" i="12"/>
  <c r="P48" i="12"/>
  <c r="P27" i="12"/>
  <c r="P43" i="12"/>
  <c r="P54" i="12"/>
  <c r="P42" i="12"/>
  <c r="P4" i="12"/>
  <c r="P66" i="12"/>
  <c r="P33" i="12"/>
  <c r="P7" i="12"/>
  <c r="P32" i="12"/>
  <c r="P5" i="12"/>
  <c r="P61" i="12"/>
  <c r="P26" i="12"/>
  <c r="P22" i="12"/>
  <c r="P59" i="12"/>
  <c r="P37" i="12"/>
  <c r="P12" i="12"/>
  <c r="P73" i="12"/>
  <c r="P13" i="12"/>
  <c r="P51" i="12"/>
  <c r="P69" i="12"/>
  <c r="P14" i="12"/>
  <c r="P79" i="12"/>
  <c r="P44" i="12"/>
  <c r="P70" i="12"/>
  <c r="P81" i="12"/>
  <c r="P24" i="12"/>
  <c r="P16" i="12"/>
  <c r="P25" i="12"/>
  <c r="P62" i="12"/>
  <c r="P74" i="12"/>
  <c r="P68" i="12"/>
  <c r="P67" i="12"/>
  <c r="P64" i="12"/>
  <c r="P46" i="12"/>
  <c r="P71" i="12"/>
  <c r="P75" i="12"/>
  <c r="P35" i="12"/>
  <c r="P10" i="12"/>
  <c r="P39" i="12"/>
  <c r="P11" i="12"/>
  <c r="P29" i="12"/>
  <c r="P38" i="12"/>
  <c r="P83" i="12"/>
  <c r="P56" i="12"/>
  <c r="P6" i="12"/>
  <c r="P45" i="12"/>
  <c r="P49" i="12"/>
  <c r="P36" i="12"/>
  <c r="P41" i="12"/>
  <c r="E5" i="12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E74" i="12" s="1"/>
  <c r="E75" i="12" s="1"/>
  <c r="E76" i="12" s="1"/>
  <c r="E77" i="12" s="1"/>
  <c r="E78" i="12" s="1"/>
  <c r="E79" i="12" s="1"/>
  <c r="E80" i="12" s="1"/>
  <c r="E81" i="12" s="1"/>
  <c r="E82" i="12" s="1"/>
  <c r="E83" i="12" s="1"/>
  <c r="G83" i="12" s="1"/>
  <c r="G4" i="12"/>
  <c r="F4" i="12"/>
  <c r="R74" i="13"/>
  <c r="F80" i="2"/>
  <c r="F72" i="2"/>
  <c r="F64" i="2"/>
  <c r="F56" i="2"/>
  <c r="F48" i="2"/>
  <c r="F40" i="2"/>
  <c r="F32" i="2"/>
  <c r="F23" i="2"/>
  <c r="F15" i="2"/>
  <c r="F7" i="2"/>
  <c r="F82" i="2"/>
  <c r="F74" i="2"/>
  <c r="F66" i="2"/>
  <c r="F58" i="2"/>
  <c r="F50" i="2"/>
  <c r="F42" i="2"/>
  <c r="F34" i="2"/>
  <c r="F25" i="2"/>
  <c r="F17" i="2"/>
  <c r="F9" i="2"/>
  <c r="F79" i="2"/>
  <c r="F71" i="2"/>
  <c r="F63" i="2"/>
  <c r="F55" i="2"/>
  <c r="F47" i="2"/>
  <c r="F39" i="2"/>
  <c r="F31" i="2"/>
  <c r="F3" i="2"/>
  <c r="R81" i="13"/>
  <c r="R44" i="13"/>
  <c r="R59" i="13"/>
  <c r="R27" i="13"/>
  <c r="R35" i="13"/>
  <c r="R9" i="13"/>
  <c r="R11" i="13"/>
  <c r="R29" i="13"/>
  <c r="R19" i="13"/>
  <c r="R83" i="13"/>
  <c r="D3" i="13"/>
  <c r="G3" i="13" s="1"/>
  <c r="H3" i="13" s="1"/>
  <c r="R10" i="13"/>
  <c r="Q10" i="13"/>
  <c r="R75" i="13"/>
  <c r="R67" i="13"/>
  <c r="R52" i="13"/>
  <c r="R68" i="13"/>
  <c r="R33" i="13"/>
  <c r="R26" i="13"/>
  <c r="R18" i="13"/>
  <c r="R66" i="13"/>
  <c r="R57" i="13"/>
  <c r="R73" i="13"/>
  <c r="R42" i="13"/>
  <c r="F81" i="2"/>
  <c r="F73" i="2"/>
  <c r="F65" i="2"/>
  <c r="F57" i="2"/>
  <c r="F49" i="2"/>
  <c r="F41" i="2"/>
  <c r="F33" i="2"/>
  <c r="F24" i="2"/>
  <c r="F16" i="2"/>
  <c r="F8" i="2"/>
  <c r="F78" i="2"/>
  <c r="F70" i="2"/>
  <c r="F62" i="2"/>
  <c r="F54" i="2"/>
  <c r="F46" i="2"/>
  <c r="F38" i="2"/>
  <c r="F30" i="2"/>
  <c r="F21" i="2"/>
  <c r="F13" i="2"/>
  <c r="F5" i="2"/>
  <c r="F6" i="2"/>
  <c r="F77" i="2"/>
  <c r="F69" i="2"/>
  <c r="F61" i="2"/>
  <c r="F53" i="2"/>
  <c r="F45" i="2"/>
  <c r="F37" i="2"/>
  <c r="F29" i="2"/>
  <c r="F20" i="2"/>
  <c r="F12" i="2"/>
  <c r="F4" i="2"/>
  <c r="F22" i="2"/>
  <c r="F76" i="2"/>
  <c r="F68" i="2"/>
  <c r="F60" i="2"/>
  <c r="F52" i="2"/>
  <c r="F44" i="2"/>
  <c r="F36" i="2"/>
  <c r="F28" i="2"/>
  <c r="F19" i="2"/>
  <c r="F11" i="2"/>
  <c r="F14" i="2"/>
  <c r="F83" i="2"/>
  <c r="F75" i="2"/>
  <c r="F67" i="2"/>
  <c r="F59" i="2"/>
  <c r="F51" i="2"/>
  <c r="F43" i="2"/>
  <c r="F35" i="2"/>
  <c r="F26" i="2"/>
  <c r="F18" i="2"/>
  <c r="F10" i="2"/>
  <c r="F27" i="2"/>
  <c r="F3" i="12"/>
  <c r="G3" i="12"/>
  <c r="V3" i="12"/>
  <c r="Q4" i="5"/>
  <c r="J4" i="5"/>
  <c r="S4" i="5"/>
  <c r="R4" i="5" s="1"/>
  <c r="G4" i="5"/>
  <c r="Q70" i="5"/>
  <c r="Q62" i="5"/>
  <c r="Q54" i="5"/>
  <c r="Q46" i="5"/>
  <c r="Q38" i="5"/>
  <c r="Q30" i="5"/>
  <c r="Q22" i="5"/>
  <c r="Q6" i="5"/>
  <c r="Q13" i="5"/>
  <c r="Q5" i="5"/>
  <c r="Q64" i="5"/>
  <c r="Q48" i="5"/>
  <c r="Q32" i="5"/>
  <c r="Q24" i="5"/>
  <c r="Q72" i="5"/>
  <c r="Q60" i="5"/>
  <c r="Q36" i="5"/>
  <c r="Q20" i="5"/>
  <c r="Q11" i="5"/>
  <c r="Q67" i="5"/>
  <c r="Q59" i="5"/>
  <c r="Q51" i="5"/>
  <c r="Q35" i="5"/>
  <c r="Q27" i="5"/>
  <c r="Q19" i="5"/>
  <c r="Q74" i="5"/>
  <c r="Q66" i="5"/>
  <c r="Q42" i="5"/>
  <c r="Q34" i="5"/>
  <c r="Q10" i="5"/>
  <c r="Q76" i="5"/>
  <c r="Q44" i="5"/>
  <c r="Q8" i="5"/>
  <c r="Q40" i="5"/>
  <c r="Q56" i="5"/>
  <c r="R72" i="5"/>
  <c r="Q25" i="5"/>
  <c r="Q9" i="5"/>
  <c r="Q68" i="5"/>
  <c r="Q52" i="5"/>
  <c r="Q28" i="5"/>
  <c r="Q12" i="5"/>
  <c r="R12" i="5"/>
  <c r="Q50" i="5"/>
  <c r="Q26" i="5"/>
  <c r="Q7" i="5"/>
  <c r="Q16" i="5"/>
  <c r="Q58" i="5"/>
  <c r="Q31" i="5"/>
  <c r="Q14" i="5"/>
  <c r="Q43" i="5"/>
  <c r="R53" i="5"/>
  <c r="Q53" i="5"/>
  <c r="Q15" i="5"/>
  <c r="Q18" i="5"/>
  <c r="Q21" i="5"/>
  <c r="Q23" i="5"/>
  <c r="R31" i="5"/>
  <c r="R33" i="5"/>
  <c r="Q33" i="5"/>
  <c r="R55" i="5"/>
  <c r="Q55" i="5"/>
  <c r="R57" i="5"/>
  <c r="Q57" i="5"/>
  <c r="R59" i="5"/>
  <c r="R61" i="5"/>
  <c r="Q61" i="5"/>
  <c r="R63" i="5"/>
  <c r="Q63" i="5"/>
  <c r="R65" i="5"/>
  <c r="Q65" i="5"/>
  <c r="R67" i="5"/>
  <c r="R69" i="5"/>
  <c r="Q69" i="5"/>
  <c r="R71" i="5"/>
  <c r="Q71" i="5"/>
  <c r="R73" i="5"/>
  <c r="Q73" i="5"/>
  <c r="R75" i="5"/>
  <c r="Q75" i="5"/>
  <c r="R45" i="5"/>
  <c r="Q45" i="5"/>
  <c r="R25" i="5"/>
  <c r="Q47" i="5"/>
  <c r="R37" i="5"/>
  <c r="Q37" i="5"/>
  <c r="R41" i="5"/>
  <c r="Q41" i="5"/>
  <c r="Q17" i="5"/>
  <c r="R14" i="5"/>
  <c r="Q39" i="5"/>
  <c r="R47" i="5"/>
  <c r="R49" i="5"/>
  <c r="Q49" i="5"/>
  <c r="R35" i="5"/>
  <c r="R27" i="5"/>
  <c r="R29" i="5"/>
  <c r="Q29" i="5"/>
  <c r="G5" i="2"/>
  <c r="G7" i="2"/>
  <c r="G8" i="2"/>
  <c r="G13" i="2"/>
  <c r="G15" i="2"/>
  <c r="G21" i="2"/>
  <c r="G23" i="2"/>
  <c r="G24" i="2"/>
  <c r="G29" i="2"/>
  <c r="G31" i="2"/>
  <c r="G32" i="2"/>
  <c r="G37" i="2"/>
  <c r="G40" i="2"/>
  <c r="G45" i="2"/>
  <c r="G47" i="2"/>
  <c r="G48" i="2"/>
  <c r="G53" i="2"/>
  <c r="G55" i="2"/>
  <c r="G56" i="2"/>
  <c r="G63" i="2"/>
  <c r="G64" i="2"/>
  <c r="G69" i="2"/>
  <c r="G71" i="2"/>
  <c r="G72" i="2"/>
  <c r="G77" i="2"/>
  <c r="G79" i="2"/>
  <c r="G84" i="2" l="1"/>
  <c r="F12" i="12"/>
  <c r="G6" i="12"/>
  <c r="G5" i="12"/>
  <c r="F7" i="12"/>
  <c r="F14" i="12"/>
  <c r="G8" i="12"/>
  <c r="I4" i="5"/>
  <c r="G15" i="12"/>
  <c r="G7" i="12"/>
  <c r="F6" i="12"/>
  <c r="F8" i="12"/>
  <c r="G11" i="12"/>
  <c r="G12" i="12"/>
  <c r="F10" i="12"/>
  <c r="F5" i="12"/>
  <c r="F15" i="12"/>
  <c r="G10" i="12"/>
  <c r="G14" i="12"/>
  <c r="F11" i="12"/>
  <c r="F24" i="12"/>
  <c r="F20" i="12"/>
  <c r="G24" i="12"/>
  <c r="G20" i="12"/>
  <c r="F29" i="12"/>
  <c r="G29" i="12"/>
  <c r="F17" i="12"/>
  <c r="F26" i="12"/>
  <c r="G26" i="12"/>
  <c r="F28" i="12"/>
  <c r="F38" i="12"/>
  <c r="F23" i="12"/>
  <c r="G38" i="12"/>
  <c r="F33" i="12"/>
  <c r="G23" i="12"/>
  <c r="F32" i="12"/>
  <c r="G17" i="12"/>
  <c r="F43" i="12"/>
  <c r="G43" i="12"/>
  <c r="G22" i="12"/>
  <c r="F47" i="12"/>
  <c r="G33" i="12"/>
  <c r="F34" i="12"/>
  <c r="F16" i="12"/>
  <c r="G37" i="12"/>
  <c r="F56" i="12"/>
  <c r="F37" i="12"/>
  <c r="F27" i="12"/>
  <c r="G47" i="12"/>
  <c r="G28" i="12"/>
  <c r="G34" i="12"/>
  <c r="F31" i="12"/>
  <c r="G56" i="12"/>
  <c r="F22" i="12"/>
  <c r="F52" i="12"/>
  <c r="G16" i="12"/>
  <c r="G52" i="12"/>
  <c r="G32" i="12"/>
  <c r="G46" i="12"/>
  <c r="F61" i="12"/>
  <c r="G58" i="12"/>
  <c r="G45" i="12"/>
  <c r="F21" i="12"/>
  <c r="G61" i="12"/>
  <c r="G36" i="12"/>
  <c r="F13" i="12"/>
  <c r="F46" i="12"/>
  <c r="F36" i="12"/>
  <c r="F30" i="12"/>
  <c r="G75" i="12"/>
  <c r="G31" i="12"/>
  <c r="G70" i="12"/>
  <c r="F55" i="12"/>
  <c r="G21" i="12"/>
  <c r="F70" i="12"/>
  <c r="F51" i="12"/>
  <c r="F41" i="12"/>
  <c r="F40" i="12"/>
  <c r="G27" i="12"/>
  <c r="F58" i="12"/>
  <c r="G51" i="12"/>
  <c r="G41" i="12"/>
  <c r="G40" i="12"/>
  <c r="G13" i="12"/>
  <c r="G55" i="12"/>
  <c r="G66" i="12"/>
  <c r="F64" i="12"/>
  <c r="G64" i="12"/>
  <c r="G80" i="12"/>
  <c r="F65" i="12"/>
  <c r="F83" i="12"/>
  <c r="F77" i="12"/>
  <c r="F42" i="12"/>
  <c r="F62" i="12"/>
  <c r="F18" i="12"/>
  <c r="G65" i="12"/>
  <c r="F60" i="12"/>
  <c r="G54" i="12"/>
  <c r="G42" i="12"/>
  <c r="G18" i="12"/>
  <c r="F75" i="12"/>
  <c r="G60" i="12"/>
  <c r="F45" i="12"/>
  <c r="G30" i="12"/>
  <c r="F50" i="12"/>
  <c r="F66" i="12"/>
  <c r="G77" i="12"/>
  <c r="F54" i="12"/>
  <c r="F76" i="12"/>
  <c r="F53" i="12"/>
  <c r="G50" i="12"/>
  <c r="G78" i="12"/>
  <c r="F68" i="12"/>
  <c r="F74" i="12"/>
  <c r="G76" i="12"/>
  <c r="G53" i="12"/>
  <c r="F82" i="12"/>
  <c r="F78" i="12"/>
  <c r="G68" i="12"/>
  <c r="G74" i="12"/>
  <c r="F71" i="12"/>
  <c r="F44" i="12"/>
  <c r="G82" i="12"/>
  <c r="F69" i="12"/>
  <c r="F63" i="12"/>
  <c r="F81" i="12"/>
  <c r="G71" i="12"/>
  <c r="G44" i="12"/>
  <c r="F57" i="12"/>
  <c r="G69" i="12"/>
  <c r="G63" i="12"/>
  <c r="G81" i="12"/>
  <c r="F48" i="12"/>
  <c r="F67" i="12"/>
  <c r="G57" i="12"/>
  <c r="F72" i="12"/>
  <c r="F59" i="12"/>
  <c r="F49" i="12"/>
  <c r="G48" i="12"/>
  <c r="G67" i="12"/>
  <c r="F35" i="12"/>
  <c r="F25" i="12"/>
  <c r="G72" i="12"/>
  <c r="G59" i="12"/>
  <c r="G49" i="12"/>
  <c r="F80" i="12"/>
  <c r="G62" i="12"/>
  <c r="G35" i="12"/>
  <c r="G25" i="12"/>
  <c r="G19" i="12"/>
  <c r="F19" i="12"/>
  <c r="G73" i="12"/>
  <c r="F73" i="12"/>
  <c r="G9" i="12"/>
  <c r="F9" i="12"/>
  <c r="G79" i="12"/>
  <c r="F79" i="12"/>
  <c r="G39" i="12"/>
  <c r="F39" i="12"/>
  <c r="T5" i="5"/>
  <c r="T3" i="5"/>
  <c r="I3" i="13"/>
  <c r="P50" i="13"/>
  <c r="Q50" i="13" s="1"/>
  <c r="P3" i="13"/>
  <c r="R3" i="13" s="1"/>
  <c r="P54" i="13"/>
  <c r="Q54" i="13" s="1"/>
  <c r="P14" i="13"/>
  <c r="Q14" i="13" s="1"/>
  <c r="P21" i="13"/>
  <c r="Q21" i="13" s="1"/>
  <c r="P82" i="13"/>
  <c r="P22" i="13"/>
  <c r="Q22" i="13" s="1"/>
  <c r="P47" i="13"/>
  <c r="Q47" i="13" s="1"/>
  <c r="P30" i="13"/>
  <c r="Q30" i="13" s="1"/>
  <c r="P60" i="13"/>
  <c r="R60" i="13" s="1"/>
  <c r="P39" i="13"/>
  <c r="Q39" i="13" s="1"/>
  <c r="P31" i="13"/>
  <c r="R31" i="13" s="1"/>
  <c r="P51" i="13"/>
  <c r="R51" i="13" s="1"/>
  <c r="P69" i="13"/>
  <c r="R69" i="13" s="1"/>
  <c r="P80" i="13"/>
  <c r="Q80" i="13" s="1"/>
  <c r="P48" i="13"/>
  <c r="Q48" i="13" s="1"/>
  <c r="P15" i="13"/>
  <c r="Q15" i="13" s="1"/>
  <c r="P25" i="13"/>
  <c r="Q25" i="13" s="1"/>
  <c r="P56" i="13"/>
  <c r="Q56" i="13" s="1"/>
  <c r="P63" i="13"/>
  <c r="Q63" i="13" s="1"/>
  <c r="P6" i="13"/>
  <c r="Q6" i="13" s="1"/>
  <c r="P20" i="13"/>
  <c r="R20" i="13" s="1"/>
  <c r="P12" i="13"/>
  <c r="Q12" i="13" s="1"/>
  <c r="P76" i="13"/>
  <c r="Q76" i="13" s="1"/>
  <c r="P36" i="13"/>
  <c r="R36" i="13" s="1"/>
  <c r="P32" i="13"/>
  <c r="R32" i="13" s="1"/>
  <c r="P77" i="13"/>
  <c r="Q77" i="13" s="1"/>
  <c r="P65" i="13"/>
  <c r="Q65" i="13" s="1"/>
  <c r="P72" i="13"/>
  <c r="Q72" i="13" s="1"/>
  <c r="P7" i="13"/>
  <c r="R7" i="13" s="1"/>
  <c r="P34" i="13"/>
  <c r="P53" i="13"/>
  <c r="P24" i="13"/>
  <c r="P45" i="13"/>
  <c r="P16" i="13"/>
  <c r="P37" i="13"/>
  <c r="P8" i="13"/>
  <c r="P28" i="13"/>
  <c r="P23" i="13"/>
  <c r="P79" i="13"/>
  <c r="P5" i="13"/>
  <c r="P71" i="13"/>
  <c r="P4" i="13"/>
  <c r="P43" i="13"/>
  <c r="P55" i="13"/>
  <c r="P78" i="13"/>
  <c r="P49" i="13"/>
  <c r="P70" i="13"/>
  <c r="P41" i="13"/>
  <c r="P62" i="13"/>
  <c r="P64" i="13"/>
  <c r="P13" i="13"/>
  <c r="P17" i="13"/>
  <c r="P46" i="13"/>
  <c r="P58" i="13"/>
  <c r="P38" i="13"/>
  <c r="P40" i="13"/>
  <c r="P61" i="13"/>
  <c r="P3" i="12"/>
  <c r="O3" i="12"/>
  <c r="H4" i="5"/>
  <c r="G5" i="5"/>
  <c r="G6" i="2"/>
  <c r="G80" i="2"/>
  <c r="G61" i="2"/>
  <c r="G39" i="2"/>
  <c r="G16" i="2"/>
  <c r="H5" i="5" l="1"/>
  <c r="I5" i="5"/>
  <c r="R63" i="13"/>
  <c r="R77" i="13"/>
  <c r="Q51" i="13"/>
  <c r="R14" i="13"/>
  <c r="R80" i="13"/>
  <c r="Q3" i="13"/>
  <c r="Q69" i="13"/>
  <c r="R12" i="13"/>
  <c r="R22" i="13"/>
  <c r="R48" i="13"/>
  <c r="R50" i="13"/>
  <c r="Q20" i="13"/>
  <c r="R56" i="13"/>
  <c r="Q31" i="13"/>
  <c r="R72" i="13"/>
  <c r="R47" i="13"/>
  <c r="Q60" i="13"/>
  <c r="Q36" i="13"/>
  <c r="R25" i="13"/>
  <c r="R54" i="13"/>
  <c r="R39" i="13"/>
  <c r="R30" i="13"/>
  <c r="R21" i="13"/>
  <c r="R15" i="13"/>
  <c r="Q7" i="13"/>
  <c r="Q32" i="13"/>
  <c r="Q82" i="13"/>
  <c r="R82" i="13"/>
  <c r="R6" i="13"/>
  <c r="K3" i="13"/>
  <c r="K5" i="13"/>
  <c r="R76" i="13"/>
  <c r="R65" i="13"/>
  <c r="Q46" i="13"/>
  <c r="R46" i="13"/>
  <c r="Q78" i="13"/>
  <c r="R78" i="13"/>
  <c r="Q5" i="13"/>
  <c r="R5" i="13"/>
  <c r="Q24" i="13"/>
  <c r="R24" i="13"/>
  <c r="Q17" i="13"/>
  <c r="R17" i="13"/>
  <c r="Q55" i="13"/>
  <c r="R55" i="13"/>
  <c r="Q79" i="13"/>
  <c r="R79" i="13"/>
  <c r="Q53" i="13"/>
  <c r="R53" i="13"/>
  <c r="Q13" i="13"/>
  <c r="R13" i="13"/>
  <c r="Q23" i="13"/>
  <c r="R23" i="13"/>
  <c r="Q34" i="13"/>
  <c r="R34" i="13"/>
  <c r="Q64" i="13"/>
  <c r="R64" i="13"/>
  <c r="Q28" i="13"/>
  <c r="R28" i="13"/>
  <c r="Q61" i="13"/>
  <c r="R61" i="13"/>
  <c r="Q62" i="13"/>
  <c r="R62" i="13"/>
  <c r="Q8" i="13"/>
  <c r="R8" i="13"/>
  <c r="Q40" i="13"/>
  <c r="R40" i="13"/>
  <c r="Q41" i="13"/>
  <c r="R41" i="13"/>
  <c r="Q43" i="13"/>
  <c r="R43" i="13"/>
  <c r="Q37" i="13"/>
  <c r="R37" i="13"/>
  <c r="Q38" i="13"/>
  <c r="R38" i="13"/>
  <c r="Q70" i="13"/>
  <c r="R70" i="13"/>
  <c r="Q4" i="13"/>
  <c r="R4" i="13"/>
  <c r="Q16" i="13"/>
  <c r="R16" i="13"/>
  <c r="Q58" i="13"/>
  <c r="R58" i="13"/>
  <c r="Q49" i="13"/>
  <c r="R49" i="13"/>
  <c r="Q71" i="13"/>
  <c r="R71" i="13"/>
  <c r="Q45" i="13"/>
  <c r="R45" i="13"/>
  <c r="R3" i="12"/>
  <c r="R5" i="12"/>
  <c r="U3" i="5"/>
  <c r="U5" i="5" s="1"/>
  <c r="G6" i="5"/>
  <c r="G66" i="2"/>
  <c r="G83" i="2"/>
  <c r="G28" i="2"/>
  <c r="G46" i="2"/>
  <c r="G57" i="2"/>
  <c r="G10" i="2"/>
  <c r="G74" i="2"/>
  <c r="G27" i="2"/>
  <c r="G36" i="2"/>
  <c r="G54" i="2"/>
  <c r="G65" i="2"/>
  <c r="G18" i="2"/>
  <c r="G82" i="2"/>
  <c r="G35" i="2"/>
  <c r="G44" i="2"/>
  <c r="G62" i="2"/>
  <c r="G9" i="2"/>
  <c r="G73" i="2"/>
  <c r="G26" i="2"/>
  <c r="G43" i="2"/>
  <c r="G52" i="2"/>
  <c r="G38" i="2"/>
  <c r="G70" i="2"/>
  <c r="G17" i="2"/>
  <c r="G81" i="2"/>
  <c r="G34" i="2"/>
  <c r="G51" i="2"/>
  <c r="G60" i="2"/>
  <c r="G49" i="2"/>
  <c r="G14" i="2"/>
  <c r="G78" i="2"/>
  <c r="G25" i="2"/>
  <c r="G42" i="2"/>
  <c r="G59" i="2"/>
  <c r="G4" i="2"/>
  <c r="G68" i="2"/>
  <c r="G22" i="2"/>
  <c r="G33" i="2"/>
  <c r="G50" i="2"/>
  <c r="G67" i="2"/>
  <c r="G12" i="2"/>
  <c r="G76" i="2"/>
  <c r="G19" i="2"/>
  <c r="G30" i="2"/>
  <c r="G41" i="2"/>
  <c r="G58" i="2"/>
  <c r="G11" i="2"/>
  <c r="G75" i="2"/>
  <c r="G20" i="2"/>
  <c r="R3" i="2"/>
  <c r="I5" i="2" l="1"/>
  <c r="H6" i="5"/>
  <c r="I6" i="5"/>
  <c r="L3" i="13"/>
  <c r="L5" i="13" s="1"/>
  <c r="T5" i="13"/>
  <c r="T3" i="13"/>
  <c r="S3" i="12"/>
  <c r="S5" i="12" s="1"/>
  <c r="G7" i="5"/>
  <c r="I3" i="2"/>
  <c r="H7" i="5" l="1"/>
  <c r="I7" i="5"/>
  <c r="U3" i="13"/>
  <c r="U5" i="13" s="1"/>
  <c r="Y6" i="13" s="1"/>
  <c r="G8" i="5"/>
  <c r="J3" i="2"/>
  <c r="J5" i="2" s="1"/>
  <c r="H8" i="5" l="1"/>
  <c r="I8" i="5"/>
  <c r="G9" i="5"/>
  <c r="H9" i="5" l="1"/>
  <c r="I9" i="5"/>
  <c r="G10" i="5"/>
  <c r="H10" i="5" l="1"/>
  <c r="I10" i="5"/>
  <c r="G11" i="5"/>
  <c r="H11" i="5" l="1"/>
  <c r="I11" i="5"/>
  <c r="G12" i="5"/>
  <c r="H12" i="5" l="1"/>
  <c r="I12" i="5"/>
  <c r="G13" i="5"/>
  <c r="H13" i="5" l="1"/>
  <c r="I13" i="5"/>
  <c r="G14" i="5"/>
  <c r="H14" i="5" l="1"/>
  <c r="I14" i="5"/>
  <c r="G15" i="5"/>
  <c r="H15" i="5" l="1"/>
  <c r="I15" i="5"/>
  <c r="G16" i="5"/>
  <c r="H16" i="5" l="1"/>
  <c r="I16" i="5"/>
  <c r="G17" i="5"/>
  <c r="H17" i="5" l="1"/>
  <c r="I17" i="5"/>
  <c r="G18" i="5"/>
  <c r="H18" i="5" l="1"/>
  <c r="I18" i="5"/>
  <c r="G19" i="5"/>
  <c r="H19" i="5" l="1"/>
  <c r="I19" i="5"/>
  <c r="G20" i="5"/>
  <c r="H20" i="5" l="1"/>
  <c r="I20" i="5"/>
  <c r="G21" i="5"/>
  <c r="H21" i="5" l="1"/>
  <c r="I21" i="5"/>
  <c r="G22" i="5"/>
  <c r="H22" i="5" l="1"/>
  <c r="I22" i="5"/>
  <c r="G23" i="5"/>
  <c r="H23" i="5" l="1"/>
  <c r="I23" i="5"/>
  <c r="G24" i="5"/>
  <c r="H24" i="5" l="1"/>
  <c r="I24" i="5"/>
  <c r="G25" i="5"/>
  <c r="H25" i="5" l="1"/>
  <c r="I25" i="5"/>
  <c r="G26" i="5"/>
  <c r="H26" i="5" l="1"/>
  <c r="I26" i="5"/>
  <c r="G27" i="5"/>
  <c r="H27" i="5" l="1"/>
  <c r="I27" i="5"/>
  <c r="G28" i="5"/>
  <c r="H28" i="5" l="1"/>
  <c r="I28" i="5"/>
  <c r="G29" i="5"/>
  <c r="H29" i="5" l="1"/>
  <c r="I29" i="5"/>
  <c r="G30" i="5"/>
  <c r="H30" i="5" l="1"/>
  <c r="I30" i="5"/>
  <c r="G31" i="5"/>
  <c r="H31" i="5" l="1"/>
  <c r="I31" i="5"/>
  <c r="G32" i="5"/>
  <c r="H32" i="5" l="1"/>
  <c r="I32" i="5"/>
  <c r="G33" i="5"/>
  <c r="H33" i="5" l="1"/>
  <c r="I33" i="5"/>
  <c r="G34" i="5"/>
  <c r="H34" i="5" l="1"/>
  <c r="I34" i="5"/>
  <c r="G35" i="5"/>
  <c r="H35" i="5" l="1"/>
  <c r="I35" i="5"/>
  <c r="G36" i="5"/>
  <c r="H36" i="5" l="1"/>
  <c r="I36" i="5"/>
  <c r="G37" i="5"/>
  <c r="H37" i="5" l="1"/>
  <c r="I37" i="5"/>
  <c r="G38" i="5"/>
  <c r="H38" i="5" l="1"/>
  <c r="I38" i="5"/>
  <c r="G39" i="5"/>
  <c r="H39" i="5" l="1"/>
  <c r="I39" i="5"/>
  <c r="G40" i="5"/>
  <c r="H40" i="5" l="1"/>
  <c r="I40" i="5"/>
  <c r="G41" i="5"/>
  <c r="H41" i="5" l="1"/>
  <c r="I41" i="5"/>
  <c r="G42" i="5"/>
  <c r="H42" i="5" l="1"/>
  <c r="I42" i="5"/>
  <c r="G43" i="5"/>
  <c r="H43" i="5" l="1"/>
  <c r="I43" i="5"/>
  <c r="G44" i="5"/>
  <c r="H44" i="5" l="1"/>
  <c r="I44" i="5"/>
  <c r="G45" i="5"/>
  <c r="H45" i="5" l="1"/>
  <c r="I45" i="5"/>
  <c r="G46" i="5"/>
  <c r="H46" i="5" l="1"/>
  <c r="I46" i="5"/>
  <c r="G47" i="5"/>
  <c r="H47" i="5" l="1"/>
  <c r="I47" i="5"/>
  <c r="G48" i="5"/>
  <c r="H48" i="5" l="1"/>
  <c r="I48" i="5"/>
  <c r="G49" i="5"/>
  <c r="H49" i="5" l="1"/>
  <c r="I49" i="5"/>
  <c r="G50" i="5"/>
  <c r="H50" i="5" l="1"/>
  <c r="I50" i="5"/>
  <c r="G51" i="5"/>
  <c r="H51" i="5" l="1"/>
  <c r="I51" i="5"/>
  <c r="G52" i="5"/>
  <c r="H52" i="5" l="1"/>
  <c r="I52" i="5"/>
  <c r="G53" i="5"/>
  <c r="H53" i="5" l="1"/>
  <c r="I53" i="5"/>
  <c r="G54" i="5"/>
  <c r="H54" i="5" l="1"/>
  <c r="I54" i="5"/>
  <c r="G55" i="5"/>
  <c r="H55" i="5" l="1"/>
  <c r="I55" i="5"/>
  <c r="G56" i="5"/>
  <c r="H56" i="5" l="1"/>
  <c r="I56" i="5"/>
  <c r="G57" i="5"/>
  <c r="H57" i="5" l="1"/>
  <c r="I57" i="5"/>
  <c r="G58" i="5"/>
  <c r="H58" i="5" l="1"/>
  <c r="I58" i="5"/>
  <c r="G59" i="5"/>
  <c r="H59" i="5" l="1"/>
  <c r="I59" i="5"/>
  <c r="G60" i="5"/>
  <c r="H60" i="5" l="1"/>
  <c r="I60" i="5"/>
  <c r="G61" i="5"/>
  <c r="H61" i="5" l="1"/>
  <c r="I61" i="5"/>
  <c r="G62" i="5"/>
  <c r="H62" i="5" l="1"/>
  <c r="I62" i="5"/>
  <c r="G63" i="5"/>
  <c r="H63" i="5" l="1"/>
  <c r="I63" i="5"/>
  <c r="G64" i="5"/>
  <c r="H64" i="5" l="1"/>
  <c r="I64" i="5"/>
  <c r="G65" i="5"/>
  <c r="H65" i="5" l="1"/>
  <c r="I65" i="5"/>
  <c r="G66" i="5"/>
  <c r="H66" i="5" l="1"/>
  <c r="I66" i="5"/>
  <c r="G67" i="5"/>
  <c r="H67" i="5" l="1"/>
  <c r="I67" i="5"/>
  <c r="G68" i="5"/>
  <c r="H68" i="5" l="1"/>
  <c r="I68" i="5"/>
  <c r="G69" i="5"/>
  <c r="H69" i="5" l="1"/>
  <c r="I69" i="5"/>
  <c r="G70" i="5"/>
  <c r="H70" i="5" l="1"/>
  <c r="I70" i="5"/>
  <c r="G71" i="5"/>
  <c r="H71" i="5" l="1"/>
  <c r="I71" i="5"/>
  <c r="G72" i="5"/>
  <c r="H72" i="5" l="1"/>
  <c r="I72" i="5"/>
  <c r="G73" i="5"/>
  <c r="H73" i="5" l="1"/>
  <c r="I73" i="5"/>
  <c r="G74" i="5"/>
  <c r="H74" i="5" l="1"/>
  <c r="I74" i="5"/>
  <c r="G75" i="5"/>
  <c r="H75" i="5" l="1"/>
  <c r="I75" i="5"/>
  <c r="G76" i="5"/>
  <c r="H76" i="5" l="1"/>
  <c r="I76" i="5"/>
  <c r="I3" i="12" l="1"/>
  <c r="I5" i="12"/>
  <c r="J3" i="12" l="1"/>
  <c r="J5" i="12" s="1"/>
  <c r="W6" i="12" s="1"/>
  <c r="K3" i="5"/>
  <c r="K5" i="5"/>
  <c r="L3" i="5" l="1"/>
  <c r="L5" i="5" s="1"/>
  <c r="U8" i="5" l="1"/>
  <c r="P81" i="2"/>
  <c r="P71" i="2"/>
  <c r="P23" i="2"/>
  <c r="P38" i="2"/>
  <c r="P57" i="2"/>
  <c r="P70" i="2"/>
  <c r="P74" i="2"/>
  <c r="P48" i="2"/>
  <c r="P41" i="2"/>
  <c r="P47" i="2"/>
  <c r="P14" i="2"/>
  <c r="P32" i="2"/>
  <c r="P42" i="2"/>
  <c r="P34" i="2"/>
  <c r="P31" i="2"/>
  <c r="P36" i="2"/>
  <c r="P54" i="2"/>
  <c r="P45" i="2"/>
  <c r="P39" i="2"/>
  <c r="P29" i="2"/>
  <c r="P78" i="2"/>
  <c r="P9" i="2"/>
  <c r="P51" i="2"/>
  <c r="P11" i="2"/>
  <c r="P82" i="2"/>
  <c r="P49" i="2"/>
  <c r="P44" i="2"/>
  <c r="P69" i="2"/>
  <c r="P84" i="2"/>
  <c r="P64" i="2"/>
  <c r="P65" i="2"/>
  <c r="P46" i="2"/>
  <c r="P60" i="2"/>
  <c r="P37" i="2"/>
  <c r="P72" i="2"/>
  <c r="P10" i="2"/>
  <c r="P28" i="2"/>
  <c r="P26" i="2"/>
  <c r="P67" i="2"/>
  <c r="P17" i="2"/>
  <c r="P66" i="2"/>
  <c r="P27" i="2"/>
  <c r="P62" i="2"/>
  <c r="P30" i="2"/>
  <c r="P4" i="2"/>
  <c r="P63" i="2"/>
  <c r="P53" i="2"/>
  <c r="P43" i="2"/>
  <c r="P61" i="2"/>
  <c r="P12" i="2"/>
  <c r="P13" i="2"/>
  <c r="P25" i="2"/>
  <c r="P50" i="2"/>
  <c r="P59" i="2"/>
  <c r="P20" i="2"/>
  <c r="P5" i="2"/>
  <c r="P15" i="2"/>
  <c r="P68" i="2"/>
  <c r="P24" i="2"/>
  <c r="P16" i="2"/>
  <c r="P75" i="2"/>
  <c r="P33" i="2"/>
  <c r="P79" i="2"/>
  <c r="P76" i="2"/>
  <c r="P7" i="2"/>
  <c r="P56" i="2"/>
  <c r="P80" i="2"/>
  <c r="P52" i="2"/>
  <c r="P55" i="2"/>
  <c r="P83" i="2"/>
  <c r="P18" i="2"/>
  <c r="P22" i="2"/>
  <c r="P58" i="2"/>
  <c r="P8" i="2"/>
  <c r="P35" i="2"/>
  <c r="P21" i="2"/>
  <c r="P19" i="2"/>
  <c r="P40" i="2"/>
  <c r="P77" i="2"/>
  <c r="P73" i="2"/>
  <c r="P6" i="2"/>
  <c r="P3" i="2"/>
  <c r="R5" i="2" l="1"/>
  <c r="S3" i="2" s="1"/>
  <c r="S5" i="2" s="1"/>
  <c r="W6" i="2" s="1"/>
</calcChain>
</file>

<file path=xl/sharedStrings.xml><?xml version="1.0" encoding="utf-8"?>
<sst xmlns="http://schemas.openxmlformats.org/spreadsheetml/2006/main" count="766" uniqueCount="466">
  <si>
    <t>y</t>
  </si>
  <si>
    <t>s</t>
  </si>
  <si>
    <t>Difsq</t>
  </si>
  <si>
    <t>R2</t>
  </si>
  <si>
    <t>SqDif</t>
  </si>
  <si>
    <t>SqDif_mean</t>
  </si>
  <si>
    <t>Adj R2</t>
  </si>
  <si>
    <t>Sample Size</t>
  </si>
  <si>
    <t>y(model)</t>
  </si>
  <si>
    <t>t(days)</t>
  </si>
  <si>
    <t>Ac</t>
  </si>
  <si>
    <t>Mean</t>
  </si>
  <si>
    <t>Sigma</t>
  </si>
  <si>
    <t>Muc</t>
  </si>
  <si>
    <t>Ln(t)</t>
  </si>
  <si>
    <t>z</t>
  </si>
  <si>
    <t>y-y1c</t>
  </si>
  <si>
    <t>DifofAdjR2</t>
  </si>
  <si>
    <t>CDF</t>
  </si>
  <si>
    <t>PDF</t>
  </si>
  <si>
    <t>Y-Y0C</t>
  </si>
  <si>
    <t>y-y0P</t>
  </si>
  <si>
    <t>Ac= area; infected population(model)</t>
  </si>
  <si>
    <t>Ac*0.8413</t>
  </si>
  <si>
    <t>Ac*0.9772</t>
  </si>
  <si>
    <t>Population</t>
  </si>
  <si>
    <t>Days</t>
  </si>
  <si>
    <t>Actual Poupulation</t>
  </si>
  <si>
    <t>Diff_AdjR2</t>
  </si>
  <si>
    <t>u(days)</t>
  </si>
  <si>
    <t>t(original)</t>
  </si>
  <si>
    <t>w</t>
  </si>
  <si>
    <t>kx</t>
  </si>
  <si>
    <t>k</t>
  </si>
  <si>
    <t>d</t>
  </si>
  <si>
    <t>(kx)^d</t>
  </si>
  <si>
    <t>Date</t>
  </si>
  <si>
    <t>Day</t>
  </si>
  <si>
    <t>Infec/1M</t>
  </si>
  <si>
    <t>7-day Avg-Cumulative</t>
  </si>
  <si>
    <t>Daily-7day</t>
  </si>
  <si>
    <t>Infection 1/22/20 /1M</t>
  </si>
  <si>
    <t>7-dayCumulative</t>
  </si>
  <si>
    <t>Daily-7dayavg</t>
  </si>
  <si>
    <t>Infection 1/23/20 /1M</t>
  </si>
  <si>
    <t>Infection 1/24/20 /1M</t>
  </si>
  <si>
    <t>Infection 1/25/20 /1M</t>
  </si>
  <si>
    <t>Infection 1/26/20 /1M</t>
  </si>
  <si>
    <t>Infection 1/27/20 /1M</t>
  </si>
  <si>
    <t>Infection 1/28/20 /1M</t>
  </si>
  <si>
    <t>Infection 1/29/20 /1M</t>
  </si>
  <si>
    <t>Infection 1/30/20 /1M</t>
  </si>
  <si>
    <t>Infection 1/31/20 /1M</t>
  </si>
  <si>
    <t>Infection 2/1/20 /1M</t>
  </si>
  <si>
    <t>Infection 2/2/20 /1M</t>
  </si>
  <si>
    <t>Infection 2/3/20 /1M</t>
  </si>
  <si>
    <t>Infection 2/4/20 /1M</t>
  </si>
  <si>
    <t>Infection 2/5/20 /1M</t>
  </si>
  <si>
    <t>Infection 2/6/20 /1M</t>
  </si>
  <si>
    <t>Infection 2/7/20 /1M</t>
  </si>
  <si>
    <t>Infection 2/8/20 /1M</t>
  </si>
  <si>
    <t>Infection 2/9/20 /1M</t>
  </si>
  <si>
    <t>Infection 2/10/20 /1M</t>
  </si>
  <si>
    <t>Infection 2/11/20 /1M</t>
  </si>
  <si>
    <t>Infection 2/12/20 /1M</t>
  </si>
  <si>
    <t>Infection 2/13/20 /1M</t>
  </si>
  <si>
    <t>Infection 2/14/20 /1M</t>
  </si>
  <si>
    <t>Infection 2/15/20 /1M</t>
  </si>
  <si>
    <t>Infection 2/16/20 /1M</t>
  </si>
  <si>
    <t>Infection 2/17/20 /1M</t>
  </si>
  <si>
    <t>Infection 2/18/20 /1M</t>
  </si>
  <si>
    <t>Infection 2/19/20 /1M</t>
  </si>
  <si>
    <t>Infection 2/20/20 /1M</t>
  </si>
  <si>
    <t>Infection 2/21/20 /1M</t>
  </si>
  <si>
    <t>Infection 2/22/20 /1M</t>
  </si>
  <si>
    <t>Infection 2/23/20 /1M</t>
  </si>
  <si>
    <t>Infection 2/24/20 /1M</t>
  </si>
  <si>
    <t>Infection 2/25/20 /1M</t>
  </si>
  <si>
    <t>Infection 2/26/20 /1M</t>
  </si>
  <si>
    <t>Infection 2/27/20 /1M</t>
  </si>
  <si>
    <t>Infection 2/28/20 /1M</t>
  </si>
  <si>
    <t>Infection 2/29/20 /1M</t>
  </si>
  <si>
    <t>Infection 3/1/20 /1M</t>
  </si>
  <si>
    <t>Infection 3/2/20 /1M</t>
  </si>
  <si>
    <t>Infection 3/3/20 /1M</t>
  </si>
  <si>
    <t>Infection 3/4/20 /1M</t>
  </si>
  <si>
    <t>Infection 3/5/20 /1M</t>
  </si>
  <si>
    <t>Infection 3/6/20 /1M</t>
  </si>
  <si>
    <t>Infection 3/7/20 /1M</t>
  </si>
  <si>
    <t>Infection 3/8/20 /1M</t>
  </si>
  <si>
    <t>Infection 3/9/20 /1M</t>
  </si>
  <si>
    <t>Infection 3/10/20 /1M</t>
  </si>
  <si>
    <t>Infection 3/11/20 /1M</t>
  </si>
  <si>
    <t>Infection 3/12/20 /1M</t>
  </si>
  <si>
    <t>Infection 3/13/20 /1M</t>
  </si>
  <si>
    <t>Infection 3/14/20 /1M</t>
  </si>
  <si>
    <t>Infection 3/15/20 /1M</t>
  </si>
  <si>
    <t>Infection 3/16/20 /1M</t>
  </si>
  <si>
    <t>Infection 3/17/20 /1M</t>
  </si>
  <si>
    <t>Infection 3/18/20 /1M</t>
  </si>
  <si>
    <t>Infection 3/19/20 /1M</t>
  </si>
  <si>
    <t>Infection 3/20/20 /1M</t>
  </si>
  <si>
    <t>Infection 3/21/20 /1M</t>
  </si>
  <si>
    <t>Infection 3/22/20 /1M</t>
  </si>
  <si>
    <t>Infection 3/23/20 /1M</t>
  </si>
  <si>
    <t>Infection 3/24/20 /1M</t>
  </si>
  <si>
    <t>Infection 3/25/20 /1M</t>
  </si>
  <si>
    <t>Infection 3/26/20 /1M</t>
  </si>
  <si>
    <t>Infection 3/27/20 /1M</t>
  </si>
  <si>
    <t>Infection 3/28/20 /1M</t>
  </si>
  <si>
    <t>Infection 3/29/20 /1M</t>
  </si>
  <si>
    <t>Infection 3/30/20 /1M</t>
  </si>
  <si>
    <t>Infection 3/31/20 /1M</t>
  </si>
  <si>
    <t>Infection 4/1/20 /1M</t>
  </si>
  <si>
    <t>Infection 4/2/20 /1M</t>
  </si>
  <si>
    <t>Infection 4/3/20 /1M</t>
  </si>
  <si>
    <t>Infection 4/4/20 /1M</t>
  </si>
  <si>
    <t>Infection 4/5/20 /1M</t>
  </si>
  <si>
    <t>Infection 4/6/20 /1M</t>
  </si>
  <si>
    <t>Infection 4/7/20 /1M</t>
  </si>
  <si>
    <t>Infection 4/8/20 /1M</t>
  </si>
  <si>
    <t>Infection 4/9/20 /1M</t>
  </si>
  <si>
    <t>Infection 4/10/20 /1M</t>
  </si>
  <si>
    <t>Infection 4/11/20 /1M</t>
  </si>
  <si>
    <t>Infection 4/12/20 /1M</t>
  </si>
  <si>
    <t>Infection 4/13/20 /1M</t>
  </si>
  <si>
    <t>Infection 4/14/20 /1M</t>
  </si>
  <si>
    <t>Infection 4/15/20 /1M</t>
  </si>
  <si>
    <t>Infection 4/16/20 /1M</t>
  </si>
  <si>
    <t>Infection 4/17/20 /1M</t>
  </si>
  <si>
    <t>Infection 4/18/20 /1M</t>
  </si>
  <si>
    <t>Infection 4/19/20 /1M</t>
  </si>
  <si>
    <t>Infection 4/20/20 /1M</t>
  </si>
  <si>
    <t>Infection 4/21/20 /1M</t>
  </si>
  <si>
    <t>Infection 4/22/20 /1M</t>
  </si>
  <si>
    <t>Infection 4/23/20 /1M</t>
  </si>
  <si>
    <t>Infection 4/24/20 /1M</t>
  </si>
  <si>
    <t>Infection 4/25/20 /1M</t>
  </si>
  <si>
    <t>Infection 4/26/20 /1M</t>
  </si>
  <si>
    <t>Infection 4/27/20 /1M</t>
  </si>
  <si>
    <t>Infection 4/28/20 /1M</t>
  </si>
  <si>
    <t>Infection 4/29/20 /1M</t>
  </si>
  <si>
    <t>Infection 4/30/20 /1M</t>
  </si>
  <si>
    <t>Infection 5/1/20 /1M</t>
  </si>
  <si>
    <t>Infection 5/2/20 /1M</t>
  </si>
  <si>
    <t>Infection 5/3/20 /1M</t>
  </si>
  <si>
    <t>Infection 5/4/20 /1M</t>
  </si>
  <si>
    <t>Infection 5/5/20 /1M</t>
  </si>
  <si>
    <t>Infection 5/6/20 /1M</t>
  </si>
  <si>
    <t>Infection 5/7/20 /1M</t>
  </si>
  <si>
    <t>Infection 5/8/20 /1M</t>
  </si>
  <si>
    <t>Infection 5/9/20 /1M</t>
  </si>
  <si>
    <t>Infection 5/10/20 /1M</t>
  </si>
  <si>
    <t>Infection 5/11/20 /1M</t>
  </si>
  <si>
    <t>Infection 5/12/20 /1M</t>
  </si>
  <si>
    <t>Infection 5/13/20 /1M</t>
  </si>
  <si>
    <t>Infection 5/14/20 /1M</t>
  </si>
  <si>
    <t>Infection 5/15/20 /1M</t>
  </si>
  <si>
    <t>Infection 5/16/20 /1M</t>
  </si>
  <si>
    <t>Infection 5/17/20 /1M</t>
  </si>
  <si>
    <t>Infection 5/18/20 /1M</t>
  </si>
  <si>
    <t>Infection 5/19/20 /1M</t>
  </si>
  <si>
    <t>Infection 5/20/20 /1M</t>
  </si>
  <si>
    <t>Infection 5/21/20 /1M</t>
  </si>
  <si>
    <t>Infection 5/22/20 /1M</t>
  </si>
  <si>
    <t>Infection 5/23/20 /1M</t>
  </si>
  <si>
    <t>Infection 5/24/20 /1M</t>
  </si>
  <si>
    <t>Infection 5/25/20 /1M</t>
  </si>
  <si>
    <t>Infection 5/26/20 /1M</t>
  </si>
  <si>
    <t>Infection 5/27/20 /1M</t>
  </si>
  <si>
    <t>Infection 5/28/20 /1M</t>
  </si>
  <si>
    <t>Infection 5/29/20 /1M</t>
  </si>
  <si>
    <t>Infection 5/30/20 /1M</t>
  </si>
  <si>
    <t>Infection 5/31/20 /1M</t>
  </si>
  <si>
    <t>Infection 6/1/20 /1M</t>
  </si>
  <si>
    <t>Infection 6/2/20 /1M</t>
  </si>
  <si>
    <t>Infection 6/3/20 /1M</t>
  </si>
  <si>
    <t>Infection 6/4/20 /1M</t>
  </si>
  <si>
    <t>Infection 6/5/20 /1M</t>
  </si>
  <si>
    <t>Infection 6/6/20 /1M</t>
  </si>
  <si>
    <t>Infection 6/7/20 /1M</t>
  </si>
  <si>
    <t>Infection 6/8/20 /1M</t>
  </si>
  <si>
    <t>Infection 6/9/20 /1M</t>
  </si>
  <si>
    <t>Infection 6/10/20 /1M</t>
  </si>
  <si>
    <t>Infection 6/11/20 /1M</t>
  </si>
  <si>
    <t>Infection 6/12/20 /1M</t>
  </si>
  <si>
    <t>Infection 6/13/20 /1M</t>
  </si>
  <si>
    <t>Infection 6/14/20 /1M</t>
  </si>
  <si>
    <t>Infection 6/15/20 /1M</t>
  </si>
  <si>
    <t>Infection 6/16/20 /1M</t>
  </si>
  <si>
    <t>Infection 6/17/20 /1M</t>
  </si>
  <si>
    <t>Infection 6/18/20 /1M</t>
  </si>
  <si>
    <t>Infection 6/19/20 /1M</t>
  </si>
  <si>
    <t>Infection 6/20/20 /1M</t>
  </si>
  <si>
    <t>Infection 6/21/20 /1M</t>
  </si>
  <si>
    <t>Infection 6/22/20 /1M</t>
  </si>
  <si>
    <t>Infection 6/23/20 /1M</t>
  </si>
  <si>
    <t>Infection 6/24/20 /1M</t>
  </si>
  <si>
    <t>Infection 6/25/20 /1M</t>
  </si>
  <si>
    <t>Infection 6/26/20 /1M</t>
  </si>
  <si>
    <t>Infection 6/27/20 /1M</t>
  </si>
  <si>
    <t>Infection 6/28/20 /1M</t>
  </si>
  <si>
    <t>Infection 6/29/20 /1M</t>
  </si>
  <si>
    <t>Infection 6/30/20 /1M</t>
  </si>
  <si>
    <t>Infection 7/1/20 /1M</t>
  </si>
  <si>
    <t>Infection 7/2/20 /1M</t>
  </si>
  <si>
    <t>Infection 7/3/20 /1M</t>
  </si>
  <si>
    <t>Infection 7/4/20 /1M</t>
  </si>
  <si>
    <t>Infection 7/5/20 /1M</t>
  </si>
  <si>
    <t>Infection 7/6/20 /1M</t>
  </si>
  <si>
    <t>Infection 7/7/20 /1M</t>
  </si>
  <si>
    <t>Infection 7/8/20 /1M</t>
  </si>
  <si>
    <t>Infection 7/9/20 /1M</t>
  </si>
  <si>
    <t>Infection 7/10/20 /1M</t>
  </si>
  <si>
    <t>Infection 7/11/20 /1M</t>
  </si>
  <si>
    <t>Infection 7/12/20 /1M</t>
  </si>
  <si>
    <t>Infection 7/13/20 /1M</t>
  </si>
  <si>
    <t>Infection 7/14/20 /1M</t>
  </si>
  <si>
    <t>Infection 7/15/20 /1M</t>
  </si>
  <si>
    <t>Infection 7/16/20 /1M</t>
  </si>
  <si>
    <t>Infection 7/17/20 /1M</t>
  </si>
  <si>
    <t>Infection 7/18/20 /1M</t>
  </si>
  <si>
    <t>Infection 7/19/20 /1M</t>
  </si>
  <si>
    <t>Infection 7/20/20 /1M</t>
  </si>
  <si>
    <t>Infection 7/21/20 /1M</t>
  </si>
  <si>
    <t>Infection 7/22/20 /1M</t>
  </si>
  <si>
    <t>Infection 7/23/20 /1M</t>
  </si>
  <si>
    <t>Infection 7/24/20 /1M</t>
  </si>
  <si>
    <t>Infection 7/25/20 /1M</t>
  </si>
  <si>
    <t>Infection 7/26/20 /1M</t>
  </si>
  <si>
    <t>Infection 7/27/20 /1M</t>
  </si>
  <si>
    <t>Infection 7/28/20 /1M</t>
  </si>
  <si>
    <t>Infection 7/29/20 /1M</t>
  </si>
  <si>
    <t>Infection 7/30/20 /1M</t>
  </si>
  <si>
    <t>Infection 7/31/20 /1M</t>
  </si>
  <si>
    <t>Infection 8/1/20 /1M</t>
  </si>
  <si>
    <t>Infection 8/2/20 /1M</t>
  </si>
  <si>
    <t>Infection 8/3/20 /1M</t>
  </si>
  <si>
    <t>Infection 8/4/20 /1M</t>
  </si>
  <si>
    <t>Infection 8/5/20 /1M</t>
  </si>
  <si>
    <t>Infection 8/6/20 /1M</t>
  </si>
  <si>
    <t>Infection 8/7/20 /1M</t>
  </si>
  <si>
    <t>Infection 8/8/20 /1M</t>
  </si>
  <si>
    <t>Infection 8/9/20 /1M</t>
  </si>
  <si>
    <t>Infection 8/10/20 /1M</t>
  </si>
  <si>
    <t>Infection 8/11/20 /1M</t>
  </si>
  <si>
    <t>Infection 8/12/20 /1M</t>
  </si>
  <si>
    <t>Infection 8/13/20 /1M</t>
  </si>
  <si>
    <t>Infection 8/14/20 /1M</t>
  </si>
  <si>
    <t>Infection 8/15/20 /1M</t>
  </si>
  <si>
    <t>Infection 8/16/20 /1M</t>
  </si>
  <si>
    <t>Infection 8/17/20 /1M</t>
  </si>
  <si>
    <t>Infection 8/18/20 /1M</t>
  </si>
  <si>
    <t>Infection 8/19/20 /1M</t>
  </si>
  <si>
    <t>Infection 8/20/20 /1M</t>
  </si>
  <si>
    <t>Infection 8/21/20 /1M</t>
  </si>
  <si>
    <t>Infection 8/22/20 /1M</t>
  </si>
  <si>
    <t>Infection 8/23/20 /1M</t>
  </si>
  <si>
    <t>Infection 8/24/20 /1M</t>
  </si>
  <si>
    <t>Infection 8/25/20 /1M</t>
  </si>
  <si>
    <t>Infection 8/26/20 /1M</t>
  </si>
  <si>
    <t>Infection 8/27/20 /1M</t>
  </si>
  <si>
    <t>Infection 8/28/20 /1M</t>
  </si>
  <si>
    <t>Infection 8/29/20 /1M</t>
  </si>
  <si>
    <t>Infection 8/30/20 /1M</t>
  </si>
  <si>
    <t>Infection 8/31/20 /1M</t>
  </si>
  <si>
    <t>Infection 9/1/20 /1M</t>
  </si>
  <si>
    <t>Infection 9/2/20 /1M</t>
  </si>
  <si>
    <t>Infection 9/3/20 /1M</t>
  </si>
  <si>
    <t>Infection 9/4/20 /1M</t>
  </si>
  <si>
    <t>Infection 9/5/20 /1M</t>
  </si>
  <si>
    <t>Infection 9/6/20 /1M</t>
  </si>
  <si>
    <t>Infection 9/7/20 /1M</t>
  </si>
  <si>
    <t>Infection 9/8/20 /1M</t>
  </si>
  <si>
    <t>Infection 9/9/20 /1M</t>
  </si>
  <si>
    <t>Infection 9/10/20 /1M</t>
  </si>
  <si>
    <t>Infection 9/11/20 /1M</t>
  </si>
  <si>
    <t>Infection 9/12/20 /1M</t>
  </si>
  <si>
    <t>Infection 9/13/20 /1M</t>
  </si>
  <si>
    <t>Infection 9/14/20 /1M</t>
  </si>
  <si>
    <t>Infection 9/15/20 /1M</t>
  </si>
  <si>
    <t>Infection 9/16/20 /1M</t>
  </si>
  <si>
    <t>Infection 9/17/20 /1M</t>
  </si>
  <si>
    <t>Infection 9/18/20 /1M</t>
  </si>
  <si>
    <t>Infection 9/19/20 /1M</t>
  </si>
  <si>
    <t>Infection 9/20/20 /1M</t>
  </si>
  <si>
    <t>Infection 9/21/20 /1M</t>
  </si>
  <si>
    <t>Infection 9/22/20 /1M</t>
  </si>
  <si>
    <t>Infection 9/23/20 /1M</t>
  </si>
  <si>
    <t>Infection 9/24/20 /1M</t>
  </si>
  <si>
    <t>Infection 9/25/20 /1M</t>
  </si>
  <si>
    <t>Infection 9/26/20 /1M</t>
  </si>
  <si>
    <t>Infection 9/27/20 /1M</t>
  </si>
  <si>
    <t>Infection 9/28/20 /1M</t>
  </si>
  <si>
    <t>Infection 9/29/20 /1M</t>
  </si>
  <si>
    <t>Infection 9/30/20 /1M</t>
  </si>
  <si>
    <t>Infection 10/1/20 /1M</t>
  </si>
  <si>
    <t>Infection 10/2/20 /1M</t>
  </si>
  <si>
    <t>Infection 10/3/20 /1M</t>
  </si>
  <si>
    <t>Infection 10/4/20 /1M</t>
  </si>
  <si>
    <t>Infection 10/5/20 /1M</t>
  </si>
  <si>
    <t>Infection 10/6/20 /1M</t>
  </si>
  <si>
    <t>Infection 10/7/20 /1M</t>
  </si>
  <si>
    <t>Infection 10/8/20 /1M</t>
  </si>
  <si>
    <t>Infection 10/9/20 /1M</t>
  </si>
  <si>
    <t>Infection 10/10/20 /1M</t>
  </si>
  <si>
    <t>Infection 10/11/20 /1M</t>
  </si>
  <si>
    <t>Infection 10/12/20 /1M</t>
  </si>
  <si>
    <t>Infection 10/13/20 /1M</t>
  </si>
  <si>
    <t>Infection 10/14/20 /1M</t>
  </si>
  <si>
    <t>Infection 10/15/20 /1M</t>
  </si>
  <si>
    <t>Infection 10/16/20 /1M</t>
  </si>
  <si>
    <t>Infection 10/17/20 /1M</t>
  </si>
  <si>
    <t>Infection 10/18/20 /1M</t>
  </si>
  <si>
    <t>Infection 10/19/20 /1M</t>
  </si>
  <si>
    <t>Infection 10/20/20 /1M</t>
  </si>
  <si>
    <t>Infection 10/21/20 /1M</t>
  </si>
  <si>
    <t>Infection 10/22/20 /1M</t>
  </si>
  <si>
    <t>Infection 10/23/20 /1M</t>
  </si>
  <si>
    <t>Infection 10/24/20 /1M</t>
  </si>
  <si>
    <t>Infection 10/25/20 /1M</t>
  </si>
  <si>
    <t>Infection 10/26/20 /1M</t>
  </si>
  <si>
    <t>Infection 10/27/20 /1M</t>
  </si>
  <si>
    <t>Infection 10/28/20 /1M</t>
  </si>
  <si>
    <t>Infection 10/29/20 /1M</t>
  </si>
  <si>
    <t>Infection 10/30/20 /1M</t>
  </si>
  <si>
    <t>Infection 10/31/20 /1M</t>
  </si>
  <si>
    <t>Infection 11/1/20 /1M</t>
  </si>
  <si>
    <t>Infection 11/2/20 /1M</t>
  </si>
  <si>
    <t>Infection 11/3/20 /1M</t>
  </si>
  <si>
    <t>Infection 11/4/20 /1M</t>
  </si>
  <si>
    <t>Infection 11/5/20 /1M</t>
  </si>
  <si>
    <t>Infection 11/6/20 /1M</t>
  </si>
  <si>
    <t>Infection 11/7/20 /1M</t>
  </si>
  <si>
    <t>Infection 11/8/20 /1M</t>
  </si>
  <si>
    <t>Infection 11/9/20 /1M</t>
  </si>
  <si>
    <t>Infection 11/10/20 /1M</t>
  </si>
  <si>
    <t>Infection 11/11/20 /1M</t>
  </si>
  <si>
    <t>Infection 11/12/20 /1M</t>
  </si>
  <si>
    <t>Infection 11/13/20 /1M</t>
  </si>
  <si>
    <t>Infection 11/14/20 /1M</t>
  </si>
  <si>
    <t>Infection 11/15/20 /1M</t>
  </si>
  <si>
    <t>Infection 11/16/20 /1M</t>
  </si>
  <si>
    <t>Infection 11/17/20 /1M</t>
  </si>
  <si>
    <t>Infection 11/18/20 /1M</t>
  </si>
  <si>
    <t>Infection 11/19/20 /1M</t>
  </si>
  <si>
    <t>Infection 11/20/20 /1M</t>
  </si>
  <si>
    <t>Infection 11/21/20 /1M</t>
  </si>
  <si>
    <t>Infection 11/22/20 /1M</t>
  </si>
  <si>
    <t>Infection 11/23/20 /1M</t>
  </si>
  <si>
    <t>Infection 11/24/20 /1M</t>
  </si>
  <si>
    <t>Infection 11/25/20 /1M</t>
  </si>
  <si>
    <t>Infection 11/26/20 /1M</t>
  </si>
  <si>
    <t>Infection 11/27/20 /1M</t>
  </si>
  <si>
    <t>Infection 11/28/20 /1M</t>
  </si>
  <si>
    <t>Infection 11/29/20 /1M</t>
  </si>
  <si>
    <t>Infection 11/30/20 /1M</t>
  </si>
  <si>
    <t>Infection 12/1/20 /1M</t>
  </si>
  <si>
    <t>Infection 12/2/20 /1M</t>
  </si>
  <si>
    <t>Infection 12/3/20 /1M</t>
  </si>
  <si>
    <t>Infection 12/4/20 /1M</t>
  </si>
  <si>
    <t>Infection 12/5/20 /1M</t>
  </si>
  <si>
    <t>Infection 12/6/20 /1M</t>
  </si>
  <si>
    <t>Infection 12/7/20 /1M</t>
  </si>
  <si>
    <t>Infection 12/8/20 /1M</t>
  </si>
  <si>
    <t>Infection 12/9/20 /1M</t>
  </si>
  <si>
    <t>Infection 12/10/20 /1M</t>
  </si>
  <si>
    <t>Infection 12/11/20 /1M</t>
  </si>
  <si>
    <t>Infection 12/12/20 /1M</t>
  </si>
  <si>
    <t>Infection 12/13/20 /1M</t>
  </si>
  <si>
    <t>Infection 12/14/20 /1M</t>
  </si>
  <si>
    <t>Infection 12/15/20 /1M</t>
  </si>
  <si>
    <t>Infection 12/16/20 /1M</t>
  </si>
  <si>
    <t>Infection 12/17/20 /1M</t>
  </si>
  <si>
    <t>Infection 12/18/20 /1M</t>
  </si>
  <si>
    <t>Infection 12/19/20 /1M</t>
  </si>
  <si>
    <t>Infection 12/20/20 /1M</t>
  </si>
  <si>
    <t>Infection 12/21/20 /1M</t>
  </si>
  <si>
    <t>Infection 12/22/20 /1M</t>
  </si>
  <si>
    <t>Infection 12/23/20 /1M</t>
  </si>
  <si>
    <t>Infection 12/24/20 /1M</t>
  </si>
  <si>
    <t>Infection 12/25/20 /1M</t>
  </si>
  <si>
    <t>Infection 12/26/20 /1M</t>
  </si>
  <si>
    <t>Infection 12/27/20 /1M</t>
  </si>
  <si>
    <t>Infection 12/28/20 /1M</t>
  </si>
  <si>
    <t>Infection 12/29/20 /1M</t>
  </si>
  <si>
    <t>Infection 12/30/20 /1M</t>
  </si>
  <si>
    <t>Infection 12/31/20 /1M</t>
  </si>
  <si>
    <t>Infection 1/1/21 /1M</t>
  </si>
  <si>
    <t>Infection 1/2/21 /1M</t>
  </si>
  <si>
    <t>Infection 1/3/21 /1M</t>
  </si>
  <si>
    <t>Infection 1/4/21 /1M</t>
  </si>
  <si>
    <t>Infection 1/5/21 /1M</t>
  </si>
  <si>
    <t>Infection 1/6/21 /1M</t>
  </si>
  <si>
    <t>Infection 1/7/21 /1M</t>
  </si>
  <si>
    <t>Infection 1/8/21 /1M</t>
  </si>
  <si>
    <t>Infection 1/9/21 /1M</t>
  </si>
  <si>
    <t>Infection 1/10/21 /1M</t>
  </si>
  <si>
    <t>Infection 1/11/21 /1M</t>
  </si>
  <si>
    <t>Infection 1/12/21 /1M</t>
  </si>
  <si>
    <t>Infection 1/13/21 /1M</t>
  </si>
  <si>
    <t>Infection 1/14/21 /1M</t>
  </si>
  <si>
    <t>Infection 1/15/21 /1M</t>
  </si>
  <si>
    <t>Infection 1/16/21 /1M</t>
  </si>
  <si>
    <t>Infection 1/17/21 /1M</t>
  </si>
  <si>
    <t>Infection 1/18/21 /1M</t>
  </si>
  <si>
    <t>Infection 1/19/21 /1M</t>
  </si>
  <si>
    <t>Infection 1/20/21 /1M</t>
  </si>
  <si>
    <t>Infection 1/21/21 /1M</t>
  </si>
  <si>
    <t>Infection 1/22/21 /1M</t>
  </si>
  <si>
    <t>Infection 1/23/21 /1M</t>
  </si>
  <si>
    <t>Infection 1/24/21 /1M</t>
  </si>
  <si>
    <t>Infection 1/25/21 /1M</t>
  </si>
  <si>
    <t>Infection 1/26/21 /1M</t>
  </si>
  <si>
    <t>Infection 1/27/21 /1M</t>
  </si>
  <si>
    <t>Infection 1/28/21 /1M</t>
  </si>
  <si>
    <t>Infection 1/29/21 /1M</t>
  </si>
  <si>
    <t>Infection 1/30/21 /1M</t>
  </si>
  <si>
    <t>Infection 1/31/21 /1M</t>
  </si>
  <si>
    <t>Infection 2/1/21 /1M</t>
  </si>
  <si>
    <t>Infection 2/2/21 /1M</t>
  </si>
  <si>
    <t>Infection 2/3/21 /1M</t>
  </si>
  <si>
    <t>Infection 2/4/21 /1M</t>
  </si>
  <si>
    <t>Infection 2/5/21 /1M</t>
  </si>
  <si>
    <t>Infection 2/6/21 /1M</t>
  </si>
  <si>
    <t>Infection 2/7/21 /1M</t>
  </si>
  <si>
    <t>Infection 2/8/21 /1M</t>
  </si>
  <si>
    <t>Infection 2/9/21 /1M</t>
  </si>
  <si>
    <t>Infection 2/10/21 /1M</t>
  </si>
  <si>
    <t>Infection 2/11/21 /1M</t>
  </si>
  <si>
    <t>Infection 2/12/21 /1M</t>
  </si>
  <si>
    <t>Infection 2/13/21 /1M</t>
  </si>
  <si>
    <t>Infection 2/14/21 /1M</t>
  </si>
  <si>
    <t>Infection 2/15/21 /1M</t>
  </si>
  <si>
    <t>Infection 2/16/21 /1M</t>
  </si>
  <si>
    <t>Infection 2/17/21 /1M</t>
  </si>
  <si>
    <t>Infection 2/18/21 /1M</t>
  </si>
  <si>
    <t>Infection 2/19/21 /1M</t>
  </si>
  <si>
    <t>Infection 2/20/21 /1M</t>
  </si>
  <si>
    <t>Infection 2/21/21 /1M</t>
  </si>
  <si>
    <t>Infection 2/22/21 /1M</t>
  </si>
  <si>
    <t>Infection 2/23/21 /1M</t>
  </si>
  <si>
    <t>Infection 2/24/21 /1M</t>
  </si>
  <si>
    <t>Infection 2/25/21 /1M</t>
  </si>
  <si>
    <t>Infection 2/26/21 /1M</t>
  </si>
  <si>
    <t>Infection 2/27/21 /1M</t>
  </si>
  <si>
    <t>Infection 2/28/21 /1M</t>
  </si>
  <si>
    <t>Infection 3/1/21 /1M</t>
  </si>
  <si>
    <t>Infection 3/2/21 /1M</t>
  </si>
  <si>
    <t>Infection 3/3/21 /1M</t>
  </si>
  <si>
    <t>Infection 3/4/21 /1M</t>
  </si>
  <si>
    <t>Infection 3/5/21 /1M</t>
  </si>
  <si>
    <t>Infection 3/6/21 /1M</t>
  </si>
  <si>
    <t>Infection 3/7/21 /1M</t>
  </si>
  <si>
    <t>Infection 3/8/21 /1M</t>
  </si>
  <si>
    <t>Infection 3/9/21 /1M</t>
  </si>
  <si>
    <t>Infection 3/10/21 /1M</t>
  </si>
  <si>
    <t>Infection 3/11/21 /1M</t>
  </si>
  <si>
    <t>Infection 3/12/21 /1M</t>
  </si>
  <si>
    <t>Infection 3/13/21 /1M</t>
  </si>
  <si>
    <t>Infection 3/14/21 /1M</t>
  </si>
  <si>
    <t>Infection 3/15/21 /1M</t>
  </si>
  <si>
    <t>Country: Name</t>
  </si>
  <si>
    <t>Y</t>
  </si>
  <si>
    <t>exp(x)</t>
  </si>
  <si>
    <t>Wave(insert number)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</si>
</sst>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00"/>
  </numFmts>
  <fonts count="9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Helvetica"/>
      <family val="2"/>
    </font>
    <font>
      <sz val="9"/>
      <color rgb="FF000000"/>
      <name val="Helvetica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C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164" fontId="0" fillId="0" borderId="0" xfId="0" applyNumberFormat="1"/>
    <xf numFmtId="0" fontId="4" fillId="0" borderId="0" xfId="0" applyFont="1"/>
    <xf numFmtId="0" fontId="5" fillId="6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right" vertical="center" wrapText="1"/>
    </xf>
    <xf numFmtId="165" fontId="8" fillId="7" borderId="0" xfId="0" applyNumberFormat="1" applyFont="1" applyFill="1" applyAlignment="1">
      <alignment horizontal="right" vertical="center" wrapText="1"/>
    </xf>
    <xf numFmtId="0" fontId="0" fillId="0" borderId="1" xfId="0" applyBorder="1"/>
    <xf numFmtId="2" fontId="0" fillId="0" borderId="0" xfId="0" applyNumberFormat="1"/>
    <xf numFmtId="0" fontId="7" fillId="2" borderId="0" xfId="0" applyFont="1" applyFill="1" applyAlignment="1">
      <alignment horizontal="right" vertical="center" wrapText="1"/>
    </xf>
    <xf numFmtId="0" fontId="0" fillId="9" borderId="0" xfId="0" applyFill="1" applyAlignment="1">
      <alignment horizontal="center"/>
    </xf>
    <xf numFmtId="0" fontId="0" fillId="10" borderId="0" xfId="0" applyFill="1"/>
    <xf numFmtId="0" fontId="0" fillId="11" borderId="0" xfId="0" applyFill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164" fontId="0" fillId="9" borderId="5" xfId="0" applyNumberFormat="1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0" xfId="0" applyFill="1"/>
    <xf numFmtId="0" fontId="0" fillId="9" borderId="5" xfId="0" applyFill="1" applyBorder="1"/>
    <xf numFmtId="164" fontId="0" fillId="9" borderId="1" xfId="0" applyNumberFormat="1" applyFill="1" applyBorder="1"/>
    <xf numFmtId="0" fontId="4" fillId="0" borderId="0" xfId="0" applyFont="1" applyAlignment="1">
      <alignment horizontal="center"/>
    </xf>
    <xf numFmtId="0" fontId="0" fillId="8" borderId="8" xfId="0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left" vertical="top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logistic!$D$1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logistic!$B$2:$B$326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logistic!$D$2:$D$326</c:f>
              <c:numCache>
                <c:formatCode>General</c:formatCode>
                <c:ptCount val="325"/>
                <c:pt idx="0">
                  <c:v>0</c:v>
                </c:pt>
                <c:pt idx="1">
                  <c:v>0</c:v>
                </c:pt>
                <c:pt idx="2">
                  <c:v>4.1247947142851444</c:v>
                </c:pt>
                <c:pt idx="3">
                  <c:v>8.4293397142860158</c:v>
                </c:pt>
                <c:pt idx="4">
                  <c:v>13.034256714285675</c:v>
                </c:pt>
                <c:pt idx="5">
                  <c:v>17.688841714285445</c:v>
                </c:pt>
                <c:pt idx="6">
                  <c:v>22.305584571427971</c:v>
                </c:pt>
                <c:pt idx="7">
                  <c:v>26.901041285713291</c:v>
                </c:pt>
                <c:pt idx="8">
                  <c:v>31.468116285714132</c:v>
                </c:pt>
                <c:pt idx="9">
                  <c:v>36.262244285713678</c:v>
                </c:pt>
                <c:pt idx="10">
                  <c:v>41.101309857142041</c:v>
                </c:pt>
                <c:pt idx="11">
                  <c:v>46.349543714284664</c:v>
                </c:pt>
                <c:pt idx="12">
                  <c:v>51.720764428570874</c:v>
                </c:pt>
                <c:pt idx="13">
                  <c:v>57.624140428571081</c:v>
                </c:pt>
                <c:pt idx="14">
                  <c:v>63.764029857142305</c:v>
                </c:pt>
                <c:pt idx="15">
                  <c:v>70.428979285714377</c:v>
                </c:pt>
                <c:pt idx="16">
                  <c:v>77.31152099999963</c:v>
                </c:pt>
                <c:pt idx="17">
                  <c:v>84.480243999999402</c:v>
                </c:pt>
                <c:pt idx="18">
                  <c:v>91.701000000000022</c:v>
                </c:pt>
                <c:pt idx="19">
                  <c:v>99.588724000000184</c:v>
                </c:pt>
                <c:pt idx="20">
                  <c:v>107.50955985714245</c:v>
                </c:pt>
                <c:pt idx="21">
                  <c:v>115.57466899999963</c:v>
                </c:pt>
                <c:pt idx="22">
                  <c:v>123.61376157142786</c:v>
                </c:pt>
                <c:pt idx="23">
                  <c:v>132.04546657142873</c:v>
                </c:pt>
                <c:pt idx="24">
                  <c:v>141.22928442857119</c:v>
                </c:pt>
                <c:pt idx="25">
                  <c:v>151.29529742857176</c:v>
                </c:pt>
                <c:pt idx="26">
                  <c:v>162.40669999999955</c:v>
                </c:pt>
                <c:pt idx="27">
                  <c:v>175.24938114285669</c:v>
                </c:pt>
                <c:pt idx="28">
                  <c:v>189.58919242857155</c:v>
                </c:pt>
                <c:pt idx="29">
                  <c:v>205.05244271428455</c:v>
                </c:pt>
                <c:pt idx="30">
                  <c:v>222.2280504285709</c:v>
                </c:pt>
                <c:pt idx="31">
                  <c:v>240.74941971428507</c:v>
                </c:pt>
                <c:pt idx="32">
                  <c:v>260.48410314285684</c:v>
                </c:pt>
                <c:pt idx="33">
                  <c:v>281.10098171428581</c:v>
                </c:pt>
                <c:pt idx="34">
                  <c:v>302.08682128571309</c:v>
                </c:pt>
                <c:pt idx="35">
                  <c:v>323.17436171428562</c:v>
                </c:pt>
                <c:pt idx="36">
                  <c:v>344.49605042857092</c:v>
                </c:pt>
                <c:pt idx="37">
                  <c:v>365.72313385714278</c:v>
                </c:pt>
                <c:pt idx="38">
                  <c:v>386.92183557142835</c:v>
                </c:pt>
                <c:pt idx="39">
                  <c:v>408.7638539999989</c:v>
                </c:pt>
                <c:pt idx="40">
                  <c:v>431.19715599999836</c:v>
                </c:pt>
                <c:pt idx="41">
                  <c:v>453.46726385714192</c:v>
                </c:pt>
                <c:pt idx="42">
                  <c:v>476.10160228571385</c:v>
                </c:pt>
                <c:pt idx="43">
                  <c:v>499.66780385714264</c:v>
                </c:pt>
                <c:pt idx="44">
                  <c:v>523.47997928571385</c:v>
                </c:pt>
                <c:pt idx="45">
                  <c:v>547.76518171428597</c:v>
                </c:pt>
                <c:pt idx="46">
                  <c:v>571.77602842857141</c:v>
                </c:pt>
                <c:pt idx="47">
                  <c:v>595.33040428571439</c:v>
                </c:pt>
                <c:pt idx="48">
                  <c:v>619.263201571428</c:v>
                </c:pt>
                <c:pt idx="49">
                  <c:v>642.86014985714246</c:v>
                </c:pt>
                <c:pt idx="50">
                  <c:v>666.12597928571449</c:v>
                </c:pt>
                <c:pt idx="51">
                  <c:v>689.44384171428646</c:v>
                </c:pt>
                <c:pt idx="52">
                  <c:v>712.7285922857136</c:v>
                </c:pt>
                <c:pt idx="53">
                  <c:v>736.70159700000022</c:v>
                </c:pt>
                <c:pt idx="54">
                  <c:v>760.99625999999989</c:v>
                </c:pt>
                <c:pt idx="55">
                  <c:v>785.60075571428661</c:v>
                </c:pt>
                <c:pt idx="56">
                  <c:v>811.01412742857156</c:v>
                </c:pt>
                <c:pt idx="57">
                  <c:v>836.81065085714272</c:v>
                </c:pt>
                <c:pt idx="58">
                  <c:v>863.05181971428647</c:v>
                </c:pt>
                <c:pt idx="59">
                  <c:v>889.77311085714246</c:v>
                </c:pt>
                <c:pt idx="60">
                  <c:v>916.50622771428516</c:v>
                </c:pt>
                <c:pt idx="61">
                  <c:v>943.78805571428529</c:v>
                </c:pt>
                <c:pt idx="62">
                  <c:v>971.49324285714192</c:v>
                </c:pt>
                <c:pt idx="63">
                  <c:v>999.53900942857035</c:v>
                </c:pt>
                <c:pt idx="64">
                  <c:v>1028.1902504285708</c:v>
                </c:pt>
                <c:pt idx="65">
                  <c:v>1057.3381695714279</c:v>
                </c:pt>
                <c:pt idx="66">
                  <c:v>1088.2883214285712</c:v>
                </c:pt>
                <c:pt idx="67">
                  <c:v>1120.6268072857138</c:v>
                </c:pt>
                <c:pt idx="68">
                  <c:v>1155.2689342857138</c:v>
                </c:pt>
                <c:pt idx="69">
                  <c:v>1191.8315505714281</c:v>
                </c:pt>
                <c:pt idx="70">
                  <c:v>1230.198764571428</c:v>
                </c:pt>
                <c:pt idx="71">
                  <c:v>1271.0020672857136</c:v>
                </c:pt>
                <c:pt idx="72">
                  <c:v>1316.1264709999987</c:v>
                </c:pt>
                <c:pt idx="73">
                  <c:v>1365.768281857142</c:v>
                </c:pt>
                <c:pt idx="74">
                  <c:v>1422.2051245714274</c:v>
                </c:pt>
                <c:pt idx="75">
                  <c:v>1485.4559201428574</c:v>
                </c:pt>
                <c:pt idx="76">
                  <c:v>1555.5135731428563</c:v>
                </c:pt>
                <c:pt idx="77">
                  <c:v>1631.1576742857142</c:v>
                </c:pt>
                <c:pt idx="78">
                  <c:v>1714.4198739999993</c:v>
                </c:pt>
                <c:pt idx="79">
                  <c:v>1806.3266408571426</c:v>
                </c:pt>
                <c:pt idx="80">
                  <c:v>1908.5099177142856</c:v>
                </c:pt>
                <c:pt idx="81">
                  <c:v>2021.6603238571424</c:v>
                </c:pt>
                <c:pt idx="82">
                  <c:v>2147.111795285713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EEB-4EC5-9B0A-3DB2CAAC225D}"/>
            </c:ext>
          </c:extLst>
        </c:ser>
        <c:ser>
          <c:idx val="1"/>
          <c:order val="1"/>
          <c:tx>
            <c:strRef>
              <c:f>logistic!$E$1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logistic!$B$2:$B$326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logistic!$E$2:$E$326</c:f>
              <c:numCache>
                <c:formatCode>General</c:formatCode>
                <c:ptCount val="325"/>
                <c:pt idx="0">
                  <c:v>0</c:v>
                </c:pt>
                <c:pt idx="1">
                  <c:v>42.190713918981139</c:v>
                </c:pt>
                <c:pt idx="2">
                  <c:v>44.268971164321435</c:v>
                </c:pt>
                <c:pt idx="3">
                  <c:v>46.449599977555977</c:v>
                </c:pt>
                <c:pt idx="4">
                  <c:v>48.737642958860427</c:v>
                </c:pt>
                <c:pt idx="5">
                  <c:v>51.138391090187405</c:v>
                </c:pt>
                <c:pt idx="6">
                  <c:v>53.657395969153988</c:v>
                </c:pt>
                <c:pt idx="7">
                  <c:v>56.300482645442656</c:v>
                </c:pt>
                <c:pt idx="8">
                  <c:v>59.073763089383945</c:v>
                </c:pt>
                <c:pt idx="9">
                  <c:v>61.983650323849965</c:v>
                </c:pt>
                <c:pt idx="10">
                  <c:v>65.036873252116649</c:v>
                </c:pt>
                <c:pt idx="11">
                  <c:v>68.240492215963982</c:v>
                </c:pt>
                <c:pt idx="12">
                  <c:v>71.601915319966452</c:v>
                </c:pt>
                <c:pt idx="13">
                  <c:v>75.128915559699109</c:v>
                </c:pt>
                <c:pt idx="14">
                  <c:v>78.829648793436263</c:v>
                </c:pt>
                <c:pt idx="15">
                  <c:v>82.712672598870881</c:v>
                </c:pt>
                <c:pt idx="16">
                  <c:v>86.786966058426557</c:v>
                </c:pt>
                <c:pt idx="17">
                  <c:v>91.061950518873473</c:v>
                </c:pt>
                <c:pt idx="18">
                  <c:v>95.547511373213766</c:v>
                </c:pt>
                <c:pt idx="19">
                  <c:v>100.2540209151573</c:v>
                </c:pt>
                <c:pt idx="20">
                  <c:v>105.19236231898881</c:v>
                </c:pt>
                <c:pt idx="21">
                  <c:v>110.37395480021857</c:v>
                </c:pt>
                <c:pt idx="22">
                  <c:v>115.81078001513828</c:v>
                </c:pt>
                <c:pt idx="23">
                  <c:v>121.51540976026232</c:v>
                </c:pt>
                <c:pt idx="24">
                  <c:v>127.50103503562825</c:v>
                </c:pt>
                <c:pt idx="25">
                  <c:v>133.78149653908341</c:v>
                </c:pt>
                <c:pt idx="26">
                  <c:v>140.37131666197854</c:v>
                </c:pt>
                <c:pt idx="27">
                  <c:v>147.28573306015889</c:v>
                </c:pt>
                <c:pt idx="28">
                  <c:v>154.54073387776685</c:v>
                </c:pt>
                <c:pt idx="29">
                  <c:v>162.15309470518969</c:v>
                </c:pt>
                <c:pt idx="30">
                  <c:v>170.14041735647515</c:v>
                </c:pt>
                <c:pt idx="31">
                  <c:v>178.52117055574098</c:v>
                </c:pt>
                <c:pt idx="32">
                  <c:v>187.31473262649175</c:v>
                </c:pt>
                <c:pt idx="33">
                  <c:v>196.54143628237961</c:v>
                </c:pt>
                <c:pt idx="34">
                  <c:v>206.22261562278743</c:v>
                </c:pt>
                <c:pt idx="35">
                  <c:v>216.38065544168097</c:v>
                </c:pt>
                <c:pt idx="36">
                  <c:v>227.03904296351581</c:v>
                </c:pt>
                <c:pt idx="37">
                  <c:v>238.22242212556117</c:v>
                </c:pt>
                <c:pt idx="38">
                  <c:v>249.95665053187645</c:v>
                </c:pt>
                <c:pt idx="39">
                  <c:v>262.26885921030896</c:v>
                </c:pt>
                <c:pt idx="40">
                  <c:v>275.18751531034138</c:v>
                </c:pt>
                <c:pt idx="41">
                  <c:v>288.74248788638226</c:v>
                </c:pt>
                <c:pt idx="42">
                  <c:v>302.96511691817494</c:v>
                </c:pt>
                <c:pt idx="43">
                  <c:v>317.88828572745729</c:v>
                </c:pt>
                <c:pt idx="44">
                  <c:v>333.54649695779631</c:v>
                </c:pt>
                <c:pt idx="45">
                  <c:v>349.97595229272167</c:v>
                </c:pt>
                <c:pt idx="46">
                  <c:v>367.21463609585021</c:v>
                </c:pt>
                <c:pt idx="47">
                  <c:v>385.30240316571025</c:v>
                </c:pt>
                <c:pt idx="48">
                  <c:v>404.28107080742103</c:v>
                </c:pt>
                <c:pt idx="49">
                  <c:v>424.1945154332679</c:v>
                </c:pt>
                <c:pt idx="50">
                  <c:v>445.08877391462147</c:v>
                </c:pt>
                <c:pt idx="51">
                  <c:v>467.01214991852095</c:v>
                </c:pt>
                <c:pt idx="52">
                  <c:v>490.01532547368589</c:v>
                </c:pt>
                <c:pt idx="53">
                  <c:v>514.1514780226687</c:v>
                </c:pt>
                <c:pt idx="54">
                  <c:v>539.47640322943926</c:v>
                </c:pt>
                <c:pt idx="55">
                  <c:v>566.0486438248671</c:v>
                </c:pt>
                <c:pt idx="56">
                  <c:v>593.92962478634229</c:v>
                </c:pt>
                <c:pt idx="57">
                  <c:v>623.18379516229027</c:v>
                </c:pt>
                <c:pt idx="58">
                  <c:v>653.87877686748425</c:v>
                </c:pt>
                <c:pt idx="59">
                  <c:v>686.08552079100093</c:v>
                </c:pt>
                <c:pt idx="60">
                  <c:v>719.87847057531087</c:v>
                </c:pt>
                <c:pt idx="61">
                  <c:v>755.33573444251135</c:v>
                </c:pt>
                <c:pt idx="62">
                  <c:v>792.53926546204639</c:v>
                </c:pt>
                <c:pt idx="63">
                  <c:v>831.57505067343811</c:v>
                </c:pt>
                <c:pt idx="64">
                  <c:v>872.53330949774067</c:v>
                </c:pt>
                <c:pt idx="65">
                  <c:v>915.50870189250213</c:v>
                </c:pt>
                <c:pt idx="66">
                  <c:v>960.60054672718456</c:v>
                </c:pt>
                <c:pt idx="67">
                  <c:v>1007.9130508791294</c:v>
                </c:pt>
                <c:pt idx="68">
                  <c:v>1057.5555495745054</c:v>
                </c:pt>
                <c:pt idx="69">
                  <c:v>1109.6427585240951</c:v>
                </c:pt>
                <c:pt idx="70">
                  <c:v>1164.2950384305079</c:v>
                </c:pt>
                <c:pt idx="71">
                  <c:v>1221.6386724712897</c:v>
                </c:pt>
                <c:pt idx="72">
                  <c:v>1281.8061573917391</c:v>
                </c:pt>
                <c:pt idx="73">
                  <c:v>1344.9365088719167</c:v>
                </c:pt>
                <c:pt idx="74">
                  <c:v>1411.1755818644156</c:v>
                </c:pt>
                <c:pt idx="75">
                  <c:v>1480.6764066331807</c:v>
                </c:pt>
                <c:pt idx="76">
                  <c:v>1553.5995412588593</c:v>
                </c:pt>
                <c:pt idx="77">
                  <c:v>1630.1134414131382</c:v>
                </c:pt>
                <c:pt idx="78">
                  <c:v>1710.3948482430908</c:v>
                </c:pt>
                <c:pt idx="79">
                  <c:v>1794.6291952470804</c:v>
                </c:pt>
                <c:pt idx="80">
                  <c:v>1883.0110350661469</c:v>
                </c:pt>
                <c:pt idx="81">
                  <c:v>1975.7444871590526</c:v>
                </c:pt>
                <c:pt idx="82">
                  <c:v>2073.0437073756702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EEB-4EC5-9B0A-3DB2CAAC2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244416"/>
        <c:axId val="431245952"/>
      </c:scatterChart>
      <c:valAx>
        <c:axId val="43124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245952"/>
        <c:crosses val="autoZero"/>
        <c:crossBetween val="midCat"/>
      </c:valAx>
      <c:valAx>
        <c:axId val="43124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244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Weibull!$O$1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Weibull!$O$2:$O$194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1.8920999999863852E-2</c:v>
                </c:pt>
                <c:pt idx="3">
                  <c:v>0.19867128571559078</c:v>
                </c:pt>
                <c:pt idx="4">
                  <c:v>0.49904328571437873</c:v>
                </c:pt>
                <c:pt idx="5">
                  <c:v>0.54871128571448935</c:v>
                </c:pt>
                <c:pt idx="6">
                  <c:v>0.51086914285724561</c:v>
                </c:pt>
                <c:pt idx="7">
                  <c:v>0.48958300000003874</c:v>
                </c:pt>
                <c:pt idx="8">
                  <c:v>0.46120128571556052</c:v>
                </c:pt>
                <c:pt idx="9">
                  <c:v>0.68825428571426528</c:v>
                </c:pt>
                <c:pt idx="10">
                  <c:v>0.73319185714308333</c:v>
                </c:pt>
                <c:pt idx="11">
                  <c:v>1.142360142857342</c:v>
                </c:pt>
                <c:pt idx="12">
                  <c:v>1.2653470000009293</c:v>
                </c:pt>
                <c:pt idx="13">
                  <c:v>1.797502285714927</c:v>
                </c:pt>
                <c:pt idx="14">
                  <c:v>2.0340157142859425</c:v>
                </c:pt>
                <c:pt idx="15">
                  <c:v>2.5590757142867915</c:v>
                </c:pt>
                <c:pt idx="16">
                  <c:v>2.7766679999999724</c:v>
                </c:pt>
                <c:pt idx="17">
                  <c:v>3.062849285714492</c:v>
                </c:pt>
                <c:pt idx="18">
                  <c:v>3.1148822857153391</c:v>
                </c:pt>
                <c:pt idx="19">
                  <c:v>3.7818502857148815</c:v>
                </c:pt>
                <c:pt idx="20">
                  <c:v>3.8149621428569844</c:v>
                </c:pt>
                <c:pt idx="21">
                  <c:v>3.9592354285719011</c:v>
                </c:pt>
                <c:pt idx="22">
                  <c:v>3.9332188571429469</c:v>
                </c:pt>
                <c:pt idx="23">
                  <c:v>4.3258312857155943</c:v>
                </c:pt>
                <c:pt idx="24">
                  <c:v>5.0779441428571772</c:v>
                </c:pt>
                <c:pt idx="25">
                  <c:v>5.960139285715286</c:v>
                </c:pt>
                <c:pt idx="26">
                  <c:v>7.0055288571425081</c:v>
                </c:pt>
                <c:pt idx="27">
                  <c:v>8.7368074285718649</c:v>
                </c:pt>
                <c:pt idx="28">
                  <c:v>10.233937571429578</c:v>
                </c:pt>
                <c:pt idx="29">
                  <c:v>11.357376571427722</c:v>
                </c:pt>
                <c:pt idx="30">
                  <c:v>13.069734000001063</c:v>
                </c:pt>
                <c:pt idx="31">
                  <c:v>14.415495571428892</c:v>
                </c:pt>
                <c:pt idx="32">
                  <c:v>15.62880971428649</c:v>
                </c:pt>
                <c:pt idx="33">
                  <c:v>16.511004857143689</c:v>
                </c:pt>
                <c:pt idx="34">
                  <c:v>16.879965857141997</c:v>
                </c:pt>
                <c:pt idx="35">
                  <c:v>16.981666714287257</c:v>
                </c:pt>
                <c:pt idx="36">
                  <c:v>17.215815000000021</c:v>
                </c:pt>
                <c:pt idx="37">
                  <c:v>17.121209714286579</c:v>
                </c:pt>
                <c:pt idx="38">
                  <c:v>17.092828000000281</c:v>
                </c:pt>
                <c:pt idx="39">
                  <c:v>17.736144714285274</c:v>
                </c:pt>
                <c:pt idx="40">
                  <c:v>18.327428285714177</c:v>
                </c:pt>
                <c:pt idx="41">
                  <c:v>18.164234142858277</c:v>
                </c:pt>
                <c:pt idx="42">
                  <c:v>18.528464714286656</c:v>
                </c:pt>
                <c:pt idx="43">
                  <c:v>19.460327857143511</c:v>
                </c:pt>
                <c:pt idx="44">
                  <c:v>19.706301714285928</c:v>
                </c:pt>
                <c:pt idx="45">
                  <c:v>20.179328714286839</c:v>
                </c:pt>
                <c:pt idx="46">
                  <c:v>19.904973000000155</c:v>
                </c:pt>
                <c:pt idx="47">
                  <c:v>19.448502142857706</c:v>
                </c:pt>
                <c:pt idx="48">
                  <c:v>19.826923571428324</c:v>
                </c:pt>
                <c:pt idx="49">
                  <c:v>19.491074571429181</c:v>
                </c:pt>
                <c:pt idx="50">
                  <c:v>19.159955714286752</c:v>
                </c:pt>
                <c:pt idx="51">
                  <c:v>19.21198871428669</c:v>
                </c:pt>
                <c:pt idx="52">
                  <c:v>19.178876857141859</c:v>
                </c:pt>
                <c:pt idx="53">
                  <c:v>19.867131000001336</c:v>
                </c:pt>
                <c:pt idx="54">
                  <c:v>20.188789285714392</c:v>
                </c:pt>
                <c:pt idx="55">
                  <c:v>20.498622000001433</c:v>
                </c:pt>
                <c:pt idx="56">
                  <c:v>21.307497999999669</c:v>
                </c:pt>
                <c:pt idx="57">
                  <c:v>21.690649714285883</c:v>
                </c:pt>
                <c:pt idx="58">
                  <c:v>22.135295142858467</c:v>
                </c:pt>
                <c:pt idx="59">
                  <c:v>22.615417428570709</c:v>
                </c:pt>
                <c:pt idx="60">
                  <c:v>22.627243142857424</c:v>
                </c:pt>
                <c:pt idx="61">
                  <c:v>23.175954285714852</c:v>
                </c:pt>
                <c:pt idx="62">
                  <c:v>23.59931342857135</c:v>
                </c:pt>
                <c:pt idx="63">
                  <c:v>23.93989285714315</c:v>
                </c:pt>
                <c:pt idx="64">
                  <c:v>24.545367285715201</c:v>
                </c:pt>
                <c:pt idx="65">
                  <c:v>25.042045428571782</c:v>
                </c:pt>
                <c:pt idx="66">
                  <c:v>26.844278142858002</c:v>
                </c:pt>
                <c:pt idx="67">
                  <c:v>28.232612142857306</c:v>
                </c:pt>
                <c:pt idx="68">
                  <c:v>30.536253285714793</c:v>
                </c:pt>
                <c:pt idx="69">
                  <c:v>32.456742571429004</c:v>
                </c:pt>
                <c:pt idx="70">
                  <c:v>34.261340285714596</c:v>
                </c:pt>
                <c:pt idx="71">
                  <c:v>36.697429000000284</c:v>
                </c:pt>
                <c:pt idx="72">
                  <c:v>41.018529999999828</c:v>
                </c:pt>
                <c:pt idx="73">
                  <c:v>45.535937142858074</c:v>
                </c:pt>
                <c:pt idx="74">
                  <c:v>52.330969000000096</c:v>
                </c:pt>
                <c:pt idx="75">
                  <c:v>59.144921857144709</c:v>
                </c:pt>
                <c:pt idx="76">
                  <c:v>65.951779285713656</c:v>
                </c:pt>
                <c:pt idx="77">
                  <c:v>71.538227428572554</c:v>
                </c:pt>
                <c:pt idx="78">
                  <c:v>79.156325999999808</c:v>
                </c:pt>
                <c:pt idx="79">
                  <c:v>87.800893142858058</c:v>
                </c:pt>
                <c:pt idx="80">
                  <c:v>98.077403142857747</c:v>
                </c:pt>
                <c:pt idx="81">
                  <c:v>109.04453242857153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C27-449B-A980-EA3DA33C19CB}"/>
            </c:ext>
          </c:extLst>
        </c:ser>
        <c:ser>
          <c:idx val="1"/>
          <c:order val="1"/>
          <c:tx>
            <c:strRef>
              <c:f>Weibull!$P$1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Weibull!$P$2:$P$194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7.3341166309482308E-4</c:v>
                </c:pt>
                <c:pt idx="3">
                  <c:v>3.1615326730550985E-3</c:v>
                </c:pt>
                <c:pt idx="4">
                  <c:v>7.4315975418880924E-3</c:v>
                </c:pt>
                <c:pt idx="5">
                  <c:v>1.3628185639212287E-2</c:v>
                </c:pt>
                <c:pt idx="6">
                  <c:v>2.1812664705487192E-2</c:v>
                </c:pt>
                <c:pt idx="7">
                  <c:v>3.2033607420943459E-2</c:v>
                </c:pt>
                <c:pt idx="8">
                  <c:v>4.4331358227899617E-2</c:v>
                </c:pt>
                <c:pt idx="9">
                  <c:v>5.8740477454551507E-2</c:v>
                </c:pt>
                <c:pt idx="10">
                  <c:v>7.5291212009523184E-2</c:v>
                </c:pt>
                <c:pt idx="11">
                  <c:v>9.4010452727499347E-2</c:v>
                </c:pt>
                <c:pt idx="12">
                  <c:v>0.11492239400865088</c:v>
                </c:pt>
                <c:pt idx="13">
                  <c:v>0.1380490083904703</c:v>
                </c:pt>
                <c:pt idx="14">
                  <c:v>0.16341039978078747</c:v>
                </c:pt>
                <c:pt idx="15">
                  <c:v>0.19102507370315547</c:v>
                </c:pt>
                <c:pt idx="16">
                  <c:v>0.22091014879896145</c:v>
                </c:pt>
                <c:pt idx="17">
                  <c:v>0.2530815255431253</c:v>
                </c:pt>
                <c:pt idx="18">
                  <c:v>0.28755402303502819</c:v>
                </c:pt>
                <c:pt idx="19">
                  <c:v>0.3243414914720707</c:v>
                </c:pt>
                <c:pt idx="20">
                  <c:v>0.36345690576629874</c:v>
                </c:pt>
                <c:pt idx="21">
                  <c:v>0.40491244430792278</c:v>
                </c:pt>
                <c:pt idx="22">
                  <c:v>0.44871955586692597</c:v>
                </c:pt>
                <c:pt idx="23">
                  <c:v>0.4948890169047237</c:v>
                </c:pt>
                <c:pt idx="24">
                  <c:v>0.54343098104718612</c:v>
                </c:pt>
                <c:pt idx="25">
                  <c:v>0.5943550220869851</c:v>
                </c:pt>
                <c:pt idx="26">
                  <c:v>0.64767017159658336</c:v>
                </c:pt>
                <c:pt idx="27">
                  <c:v>0.70338495201596773</c:v>
                </c:pt>
                <c:pt idx="28">
                  <c:v>0.76150740591243238</c:v>
                </c:pt>
                <c:pt idx="29">
                  <c:v>0.82204512198024271</c:v>
                </c:pt>
                <c:pt idx="30">
                  <c:v>0.8850052582464305</c:v>
                </c:pt>
                <c:pt idx="31">
                  <c:v>0.95039456286850066</c:v>
                </c:pt>
                <c:pt idx="32">
                  <c:v>1.0182193928454562</c:v>
                </c:pt>
                <c:pt idx="33">
                  <c:v>1.0884857309117837</c:v>
                </c:pt>
                <c:pt idx="34">
                  <c:v>1.1611992008418797</c:v>
                </c:pt>
                <c:pt idx="35">
                  <c:v>1.2363650813579932</c:v>
                </c:pt>
                <c:pt idx="36">
                  <c:v>1.3139883188064283</c:v>
                </c:pt>
                <c:pt idx="37">
                  <c:v>1.3940735387432253</c:v>
                </c:pt>
                <c:pt idx="38">
                  <c:v>1.4766250565510211</c:v>
                </c:pt>
                <c:pt idx="39">
                  <c:v>1.5616468871923201</c:v>
                </c:pt>
                <c:pt idx="40">
                  <c:v>1.6491427541906865</c:v>
                </c:pt>
                <c:pt idx="41">
                  <c:v>1.7391160979196139</c:v>
                </c:pt>
                <c:pt idx="42">
                  <c:v>1.8315700832688888</c:v>
                </c:pt>
                <c:pt idx="43">
                  <c:v>1.926507606749841</c:v>
                </c:pt>
                <c:pt idx="44">
                  <c:v>2.0239313030935406</c:v>
                </c:pt>
                <c:pt idx="45">
                  <c:v>2.1238435513897436</c:v>
                </c:pt>
                <c:pt idx="46">
                  <c:v>2.2262464808090283</c:v>
                </c:pt>
                <c:pt idx="47">
                  <c:v>2.331141975945775</c:v>
                </c:pt>
                <c:pt idx="48">
                  <c:v>2.4385316818156983</c:v>
                </c:pt>
                <c:pt idx="49">
                  <c:v>2.5484170085379403</c:v>
                </c:pt>
                <c:pt idx="50">
                  <c:v>2.6607991357286842</c:v>
                </c:pt>
                <c:pt idx="51">
                  <c:v>2.7756790166305456</c:v>
                </c:pt>
                <c:pt idx="52">
                  <c:v>2.8930573819995118</c:v>
                </c:pt>
                <c:pt idx="53">
                  <c:v>3.0129347437690654</c:v>
                </c:pt>
                <c:pt idx="54">
                  <c:v>3.1353113985093803</c:v>
                </c:pt>
                <c:pt idx="55">
                  <c:v>3.2601874306976315</c:v>
                </c:pt>
                <c:pt idx="56">
                  <c:v>3.3875627158140671</c:v>
                </c:pt>
                <c:pt idx="57">
                  <c:v>3.5174369232772125</c:v>
                </c:pt>
                <c:pt idx="58">
                  <c:v>3.6498095192302089</c:v>
                </c:pt>
                <c:pt idx="59">
                  <c:v>3.7846797691895069</c:v>
                </c:pt>
                <c:pt idx="60">
                  <c:v>3.9220467405658881</c:v>
                </c:pt>
                <c:pt idx="61">
                  <c:v>4.0619093050671973</c:v>
                </c:pt>
                <c:pt idx="62">
                  <c:v>4.2042661409911677</c:v>
                </c:pt>
                <c:pt idx="63">
                  <c:v>4.3491157354162562</c:v>
                </c:pt>
                <c:pt idx="64">
                  <c:v>4.4964563862975071</c:v>
                </c:pt>
                <c:pt idx="65">
                  <c:v>4.646286204474233</c:v>
                </c:pt>
                <c:pt idx="66">
                  <c:v>4.798603115595431</c:v>
                </c:pt>
                <c:pt idx="67">
                  <c:v>4.9534048619686768</c:v>
                </c:pt>
                <c:pt idx="68">
                  <c:v>5.1106890043376065</c:v>
                </c:pt>
                <c:pt idx="69">
                  <c:v>5.2704529235928499</c:v>
                </c:pt>
                <c:pt idx="70">
                  <c:v>5.4326938224208661</c:v>
                </c:pt>
                <c:pt idx="71">
                  <c:v>5.597408726894761</c:v>
                </c:pt>
                <c:pt idx="72">
                  <c:v>5.7645944880109967</c:v>
                </c:pt>
                <c:pt idx="73">
                  <c:v>5.9342477831755129</c:v>
                </c:pt>
                <c:pt idx="74">
                  <c:v>6.1063651176425582</c:v>
                </c:pt>
                <c:pt idx="75">
                  <c:v>6.280942825909384</c:v>
                </c:pt>
                <c:pt idx="76">
                  <c:v>6.4579770730696469</c:v>
                </c:pt>
                <c:pt idx="77">
                  <c:v>6.637463856128142</c:v>
                </c:pt>
                <c:pt idx="78">
                  <c:v>6.8193990052795455</c:v>
                </c:pt>
                <c:pt idx="79">
                  <c:v>7.0037781851533092</c:v>
                </c:pt>
                <c:pt idx="80">
                  <c:v>7.1905968960270235</c:v>
                </c:pt>
                <c:pt idx="81">
                  <c:v>7.3798504750103131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C27-449B-A980-EA3DA33C1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639360"/>
        <c:axId val="430649344"/>
      </c:scatterChart>
      <c:valAx>
        <c:axId val="43063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649344"/>
        <c:crosses val="autoZero"/>
        <c:crossBetween val="midCat"/>
      </c:valAx>
      <c:valAx>
        <c:axId val="4306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63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'power_normal!'!$F$1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'power_normal!'!$F$2:$F$84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4.1247947142851444</c:v>
                </c:pt>
                <c:pt idx="3">
                  <c:v>8.4293397142860158</c:v>
                </c:pt>
                <c:pt idx="4">
                  <c:v>13.034256714285675</c:v>
                </c:pt>
                <c:pt idx="5">
                  <c:v>17.688841714285445</c:v>
                </c:pt>
                <c:pt idx="6">
                  <c:v>22.305584571427971</c:v>
                </c:pt>
                <c:pt idx="7">
                  <c:v>26.901041285713291</c:v>
                </c:pt>
                <c:pt idx="8">
                  <c:v>31.468116285714132</c:v>
                </c:pt>
                <c:pt idx="9">
                  <c:v>36.262244285713678</c:v>
                </c:pt>
                <c:pt idx="10">
                  <c:v>41.101309857142041</c:v>
                </c:pt>
                <c:pt idx="11">
                  <c:v>46.349543714284664</c:v>
                </c:pt>
                <c:pt idx="12">
                  <c:v>51.720764428570874</c:v>
                </c:pt>
                <c:pt idx="13">
                  <c:v>57.624140428571081</c:v>
                </c:pt>
                <c:pt idx="14">
                  <c:v>63.764029857142305</c:v>
                </c:pt>
                <c:pt idx="15">
                  <c:v>70.428979285714377</c:v>
                </c:pt>
                <c:pt idx="16">
                  <c:v>77.31152099999963</c:v>
                </c:pt>
                <c:pt idx="17">
                  <c:v>84.480243999999402</c:v>
                </c:pt>
                <c:pt idx="18">
                  <c:v>91.701000000000022</c:v>
                </c:pt>
                <c:pt idx="19">
                  <c:v>99.588724000000184</c:v>
                </c:pt>
                <c:pt idx="20">
                  <c:v>107.50955985714245</c:v>
                </c:pt>
                <c:pt idx="21">
                  <c:v>115.57466899999963</c:v>
                </c:pt>
                <c:pt idx="22">
                  <c:v>123.61376157142786</c:v>
                </c:pt>
                <c:pt idx="23">
                  <c:v>132.04546657142873</c:v>
                </c:pt>
                <c:pt idx="24">
                  <c:v>141.22928442857119</c:v>
                </c:pt>
                <c:pt idx="25">
                  <c:v>151.29529742857176</c:v>
                </c:pt>
                <c:pt idx="26">
                  <c:v>162.40669999999955</c:v>
                </c:pt>
                <c:pt idx="27">
                  <c:v>175.24938114285669</c:v>
                </c:pt>
                <c:pt idx="28">
                  <c:v>189.58919242857155</c:v>
                </c:pt>
                <c:pt idx="29">
                  <c:v>205.05244271428455</c:v>
                </c:pt>
                <c:pt idx="30">
                  <c:v>222.2280504285709</c:v>
                </c:pt>
                <c:pt idx="31">
                  <c:v>240.74941971428507</c:v>
                </c:pt>
                <c:pt idx="32">
                  <c:v>260.48410314285684</c:v>
                </c:pt>
                <c:pt idx="33">
                  <c:v>281.10098171428581</c:v>
                </c:pt>
                <c:pt idx="34">
                  <c:v>302.08682128571309</c:v>
                </c:pt>
                <c:pt idx="35">
                  <c:v>323.17436171428562</c:v>
                </c:pt>
                <c:pt idx="36">
                  <c:v>344.49605042857092</c:v>
                </c:pt>
                <c:pt idx="37">
                  <c:v>365.72313385714278</c:v>
                </c:pt>
                <c:pt idx="38">
                  <c:v>386.92183557142835</c:v>
                </c:pt>
                <c:pt idx="39">
                  <c:v>408.7638539999989</c:v>
                </c:pt>
                <c:pt idx="40">
                  <c:v>431.19715599999836</c:v>
                </c:pt>
                <c:pt idx="41">
                  <c:v>453.46726385714192</c:v>
                </c:pt>
                <c:pt idx="42">
                  <c:v>476.10160228571385</c:v>
                </c:pt>
                <c:pt idx="43">
                  <c:v>499.66780385714264</c:v>
                </c:pt>
                <c:pt idx="44">
                  <c:v>523.47997928571385</c:v>
                </c:pt>
                <c:pt idx="45">
                  <c:v>547.76518171428597</c:v>
                </c:pt>
                <c:pt idx="46">
                  <c:v>571.77602842857141</c:v>
                </c:pt>
                <c:pt idx="47">
                  <c:v>595.33040428571439</c:v>
                </c:pt>
                <c:pt idx="48">
                  <c:v>619.263201571428</c:v>
                </c:pt>
                <c:pt idx="49">
                  <c:v>642.86014985714246</c:v>
                </c:pt>
                <c:pt idx="50">
                  <c:v>666.12597928571449</c:v>
                </c:pt>
                <c:pt idx="51">
                  <c:v>689.44384171428646</c:v>
                </c:pt>
                <c:pt idx="52">
                  <c:v>712.7285922857136</c:v>
                </c:pt>
                <c:pt idx="53">
                  <c:v>736.70159700000022</c:v>
                </c:pt>
                <c:pt idx="54">
                  <c:v>760.99625999999989</c:v>
                </c:pt>
                <c:pt idx="55">
                  <c:v>785.60075571428661</c:v>
                </c:pt>
                <c:pt idx="56">
                  <c:v>811.01412742857156</c:v>
                </c:pt>
                <c:pt idx="57">
                  <c:v>836.81065085714272</c:v>
                </c:pt>
                <c:pt idx="58">
                  <c:v>863.05181971428647</c:v>
                </c:pt>
                <c:pt idx="59">
                  <c:v>889.77311085714246</c:v>
                </c:pt>
                <c:pt idx="60">
                  <c:v>916.50622771428516</c:v>
                </c:pt>
                <c:pt idx="61">
                  <c:v>943.78805571428529</c:v>
                </c:pt>
                <c:pt idx="62">
                  <c:v>971.49324285714192</c:v>
                </c:pt>
                <c:pt idx="63">
                  <c:v>999.53900942857035</c:v>
                </c:pt>
                <c:pt idx="64">
                  <c:v>1028.1902504285708</c:v>
                </c:pt>
                <c:pt idx="65">
                  <c:v>1057.3381695714279</c:v>
                </c:pt>
                <c:pt idx="66">
                  <c:v>1088.2883214285712</c:v>
                </c:pt>
                <c:pt idx="67">
                  <c:v>1120.6268072857138</c:v>
                </c:pt>
                <c:pt idx="68">
                  <c:v>1155.2689342857138</c:v>
                </c:pt>
                <c:pt idx="69">
                  <c:v>1191.8315505714281</c:v>
                </c:pt>
                <c:pt idx="70">
                  <c:v>1230.198764571428</c:v>
                </c:pt>
                <c:pt idx="71">
                  <c:v>1271.0020672857136</c:v>
                </c:pt>
                <c:pt idx="72">
                  <c:v>1316.1264709999987</c:v>
                </c:pt>
                <c:pt idx="73">
                  <c:v>1365.768281857142</c:v>
                </c:pt>
                <c:pt idx="74">
                  <c:v>1422.2051245714274</c:v>
                </c:pt>
                <c:pt idx="75">
                  <c:v>1485.4559201428574</c:v>
                </c:pt>
                <c:pt idx="76">
                  <c:v>1555.5135731428563</c:v>
                </c:pt>
                <c:pt idx="77">
                  <c:v>1631.1576742857142</c:v>
                </c:pt>
                <c:pt idx="78">
                  <c:v>1714.4198739999993</c:v>
                </c:pt>
                <c:pt idx="79">
                  <c:v>1806.3266408571426</c:v>
                </c:pt>
                <c:pt idx="80">
                  <c:v>1908.5099177142856</c:v>
                </c:pt>
                <c:pt idx="81">
                  <c:v>2021.6603238571424</c:v>
                </c:pt>
                <c:pt idx="82">
                  <c:v>2147.111795285713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A36-47E5-B843-6F3C0F33745D}"/>
            </c:ext>
          </c:extLst>
        </c:ser>
        <c:ser>
          <c:idx val="1"/>
          <c:order val="1"/>
          <c:tx>
            <c:strRef>
              <c:f>'power_normal!'!$G$1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'power_normal!'!$G$2:$G$84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1.5905808897170817E-11</c:v>
                </c:pt>
                <c:pt idx="3">
                  <c:v>3.1811617794341634E-11</c:v>
                </c:pt>
                <c:pt idx="4">
                  <c:v>4.771742669151245E-11</c:v>
                </c:pt>
                <c:pt idx="5">
                  <c:v>6.3623235588683267E-11</c:v>
                </c:pt>
                <c:pt idx="6">
                  <c:v>7.9529044485854084E-11</c:v>
                </c:pt>
                <c:pt idx="7">
                  <c:v>9.5434853383024901E-11</c:v>
                </c:pt>
                <c:pt idx="8">
                  <c:v>1.113406622801957E-10</c:v>
                </c:pt>
                <c:pt idx="9">
                  <c:v>1.272464711773664E-10</c:v>
                </c:pt>
                <c:pt idx="10">
                  <c:v>1.4315228007453636E-10</c:v>
                </c:pt>
                <c:pt idx="11">
                  <c:v>1.5905808897170085E-10</c:v>
                </c:pt>
                <c:pt idx="12">
                  <c:v>1.7496389786882502E-10</c:v>
                </c:pt>
                <c:pt idx="13">
                  <c:v>1.9086970676565123E-10</c:v>
                </c:pt>
                <c:pt idx="14">
                  <c:v>2.0677551566027569E-10</c:v>
                </c:pt>
                <c:pt idx="15">
                  <c:v>2.2268132453863139E-10</c:v>
                </c:pt>
                <c:pt idx="16">
                  <c:v>2.3858713329677624E-10</c:v>
                </c:pt>
                <c:pt idx="17">
                  <c:v>2.5449294116667661E-10</c:v>
                </c:pt>
                <c:pt idx="18">
                  <c:v>2.7039874247329008E-10</c:v>
                </c:pt>
                <c:pt idx="19">
                  <c:v>2.8630449528349222E-10</c:v>
                </c:pt>
                <c:pt idx="20">
                  <c:v>3.0220988975557336E-10</c:v>
                </c:pt>
                <c:pt idx="21">
                  <c:v>3.1811263669737343E-10</c:v>
                </c:pt>
                <c:pt idx="22">
                  <c:v>3.3399583454326653E-10</c:v>
                </c:pt>
                <c:pt idx="23">
                  <c:v>3.4973532589942913E-10</c:v>
                </c:pt>
                <c:pt idx="24">
                  <c:v>3.6445249314752842E-10</c:v>
                </c:pt>
                <c:pt idx="25">
                  <c:v>3.7341256631609317E-10</c:v>
                </c:pt>
                <c:pt idx="26">
                  <c:v>3.7364158786833386E-10</c:v>
                </c:pt>
                <c:pt idx="27">
                  <c:v>3.7364158786833428E-10</c:v>
                </c:pt>
                <c:pt idx="28">
                  <c:v>3.7364158786833428E-10</c:v>
                </c:pt>
                <c:pt idx="29">
                  <c:v>3.7364158786833428E-10</c:v>
                </c:pt>
                <c:pt idx="30">
                  <c:v>3.7364158786833428E-10</c:v>
                </c:pt>
                <c:pt idx="31">
                  <c:v>3.7364158786833428E-10</c:v>
                </c:pt>
                <c:pt idx="32">
                  <c:v>3.7364158786833428E-10</c:v>
                </c:pt>
                <c:pt idx="33">
                  <c:v>3.7364158786833428E-10</c:v>
                </c:pt>
                <c:pt idx="34">
                  <c:v>3.7364158786833428E-10</c:v>
                </c:pt>
                <c:pt idx="35">
                  <c:v>3.7364158786833428E-10</c:v>
                </c:pt>
                <c:pt idx="36">
                  <c:v>3.7364158786833428E-10</c:v>
                </c:pt>
                <c:pt idx="37">
                  <c:v>3.7364158786833428E-10</c:v>
                </c:pt>
                <c:pt idx="38">
                  <c:v>3.7364158786833428E-10</c:v>
                </c:pt>
                <c:pt idx="39">
                  <c:v>3.7364158786833428E-10</c:v>
                </c:pt>
                <c:pt idx="40">
                  <c:v>3.7364158786833428E-10</c:v>
                </c:pt>
                <c:pt idx="41">
                  <c:v>3.7364158786833428E-10</c:v>
                </c:pt>
                <c:pt idx="42">
                  <c:v>3.7364158786833428E-10</c:v>
                </c:pt>
                <c:pt idx="43">
                  <c:v>3.7364158786833428E-10</c:v>
                </c:pt>
                <c:pt idx="44">
                  <c:v>3.7364158786833428E-10</c:v>
                </c:pt>
                <c:pt idx="45">
                  <c:v>3.7364158786833428E-10</c:v>
                </c:pt>
                <c:pt idx="46">
                  <c:v>3.7364158786833428E-10</c:v>
                </c:pt>
                <c:pt idx="47">
                  <c:v>3.7364158786833428E-10</c:v>
                </c:pt>
                <c:pt idx="48">
                  <c:v>3.7364158786833428E-10</c:v>
                </c:pt>
                <c:pt idx="49">
                  <c:v>3.7364158786833428E-10</c:v>
                </c:pt>
                <c:pt idx="50">
                  <c:v>3.7364158786833428E-10</c:v>
                </c:pt>
                <c:pt idx="51">
                  <c:v>3.7364158786833428E-10</c:v>
                </c:pt>
                <c:pt idx="52">
                  <c:v>3.7364158786833428E-10</c:v>
                </c:pt>
                <c:pt idx="53">
                  <c:v>3.7364158786833428E-10</c:v>
                </c:pt>
                <c:pt idx="54">
                  <c:v>3.7364158786833428E-10</c:v>
                </c:pt>
                <c:pt idx="55">
                  <c:v>3.7364158786833428E-10</c:v>
                </c:pt>
                <c:pt idx="56">
                  <c:v>3.7364158786833428E-10</c:v>
                </c:pt>
                <c:pt idx="57">
                  <c:v>3.7364158786833428E-10</c:v>
                </c:pt>
                <c:pt idx="58">
                  <c:v>3.7364158786833428E-10</c:v>
                </c:pt>
                <c:pt idx="59">
                  <c:v>3.7364158786833428E-10</c:v>
                </c:pt>
                <c:pt idx="60">
                  <c:v>3.7364158786833428E-10</c:v>
                </c:pt>
                <c:pt idx="61">
                  <c:v>3.7364158786833428E-10</c:v>
                </c:pt>
                <c:pt idx="62">
                  <c:v>3.7364158786833428E-10</c:v>
                </c:pt>
                <c:pt idx="63">
                  <c:v>3.7364158786833428E-10</c:v>
                </c:pt>
                <c:pt idx="64">
                  <c:v>3.7364158786833428E-10</c:v>
                </c:pt>
                <c:pt idx="65">
                  <c:v>3.7364158786833428E-10</c:v>
                </c:pt>
                <c:pt idx="66">
                  <c:v>3.7364158786833428E-10</c:v>
                </c:pt>
                <c:pt idx="67">
                  <c:v>3.7364158786833428E-10</c:v>
                </c:pt>
                <c:pt idx="68">
                  <c:v>3.7364158786833428E-10</c:v>
                </c:pt>
                <c:pt idx="69">
                  <c:v>3.7364158786833428E-10</c:v>
                </c:pt>
                <c:pt idx="70">
                  <c:v>3.7364158786833428E-10</c:v>
                </c:pt>
                <c:pt idx="71">
                  <c:v>3.7364158786833428E-10</c:v>
                </c:pt>
                <c:pt idx="72">
                  <c:v>3.7364158786833428E-10</c:v>
                </c:pt>
                <c:pt idx="73">
                  <c:v>3.7364158786833428E-10</c:v>
                </c:pt>
                <c:pt idx="74">
                  <c:v>3.7364158786833428E-10</c:v>
                </c:pt>
                <c:pt idx="75">
                  <c:v>3.7364158786833428E-10</c:v>
                </c:pt>
                <c:pt idx="76">
                  <c:v>3.7364158786833428E-10</c:v>
                </c:pt>
                <c:pt idx="77">
                  <c:v>3.7364158786833428E-10</c:v>
                </c:pt>
                <c:pt idx="78">
                  <c:v>3.7364158786833428E-10</c:v>
                </c:pt>
                <c:pt idx="79">
                  <c:v>3.7364158786833428E-10</c:v>
                </c:pt>
                <c:pt idx="80">
                  <c:v>3.7364158786833428E-10</c:v>
                </c:pt>
                <c:pt idx="81">
                  <c:v>3.7364158786833428E-10</c:v>
                </c:pt>
                <c:pt idx="82">
                  <c:v>3.7364158786833428E-10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A36-47E5-B843-6F3C0F337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345472"/>
        <c:axId val="432347008"/>
      </c:scatterChart>
      <c:valAx>
        <c:axId val="43234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47008"/>
        <c:crosses val="autoZero"/>
        <c:crossBetween val="midCat"/>
      </c:valAx>
      <c:valAx>
        <c:axId val="43234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4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'power_normal!'!$O$1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'power_normal!'!$O$2:$O$84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1.8920999999863852E-2</c:v>
                </c:pt>
                <c:pt idx="3">
                  <c:v>0.19867128571559078</c:v>
                </c:pt>
                <c:pt idx="4">
                  <c:v>0.49904328571437873</c:v>
                </c:pt>
                <c:pt idx="5">
                  <c:v>0.54871128571448935</c:v>
                </c:pt>
                <c:pt idx="6">
                  <c:v>0.51086914285724561</c:v>
                </c:pt>
                <c:pt idx="7">
                  <c:v>0.48958300000003874</c:v>
                </c:pt>
                <c:pt idx="8">
                  <c:v>0.46120128571556052</c:v>
                </c:pt>
                <c:pt idx="9">
                  <c:v>0.68825428571426528</c:v>
                </c:pt>
                <c:pt idx="10">
                  <c:v>0.73319185714308333</c:v>
                </c:pt>
                <c:pt idx="11">
                  <c:v>1.142360142857342</c:v>
                </c:pt>
                <c:pt idx="12">
                  <c:v>1.2653470000009293</c:v>
                </c:pt>
                <c:pt idx="13">
                  <c:v>1.797502285714927</c:v>
                </c:pt>
                <c:pt idx="14">
                  <c:v>2.0340157142859425</c:v>
                </c:pt>
                <c:pt idx="15">
                  <c:v>2.5590757142867915</c:v>
                </c:pt>
                <c:pt idx="16">
                  <c:v>2.7766679999999724</c:v>
                </c:pt>
                <c:pt idx="17">
                  <c:v>3.062849285714492</c:v>
                </c:pt>
                <c:pt idx="18">
                  <c:v>3.1148822857153391</c:v>
                </c:pt>
                <c:pt idx="19">
                  <c:v>3.7818502857148815</c:v>
                </c:pt>
                <c:pt idx="20">
                  <c:v>3.8149621428569844</c:v>
                </c:pt>
                <c:pt idx="21">
                  <c:v>3.9592354285719011</c:v>
                </c:pt>
                <c:pt idx="22">
                  <c:v>3.9332188571429469</c:v>
                </c:pt>
                <c:pt idx="23">
                  <c:v>4.3258312857155943</c:v>
                </c:pt>
                <c:pt idx="24">
                  <c:v>5.0779441428571772</c:v>
                </c:pt>
                <c:pt idx="25">
                  <c:v>5.960139285715286</c:v>
                </c:pt>
                <c:pt idx="26">
                  <c:v>7.0055288571425081</c:v>
                </c:pt>
                <c:pt idx="27">
                  <c:v>8.7368074285718649</c:v>
                </c:pt>
                <c:pt idx="28">
                  <c:v>10.233937571429578</c:v>
                </c:pt>
                <c:pt idx="29">
                  <c:v>11.357376571427722</c:v>
                </c:pt>
                <c:pt idx="30">
                  <c:v>13.069734000001063</c:v>
                </c:pt>
                <c:pt idx="31">
                  <c:v>14.415495571428892</c:v>
                </c:pt>
                <c:pt idx="32">
                  <c:v>15.62880971428649</c:v>
                </c:pt>
                <c:pt idx="33">
                  <c:v>16.511004857143689</c:v>
                </c:pt>
                <c:pt idx="34">
                  <c:v>16.879965857141997</c:v>
                </c:pt>
                <c:pt idx="35">
                  <c:v>16.981666714287257</c:v>
                </c:pt>
                <c:pt idx="36">
                  <c:v>17.215815000000021</c:v>
                </c:pt>
                <c:pt idx="37">
                  <c:v>17.121209714286579</c:v>
                </c:pt>
                <c:pt idx="38">
                  <c:v>17.092828000000281</c:v>
                </c:pt>
                <c:pt idx="39">
                  <c:v>17.736144714285274</c:v>
                </c:pt>
                <c:pt idx="40">
                  <c:v>18.327428285714177</c:v>
                </c:pt>
                <c:pt idx="41">
                  <c:v>18.164234142858277</c:v>
                </c:pt>
                <c:pt idx="42">
                  <c:v>18.528464714286656</c:v>
                </c:pt>
                <c:pt idx="43">
                  <c:v>19.460327857143511</c:v>
                </c:pt>
                <c:pt idx="44">
                  <c:v>19.706301714285928</c:v>
                </c:pt>
                <c:pt idx="45">
                  <c:v>20.179328714286839</c:v>
                </c:pt>
                <c:pt idx="46">
                  <c:v>19.904973000000155</c:v>
                </c:pt>
                <c:pt idx="47">
                  <c:v>19.448502142857706</c:v>
                </c:pt>
                <c:pt idx="48">
                  <c:v>19.826923571428324</c:v>
                </c:pt>
                <c:pt idx="49">
                  <c:v>19.491074571429181</c:v>
                </c:pt>
                <c:pt idx="50">
                  <c:v>19.159955714286752</c:v>
                </c:pt>
                <c:pt idx="51">
                  <c:v>19.21198871428669</c:v>
                </c:pt>
                <c:pt idx="52">
                  <c:v>19.178876857141859</c:v>
                </c:pt>
                <c:pt idx="53">
                  <c:v>19.867131000001336</c:v>
                </c:pt>
                <c:pt idx="54">
                  <c:v>20.188789285714392</c:v>
                </c:pt>
                <c:pt idx="55">
                  <c:v>20.498622000001433</c:v>
                </c:pt>
                <c:pt idx="56">
                  <c:v>21.307497999999669</c:v>
                </c:pt>
                <c:pt idx="57">
                  <c:v>21.690649714285883</c:v>
                </c:pt>
                <c:pt idx="58">
                  <c:v>22.135295142858467</c:v>
                </c:pt>
                <c:pt idx="59">
                  <c:v>22.615417428570709</c:v>
                </c:pt>
                <c:pt idx="60">
                  <c:v>22.627243142857424</c:v>
                </c:pt>
                <c:pt idx="61">
                  <c:v>23.175954285714852</c:v>
                </c:pt>
                <c:pt idx="62">
                  <c:v>23.59931342857135</c:v>
                </c:pt>
                <c:pt idx="63">
                  <c:v>23.93989285714315</c:v>
                </c:pt>
                <c:pt idx="64">
                  <c:v>24.545367285715201</c:v>
                </c:pt>
                <c:pt idx="65">
                  <c:v>25.042045428571782</c:v>
                </c:pt>
                <c:pt idx="66">
                  <c:v>26.844278142858002</c:v>
                </c:pt>
                <c:pt idx="67">
                  <c:v>28.232612142857306</c:v>
                </c:pt>
                <c:pt idx="68">
                  <c:v>30.536253285714793</c:v>
                </c:pt>
                <c:pt idx="69">
                  <c:v>32.456742571429004</c:v>
                </c:pt>
                <c:pt idx="70">
                  <c:v>34.261340285714596</c:v>
                </c:pt>
                <c:pt idx="71">
                  <c:v>36.697429000000284</c:v>
                </c:pt>
                <c:pt idx="72">
                  <c:v>41.018529999999828</c:v>
                </c:pt>
                <c:pt idx="73">
                  <c:v>45.535937142858074</c:v>
                </c:pt>
                <c:pt idx="74">
                  <c:v>52.330969000000096</c:v>
                </c:pt>
                <c:pt idx="75">
                  <c:v>59.144921857144709</c:v>
                </c:pt>
                <c:pt idx="76">
                  <c:v>65.951779285713656</c:v>
                </c:pt>
                <c:pt idx="77">
                  <c:v>71.538227428572554</c:v>
                </c:pt>
                <c:pt idx="78">
                  <c:v>79.156325999999808</c:v>
                </c:pt>
                <c:pt idx="79">
                  <c:v>87.800893142858058</c:v>
                </c:pt>
                <c:pt idx="80">
                  <c:v>98.077403142857747</c:v>
                </c:pt>
                <c:pt idx="81">
                  <c:v>109.04453242857153</c:v>
                </c:pt>
                <c:pt idx="82">
                  <c:v>121.3455977142853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111-411E-803A-EBC9620122D6}"/>
            </c:ext>
          </c:extLst>
        </c:ser>
        <c:ser>
          <c:idx val="1"/>
          <c:order val="1"/>
          <c:tx>
            <c:strRef>
              <c:f>'power_normal!'!$P$1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'power_normal!'!$P$2:$P$84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1.5905808897170817E-11</c:v>
                </c:pt>
                <c:pt idx="3">
                  <c:v>1.5905808897170817E-11</c:v>
                </c:pt>
                <c:pt idx="4">
                  <c:v>1.5905808897170817E-11</c:v>
                </c:pt>
                <c:pt idx="5">
                  <c:v>1.5905808897170817E-11</c:v>
                </c:pt>
                <c:pt idx="6">
                  <c:v>1.5905808897170817E-11</c:v>
                </c:pt>
                <c:pt idx="7">
                  <c:v>1.5905808897170814E-11</c:v>
                </c:pt>
                <c:pt idx="8">
                  <c:v>1.5905808897170801E-11</c:v>
                </c:pt>
                <c:pt idx="9">
                  <c:v>1.59058088971707E-11</c:v>
                </c:pt>
                <c:pt idx="10">
                  <c:v>1.5905808897169964E-11</c:v>
                </c:pt>
                <c:pt idx="11">
                  <c:v>1.5905808897164506E-11</c:v>
                </c:pt>
                <c:pt idx="12">
                  <c:v>1.5905808897124178E-11</c:v>
                </c:pt>
                <c:pt idx="13">
                  <c:v>1.5905808896826206E-11</c:v>
                </c:pt>
                <c:pt idx="14">
                  <c:v>1.5905808894624467E-11</c:v>
                </c:pt>
                <c:pt idx="15">
                  <c:v>1.5905808878355702E-11</c:v>
                </c:pt>
                <c:pt idx="16">
                  <c:v>1.5905808758144875E-11</c:v>
                </c:pt>
                <c:pt idx="17">
                  <c:v>1.5905807869900371E-11</c:v>
                </c:pt>
                <c:pt idx="18">
                  <c:v>1.5905801306613451E-11</c:v>
                </c:pt>
                <c:pt idx="19">
                  <c:v>1.5905752810202133E-11</c:v>
                </c:pt>
                <c:pt idx="20">
                  <c:v>1.5905394472081117E-11</c:v>
                </c:pt>
                <c:pt idx="21">
                  <c:v>1.590274694180009E-11</c:v>
                </c:pt>
                <c:pt idx="22">
                  <c:v>1.5883197845893091E-11</c:v>
                </c:pt>
                <c:pt idx="23">
                  <c:v>1.5739491356162613E-11</c:v>
                </c:pt>
                <c:pt idx="24">
                  <c:v>1.4717167248099301E-11</c:v>
                </c:pt>
                <c:pt idx="25">
                  <c:v>8.9600731685647465E-12</c:v>
                </c:pt>
                <c:pt idx="26">
                  <c:v>2.2902155224067229E-13</c:v>
                </c:pt>
                <c:pt idx="27">
                  <c:v>3.919975116794979E-25</c:v>
                </c:pt>
                <c:pt idx="28">
                  <c:v>4.4593054098789261E-112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111-411E-803A-EBC962012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391680"/>
        <c:axId val="432393216"/>
      </c:scatterChart>
      <c:valAx>
        <c:axId val="43239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93216"/>
        <c:crosses val="autoZero"/>
        <c:crossBetween val="midCat"/>
      </c:valAx>
      <c:valAx>
        <c:axId val="43239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9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logistic!$M$1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logistic!$B$2:$B$326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logistic!$M$2:$M$326</c:f>
              <c:numCache>
                <c:formatCode>General</c:formatCode>
                <c:ptCount val="325"/>
                <c:pt idx="0">
                  <c:v>0</c:v>
                </c:pt>
                <c:pt idx="1">
                  <c:v>0</c:v>
                </c:pt>
                <c:pt idx="2">
                  <c:v>1.8920999999863852E-2</c:v>
                </c:pt>
                <c:pt idx="3">
                  <c:v>0.19867128571559078</c:v>
                </c:pt>
                <c:pt idx="4">
                  <c:v>0.49904328571437873</c:v>
                </c:pt>
                <c:pt idx="5">
                  <c:v>0.54871128571448935</c:v>
                </c:pt>
                <c:pt idx="6">
                  <c:v>0.51086914285724561</c:v>
                </c:pt>
                <c:pt idx="7">
                  <c:v>0.48958300000003874</c:v>
                </c:pt>
                <c:pt idx="8">
                  <c:v>0.46120128571556052</c:v>
                </c:pt>
                <c:pt idx="9">
                  <c:v>0.68825428571426528</c:v>
                </c:pt>
                <c:pt idx="10">
                  <c:v>0.73319185714308333</c:v>
                </c:pt>
                <c:pt idx="11">
                  <c:v>1.142360142857342</c:v>
                </c:pt>
                <c:pt idx="12">
                  <c:v>1.2653470000009293</c:v>
                </c:pt>
                <c:pt idx="13">
                  <c:v>1.797502285714927</c:v>
                </c:pt>
                <c:pt idx="14">
                  <c:v>2.0340157142859425</c:v>
                </c:pt>
                <c:pt idx="15">
                  <c:v>2.5590757142867915</c:v>
                </c:pt>
                <c:pt idx="16">
                  <c:v>2.7766679999999724</c:v>
                </c:pt>
                <c:pt idx="17">
                  <c:v>3.062849285714492</c:v>
                </c:pt>
                <c:pt idx="18">
                  <c:v>3.1148822857153391</c:v>
                </c:pt>
                <c:pt idx="19">
                  <c:v>3.7818502857148815</c:v>
                </c:pt>
                <c:pt idx="20">
                  <c:v>3.8149621428569844</c:v>
                </c:pt>
                <c:pt idx="21">
                  <c:v>3.9592354285719011</c:v>
                </c:pt>
                <c:pt idx="22">
                  <c:v>3.9332188571429469</c:v>
                </c:pt>
                <c:pt idx="23">
                  <c:v>4.3258312857155943</c:v>
                </c:pt>
                <c:pt idx="24">
                  <c:v>5.0779441428571772</c:v>
                </c:pt>
                <c:pt idx="25">
                  <c:v>5.960139285715286</c:v>
                </c:pt>
                <c:pt idx="26">
                  <c:v>7.0055288571425081</c:v>
                </c:pt>
                <c:pt idx="27">
                  <c:v>8.7368074285718649</c:v>
                </c:pt>
                <c:pt idx="28">
                  <c:v>10.233937571429578</c:v>
                </c:pt>
                <c:pt idx="29">
                  <c:v>11.357376571427722</c:v>
                </c:pt>
                <c:pt idx="30">
                  <c:v>13.069734000001063</c:v>
                </c:pt>
                <c:pt idx="31">
                  <c:v>14.415495571428892</c:v>
                </c:pt>
                <c:pt idx="32">
                  <c:v>15.62880971428649</c:v>
                </c:pt>
                <c:pt idx="33">
                  <c:v>16.511004857143689</c:v>
                </c:pt>
                <c:pt idx="34">
                  <c:v>16.879965857141997</c:v>
                </c:pt>
                <c:pt idx="35">
                  <c:v>16.981666714287257</c:v>
                </c:pt>
                <c:pt idx="36">
                  <c:v>17.215815000000021</c:v>
                </c:pt>
                <c:pt idx="37">
                  <c:v>17.121209714286579</c:v>
                </c:pt>
                <c:pt idx="38">
                  <c:v>17.092828000000281</c:v>
                </c:pt>
                <c:pt idx="39">
                  <c:v>17.736144714285274</c:v>
                </c:pt>
                <c:pt idx="40">
                  <c:v>18.327428285714177</c:v>
                </c:pt>
                <c:pt idx="41">
                  <c:v>18.164234142858277</c:v>
                </c:pt>
                <c:pt idx="42">
                  <c:v>18.528464714286656</c:v>
                </c:pt>
                <c:pt idx="43">
                  <c:v>19.460327857143511</c:v>
                </c:pt>
                <c:pt idx="44">
                  <c:v>19.706301714285928</c:v>
                </c:pt>
                <c:pt idx="45">
                  <c:v>20.179328714286839</c:v>
                </c:pt>
                <c:pt idx="46">
                  <c:v>19.904973000000155</c:v>
                </c:pt>
                <c:pt idx="47">
                  <c:v>19.448502142857706</c:v>
                </c:pt>
                <c:pt idx="48">
                  <c:v>19.826923571428324</c:v>
                </c:pt>
                <c:pt idx="49">
                  <c:v>19.491074571429181</c:v>
                </c:pt>
                <c:pt idx="50">
                  <c:v>19.159955714286752</c:v>
                </c:pt>
                <c:pt idx="51">
                  <c:v>19.21198871428669</c:v>
                </c:pt>
                <c:pt idx="52">
                  <c:v>19.178876857141859</c:v>
                </c:pt>
                <c:pt idx="53">
                  <c:v>19.867131000001336</c:v>
                </c:pt>
                <c:pt idx="54">
                  <c:v>20.188789285714392</c:v>
                </c:pt>
                <c:pt idx="55">
                  <c:v>20.498622000001433</c:v>
                </c:pt>
                <c:pt idx="56">
                  <c:v>21.307497999999669</c:v>
                </c:pt>
                <c:pt idx="57">
                  <c:v>21.690649714285883</c:v>
                </c:pt>
                <c:pt idx="58">
                  <c:v>22.135295142858467</c:v>
                </c:pt>
                <c:pt idx="59">
                  <c:v>22.615417428570709</c:v>
                </c:pt>
                <c:pt idx="60">
                  <c:v>22.627243142857424</c:v>
                </c:pt>
                <c:pt idx="61">
                  <c:v>23.175954285714852</c:v>
                </c:pt>
                <c:pt idx="62">
                  <c:v>23.59931342857135</c:v>
                </c:pt>
                <c:pt idx="63">
                  <c:v>23.93989285714315</c:v>
                </c:pt>
                <c:pt idx="64">
                  <c:v>24.545367285715201</c:v>
                </c:pt>
                <c:pt idx="65">
                  <c:v>25.042045428571782</c:v>
                </c:pt>
                <c:pt idx="66">
                  <c:v>26.844278142858002</c:v>
                </c:pt>
                <c:pt idx="67">
                  <c:v>28.232612142857306</c:v>
                </c:pt>
                <c:pt idx="68">
                  <c:v>30.536253285714793</c:v>
                </c:pt>
                <c:pt idx="69">
                  <c:v>32.456742571429004</c:v>
                </c:pt>
                <c:pt idx="70">
                  <c:v>34.261340285714596</c:v>
                </c:pt>
                <c:pt idx="71">
                  <c:v>36.697429000000284</c:v>
                </c:pt>
                <c:pt idx="72">
                  <c:v>41.018529999999828</c:v>
                </c:pt>
                <c:pt idx="73">
                  <c:v>45.535937142858074</c:v>
                </c:pt>
                <c:pt idx="74">
                  <c:v>52.330969000000096</c:v>
                </c:pt>
                <c:pt idx="75">
                  <c:v>59.144921857144709</c:v>
                </c:pt>
                <c:pt idx="76">
                  <c:v>65.951779285713656</c:v>
                </c:pt>
                <c:pt idx="77">
                  <c:v>71.538227428572554</c:v>
                </c:pt>
                <c:pt idx="78">
                  <c:v>79.156325999999808</c:v>
                </c:pt>
                <c:pt idx="79">
                  <c:v>87.800893142858058</c:v>
                </c:pt>
                <c:pt idx="80">
                  <c:v>98.077403142857747</c:v>
                </c:pt>
                <c:pt idx="81">
                  <c:v>109.04453242857153</c:v>
                </c:pt>
                <c:pt idx="82">
                  <c:v>121.3455977142853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585-46F9-B4D8-C9D271814468}"/>
            </c:ext>
          </c:extLst>
        </c:ser>
        <c:ser>
          <c:idx val="1"/>
          <c:order val="1"/>
          <c:tx>
            <c:strRef>
              <c:f>logistic!$N$1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logistic!$B$2:$B$326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logistic!$N$2:$N$326</c:f>
              <c:numCache>
                <c:formatCode>General</c:formatCode>
                <c:ptCount val="325"/>
                <c:pt idx="0">
                  <c:v>0</c:v>
                </c:pt>
                <c:pt idx="1">
                  <c:v>6.1345662973810846</c:v>
                </c:pt>
                <c:pt idx="2">
                  <c:v>6.2344964163997609</c:v>
                </c:pt>
                <c:pt idx="3">
                  <c:v>6.3393488777391891</c:v>
                </c:pt>
                <c:pt idx="4">
                  <c:v>6.4493661399347921</c:v>
                </c:pt>
                <c:pt idx="5">
                  <c:v>6.5648026036898601</c:v>
                </c:pt>
                <c:pt idx="6">
                  <c:v>6.6859252000253555</c:v>
                </c:pt>
                <c:pt idx="7">
                  <c:v>6.8130140073903664</c:v>
                </c:pt>
                <c:pt idx="8">
                  <c:v>6.9463628991586877</c:v>
                </c:pt>
                <c:pt idx="9">
                  <c:v>7.0862802230072024</c:v>
                </c:pt>
                <c:pt idx="10">
                  <c:v>7.2330895137450408</c:v>
                </c:pt>
                <c:pt idx="11">
                  <c:v>7.3871302412398983</c:v>
                </c:pt>
                <c:pt idx="12">
                  <c:v>7.5487585951686764</c:v>
                </c:pt>
                <c:pt idx="13">
                  <c:v>7.7183483084046802</c:v>
                </c:pt>
                <c:pt idx="14">
                  <c:v>7.8962915209424818</c:v>
                </c:pt>
                <c:pt idx="15">
                  <c:v>8.0829996863551816</c:v>
                </c:pt>
                <c:pt idx="16">
                  <c:v>8.2789045228768643</c:v>
                </c:pt>
                <c:pt idx="17">
                  <c:v>8.4844590113056668</c:v>
                </c:pt>
                <c:pt idx="18">
                  <c:v>8.7001384420310188</c:v>
                </c:pt>
                <c:pt idx="19">
                  <c:v>8.9264415136016204</c:v>
                </c:pt>
                <c:pt idx="20">
                  <c:v>9.1638914853695894</c:v>
                </c:pt>
                <c:pt idx="21">
                  <c:v>9.4130373868705099</c:v>
                </c:pt>
                <c:pt idx="22">
                  <c:v>9.6744552867300175</c:v>
                </c:pt>
                <c:pt idx="23">
                  <c:v>9.9487496240244742</c:v>
                </c:pt>
                <c:pt idx="24">
                  <c:v>10.23655460516688</c:v>
                </c:pt>
                <c:pt idx="25">
                  <c:v>10.53853566954024</c:v>
                </c:pt>
                <c:pt idx="26">
                  <c:v>10.855391027258399</c:v>
                </c:pt>
                <c:pt idx="27">
                  <c:v>11.187853272600659</c:v>
                </c:pt>
                <c:pt idx="28">
                  <c:v>11.536691076839947</c:v>
                </c:pt>
                <c:pt idx="29">
                  <c:v>11.90271096436731</c:v>
                </c:pt>
                <c:pt idx="30">
                  <c:v>12.286759176206461</c:v>
                </c:pt>
                <c:pt idx="31">
                  <c:v>12.68972362521334</c:v>
                </c:pt>
                <c:pt idx="32">
                  <c:v>13.112535947465556</c:v>
                </c:pt>
                <c:pt idx="33">
                  <c:v>13.556173654567919</c:v>
                </c:pt>
                <c:pt idx="34">
                  <c:v>14.021662391831732</c:v>
                </c:pt>
                <c:pt idx="35">
                  <c:v>14.510078307527978</c:v>
                </c:pt>
                <c:pt idx="36">
                  <c:v>15.02255053866981</c:v>
                </c:pt>
                <c:pt idx="37">
                  <c:v>15.560263819046231</c:v>
                </c:pt>
                <c:pt idx="38">
                  <c:v>16.124461215509566</c:v>
                </c:pt>
                <c:pt idx="39">
                  <c:v>16.716446998812209</c:v>
                </c:pt>
                <c:pt idx="40">
                  <c:v>17.337589655596723</c:v>
                </c:pt>
                <c:pt idx="41">
                  <c:v>17.989325048466085</c:v>
                </c:pt>
                <c:pt idx="42">
                  <c:v>18.67315973139916</c:v>
                </c:pt>
                <c:pt idx="43">
                  <c:v>19.390674428131707</c:v>
                </c:pt>
                <c:pt idx="44">
                  <c:v>20.143527681495225</c:v>
                </c:pt>
                <c:pt idx="45">
                  <c:v>20.933459682096469</c:v>
                </c:pt>
                <c:pt idx="46">
                  <c:v>21.762296285128702</c:v>
                </c:pt>
                <c:pt idx="47">
                  <c:v>22.63195322453517</c:v>
                </c:pt>
                <c:pt idx="48">
                  <c:v>23.544440534194869</c:v>
                </c:pt>
                <c:pt idx="49">
                  <c:v>24.501867186270935</c:v>
                </c:pt>
                <c:pt idx="50">
                  <c:v>25.506445957356718</c:v>
                </c:pt>
                <c:pt idx="51">
                  <c:v>26.560498533571426</c:v>
                </c:pt>
                <c:pt idx="52">
                  <c:v>27.666460866300554</c:v>
                </c:pt>
                <c:pt idx="53">
                  <c:v>28.826888790843334</c:v>
                </c:pt>
                <c:pt idx="54">
                  <c:v>30.044463920826271</c:v>
                </c:pt>
                <c:pt idx="55">
                  <c:v>31.321999831866073</c:v>
                </c:pt>
                <c:pt idx="56">
                  <c:v>32.662448548617718</c:v>
                </c:pt>
                <c:pt idx="57">
                  <c:v>34.068907350030543</c:v>
                </c:pt>
                <c:pt idx="58">
                  <c:v>35.544625908351229</c:v>
                </c:pt>
                <c:pt idx="59">
                  <c:v>37.093013778166195</c:v>
                </c:pt>
                <c:pt idx="60">
                  <c:v>38.717648252561517</c:v>
                </c:pt>
                <c:pt idx="61">
                  <c:v>40.422282604304513</c:v>
                </c:pt>
                <c:pt idx="62">
                  <c:v>42.210854730815441</c:v>
                </c:pt>
                <c:pt idx="63">
                  <c:v>44.08749622260035</c:v>
                </c:pt>
                <c:pt idx="64">
                  <c:v>46.056541875765184</c:v>
                </c:pt>
                <c:pt idx="65">
                  <c:v>48.122539670221272</c:v>
                </c:pt>
                <c:pt idx="66">
                  <c:v>50.290261236231814</c:v>
                </c:pt>
                <c:pt idx="67">
                  <c:v>52.564712833033035</c:v>
                </c:pt>
                <c:pt idx="68">
                  <c:v>54.951146864403071</c:v>
                </c:pt>
                <c:pt idx="69">
                  <c:v>57.455073957239023</c:v>
                </c:pt>
                <c:pt idx="70">
                  <c:v>60.082275630450113</c:v>
                </c:pt>
                <c:pt idx="71">
                  <c:v>62.838817582773203</c:v>
                </c:pt>
                <c:pt idx="72">
                  <c:v>65.731063629482094</c:v>
                </c:pt>
                <c:pt idx="73">
                  <c:v>68.765690319385357</c:v>
                </c:pt>
                <c:pt idx="74">
                  <c:v>71.94970226499504</c:v>
                </c:pt>
                <c:pt idx="75">
                  <c:v>75.290448220307255</c:v>
                </c:pt>
                <c:pt idx="76">
                  <c:v>78.795637942261521</c:v>
                </c:pt>
                <c:pt idx="77">
                  <c:v>82.473359873647411</c:v>
                </c:pt>
                <c:pt idx="78">
                  <c:v>86.332099687000522</c:v>
                </c:pt>
                <c:pt idx="79">
                  <c:v>90.380759730887732</c:v>
                </c:pt>
                <c:pt idx="80">
                  <c:v>94.628679421919429</c:v>
                </c:pt>
                <c:pt idx="81">
                  <c:v>99.085656627845481</c:v>
                </c:pt>
                <c:pt idx="82">
                  <c:v>103.76197008920703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1585-46F9-B4D8-C9D271814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281664"/>
        <c:axId val="431283200"/>
      </c:scatterChart>
      <c:valAx>
        <c:axId val="43128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283200"/>
        <c:crosses val="autoZero"/>
        <c:crossBetween val="midCat"/>
      </c:valAx>
      <c:valAx>
        <c:axId val="43128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281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LogNormal!$F$1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LogNormal!$B$2:$B$194</c:f>
              <c:strCache>
                <c:ptCount val="75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</c:strCache>
            </c:strRef>
          </c:xVal>
          <c:yVal>
            <c:numRef>
              <c:f>LogNormal!$F$2:$F$194</c:f>
              <c:numCache>
                <c:formatCode>General</c:formatCode>
                <c:ptCount val="193"/>
                <c:pt idx="0">
                  <c:v>0</c:v>
                </c:pt>
                <c:pt idx="2">
                  <c:v>0</c:v>
                </c:pt>
                <c:pt idx="3">
                  <c:v>4.3045450000008714</c:v>
                </c:pt>
                <c:pt idx="4">
                  <c:v>8.9094620000005307</c:v>
                </c:pt>
                <c:pt idx="5">
                  <c:v>13.564047000000301</c:v>
                </c:pt>
                <c:pt idx="6">
                  <c:v>18.180789857142827</c:v>
                </c:pt>
                <c:pt idx="7">
                  <c:v>22.776246571428146</c:v>
                </c:pt>
                <c:pt idx="8">
                  <c:v>27.343321571428987</c:v>
                </c:pt>
                <c:pt idx="9">
                  <c:v>32.137449571428533</c:v>
                </c:pt>
                <c:pt idx="10">
                  <c:v>36.976515142856897</c:v>
                </c:pt>
                <c:pt idx="11">
                  <c:v>42.22474899999952</c:v>
                </c:pt>
                <c:pt idx="12">
                  <c:v>47.595969714285729</c:v>
                </c:pt>
                <c:pt idx="13">
                  <c:v>53.499345714285937</c:v>
                </c:pt>
                <c:pt idx="14">
                  <c:v>59.63923514285716</c:v>
                </c:pt>
                <c:pt idx="15">
                  <c:v>66.304184571429232</c:v>
                </c:pt>
                <c:pt idx="16">
                  <c:v>73.186726285714485</c:v>
                </c:pt>
                <c:pt idx="17">
                  <c:v>80.355449285714258</c:v>
                </c:pt>
                <c:pt idx="18">
                  <c:v>87.576205285714877</c:v>
                </c:pt>
                <c:pt idx="19">
                  <c:v>95.463929285715039</c:v>
                </c:pt>
                <c:pt idx="20">
                  <c:v>103.3847651428573</c:v>
                </c:pt>
                <c:pt idx="21">
                  <c:v>111.44987428571449</c:v>
                </c:pt>
                <c:pt idx="22">
                  <c:v>119.48896685714271</c:v>
                </c:pt>
                <c:pt idx="23">
                  <c:v>127.92067185714359</c:v>
                </c:pt>
                <c:pt idx="24">
                  <c:v>137.10448971428605</c:v>
                </c:pt>
                <c:pt idx="25">
                  <c:v>147.17050271428661</c:v>
                </c:pt>
                <c:pt idx="26">
                  <c:v>158.2819052857144</c:v>
                </c:pt>
                <c:pt idx="27">
                  <c:v>171.12458642857155</c:v>
                </c:pt>
                <c:pt idx="28">
                  <c:v>185.46439771428641</c:v>
                </c:pt>
                <c:pt idx="29">
                  <c:v>200.92764799999941</c:v>
                </c:pt>
                <c:pt idx="30">
                  <c:v>218.10325571428575</c:v>
                </c:pt>
                <c:pt idx="31">
                  <c:v>236.62462499999992</c:v>
                </c:pt>
                <c:pt idx="32">
                  <c:v>256.35930842857169</c:v>
                </c:pt>
                <c:pt idx="33">
                  <c:v>276.97618700000066</c:v>
                </c:pt>
                <c:pt idx="34">
                  <c:v>297.96202657142794</c:v>
                </c:pt>
                <c:pt idx="35">
                  <c:v>319.04956700000048</c:v>
                </c:pt>
                <c:pt idx="36">
                  <c:v>340.37125571428578</c:v>
                </c:pt>
                <c:pt idx="37">
                  <c:v>361.59833914285764</c:v>
                </c:pt>
                <c:pt idx="38">
                  <c:v>382.7970408571432</c:v>
                </c:pt>
                <c:pt idx="39">
                  <c:v>404.63905928571376</c:v>
                </c:pt>
                <c:pt idx="40">
                  <c:v>427.07236128571321</c:v>
                </c:pt>
                <c:pt idx="41">
                  <c:v>449.34246914285677</c:v>
                </c:pt>
                <c:pt idx="42">
                  <c:v>471.97680757142871</c:v>
                </c:pt>
                <c:pt idx="43">
                  <c:v>495.5430091428575</c:v>
                </c:pt>
                <c:pt idx="44">
                  <c:v>519.35518457142871</c:v>
                </c:pt>
                <c:pt idx="45">
                  <c:v>543.64038700000083</c:v>
                </c:pt>
                <c:pt idx="46">
                  <c:v>567.65123371428626</c:v>
                </c:pt>
                <c:pt idx="47">
                  <c:v>591.20560957142925</c:v>
                </c:pt>
                <c:pt idx="48">
                  <c:v>615.13840685714285</c:v>
                </c:pt>
                <c:pt idx="49">
                  <c:v>638.73535514285732</c:v>
                </c:pt>
                <c:pt idx="50">
                  <c:v>662.00118457142935</c:v>
                </c:pt>
                <c:pt idx="51">
                  <c:v>685.31904700000132</c:v>
                </c:pt>
                <c:pt idx="52">
                  <c:v>708.60379757142846</c:v>
                </c:pt>
                <c:pt idx="53">
                  <c:v>732.57680228571508</c:v>
                </c:pt>
                <c:pt idx="54">
                  <c:v>756.87146528571475</c:v>
                </c:pt>
                <c:pt idx="55">
                  <c:v>781.47596100000146</c:v>
                </c:pt>
                <c:pt idx="56">
                  <c:v>806.88933271428641</c:v>
                </c:pt>
                <c:pt idx="57">
                  <c:v>832.68585614285757</c:v>
                </c:pt>
                <c:pt idx="58">
                  <c:v>858.92702500000132</c:v>
                </c:pt>
                <c:pt idx="59">
                  <c:v>885.64831614285731</c:v>
                </c:pt>
                <c:pt idx="60">
                  <c:v>912.38143300000002</c:v>
                </c:pt>
                <c:pt idx="61">
                  <c:v>939.66326100000015</c:v>
                </c:pt>
                <c:pt idx="62">
                  <c:v>967.36844814285678</c:v>
                </c:pt>
                <c:pt idx="63">
                  <c:v>995.41421471428521</c:v>
                </c:pt>
                <c:pt idx="64">
                  <c:v>1024.0654557142857</c:v>
                </c:pt>
                <c:pt idx="65">
                  <c:v>1053.2133748571428</c:v>
                </c:pt>
                <c:pt idx="66">
                  <c:v>1084.163526714286</c:v>
                </c:pt>
                <c:pt idx="67">
                  <c:v>1116.5020125714286</c:v>
                </c:pt>
                <c:pt idx="68">
                  <c:v>1151.1441395714287</c:v>
                </c:pt>
                <c:pt idx="69">
                  <c:v>1187.706755857143</c:v>
                </c:pt>
                <c:pt idx="70">
                  <c:v>1226.0739698571429</c:v>
                </c:pt>
                <c:pt idx="71">
                  <c:v>1266.8772725714284</c:v>
                </c:pt>
                <c:pt idx="72">
                  <c:v>1312.0016762857135</c:v>
                </c:pt>
                <c:pt idx="73">
                  <c:v>1361.6434871428569</c:v>
                </c:pt>
                <c:pt idx="74">
                  <c:v>1418.0803298571423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4B4-47F7-BFBA-5A64C17FCF62}"/>
            </c:ext>
          </c:extLst>
        </c:ser>
        <c:ser>
          <c:idx val="1"/>
          <c:order val="1"/>
          <c:tx>
            <c:strRef>
              <c:f>LogNormal!$G$1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LogNormal!$B$2:$B$194</c:f>
              <c:strCache>
                <c:ptCount val="75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</c:strCache>
            </c:strRef>
          </c:xVal>
          <c:yVal>
            <c:numRef>
              <c:f>LogNormal!$G$2:$G$194</c:f>
              <c:numCache>
                <c:formatCode>General</c:formatCode>
                <c:ptCount val="193"/>
                <c:pt idx="0">
                  <c:v>0</c:v>
                </c:pt>
                <c:pt idx="2">
                  <c:v>0.10878305764059024</c:v>
                </c:pt>
                <c:pt idx="3">
                  <c:v>0.47069808987600437</c:v>
                </c:pt>
                <c:pt idx="4">
                  <c:v>1.1672400792960405</c:v>
                </c:pt>
                <c:pt idx="5">
                  <c:v>2.251849311806541</c:v>
                </c:pt>
                <c:pt idx="6">
                  <c:v>3.7621724762250941</c:v>
                </c:pt>
                <c:pt idx="7">
                  <c:v>5.7258453808216183</c:v>
                </c:pt>
                <c:pt idx="8">
                  <c:v>8.1636826859410512</c:v>
                </c:pt>
                <c:pt idx="9">
                  <c:v>11.091616710425589</c:v>
                </c:pt>
                <c:pt idx="10">
                  <c:v>14.521957508666476</c:v>
                </c:pt>
                <c:pt idx="11">
                  <c:v>18.46425323460485</c:v>
                </c:pt>
                <c:pt idx="12">
                  <c:v>22.925900336900416</c:v>
                </c:pt>
                <c:pt idx="13">
                  <c:v>27.912589612640271</c:v>
                </c:pt>
                <c:pt idx="14">
                  <c:v>33.428640417056073</c:v>
                </c:pt>
                <c:pt idx="15">
                  <c:v>39.477256265756019</c:v>
                </c:pt>
                <c:pt idx="16">
                  <c:v>46.0607237393139</c:v>
                </c:pt>
                <c:pt idx="17">
                  <c:v>53.18056958372501</c:v>
                </c:pt>
                <c:pt idx="18">
                  <c:v>60.837686399138306</c:v>
                </c:pt>
                <c:pt idx="19">
                  <c:v>69.032434334054926</c:v>
                </c:pt>
                <c:pt idx="20">
                  <c:v>77.764724184002489</c:v>
                </c:pt>
                <c:pt idx="21">
                  <c:v>87.034085893363752</c:v>
                </c:pt>
                <c:pt idx="22">
                  <c:v>96.839725467813366</c:v>
                </c:pt>
                <c:pt idx="23">
                  <c:v>107.18057259060755</c:v>
                </c:pt>
                <c:pt idx="24">
                  <c:v>118.0553207131158</c:v>
                </c:pt>
                <c:pt idx="25">
                  <c:v>129.46246100169517</c:v>
                </c:pt>
                <c:pt idx="26">
                  <c:v>141.40031123088667</c:v>
                </c:pt>
                <c:pt idx="27">
                  <c:v>153.86704049053637</c:v>
                </c:pt>
                <c:pt idx="28">
                  <c:v>166.8606904033212</c:v>
                </c:pt>
                <c:pt idx="29">
                  <c:v>180.37919341616936</c:v>
                </c:pt>
                <c:pt idx="30">
                  <c:v>194.42038862476539</c:v>
                </c:pt>
                <c:pt idx="31">
                  <c:v>208.98203550783452</c:v>
                </c:pt>
                <c:pt idx="32">
                  <c:v>224.06182588214685</c:v>
                </c:pt>
                <c:pt idx="33">
                  <c:v>239.65739433638291</c:v>
                </c:pt>
                <c:pt idx="34">
                  <c:v>255.76632735932495</c:v>
                </c:pt>
                <c:pt idx="35">
                  <c:v>272.38617134311806</c:v>
                </c:pt>
                <c:pt idx="36">
                  <c:v>289.51443961393579</c:v>
                </c:pt>
                <c:pt idx="37">
                  <c:v>307.14861861900675</c:v>
                </c:pt>
                <c:pt idx="38">
                  <c:v>325.28617337962078</c:v>
                </c:pt>
                <c:pt idx="39">
                  <c:v>343.92455230366147</c:v>
                </c:pt>
                <c:pt idx="40">
                  <c:v>363.06119143778659</c:v>
                </c:pt>
                <c:pt idx="41">
                  <c:v>382.69351822812234</c:v>
                </c:pt>
                <c:pt idx="42">
                  <c:v>402.81895484885251</c:v>
                </c:pt>
                <c:pt idx="43">
                  <c:v>423.43492115007035</c:v>
                </c:pt>
                <c:pt idx="44">
                  <c:v>444.5388372694523</c:v>
                </c:pt>
                <c:pt idx="45">
                  <c:v>466.128125946522</c:v>
                </c:pt>
                <c:pt idx="46">
                  <c:v>488.2002145733187</c:v>
                </c:pt>
                <c:pt idx="47">
                  <c:v>510.75253701103969</c:v>
                </c:pt>
                <c:pt idx="48">
                  <c:v>533.78253519857697</c:v>
                </c:pt>
                <c:pt idx="49">
                  <c:v>557.28766057571829</c:v>
                </c:pt>
                <c:pt idx="50">
                  <c:v>581.26537534106308</c:v>
                </c:pt>
                <c:pt idx="51">
                  <c:v>605.71315356234049</c:v>
                </c:pt>
                <c:pt idx="52">
                  <c:v>630.62848215476754</c:v>
                </c:pt>
                <c:pt idx="53">
                  <c:v>656.00886174129482</c:v>
                </c:pt>
                <c:pt idx="54">
                  <c:v>681.85180740702833</c:v>
                </c:pt>
                <c:pt idx="55">
                  <c:v>708.15484935874588</c:v>
                </c:pt>
                <c:pt idx="56">
                  <c:v>734.91553349923004</c:v>
                </c:pt>
                <c:pt idx="57">
                  <c:v>762.13142192508474</c:v>
                </c:pt>
                <c:pt idx="58">
                  <c:v>789.80009335577279</c:v>
                </c:pt>
                <c:pt idx="59">
                  <c:v>817.91914350079469</c:v>
                </c:pt>
                <c:pt idx="60">
                  <c:v>846.48618537120376</c:v>
                </c:pt>
                <c:pt idx="61">
                  <c:v>875.49884954101003</c:v>
                </c:pt>
                <c:pt idx="62">
                  <c:v>904.95478436346059</c:v>
                </c:pt>
                <c:pt idx="63">
                  <c:v>934.85165614667244</c:v>
                </c:pt>
                <c:pt idx="64">
                  <c:v>965.18714929265036</c:v>
                </c:pt>
                <c:pt idx="65">
                  <c:v>995.95896640331785</c:v>
                </c:pt>
                <c:pt idx="66">
                  <c:v>1027.164828356832</c:v>
                </c:pt>
                <c:pt idx="67">
                  <c:v>1058.8024743571343</c:v>
                </c:pt>
                <c:pt idx="68">
                  <c:v>1090.8696619594039</c:v>
                </c:pt>
                <c:pt idx="69">
                  <c:v>1123.3641670738205</c:v>
                </c:pt>
                <c:pt idx="70">
                  <c:v>1156.2837839498181</c:v>
                </c:pt>
                <c:pt idx="71">
                  <c:v>1189.626325142802</c:v>
                </c:pt>
                <c:pt idx="72">
                  <c:v>1223.3896214651143</c:v>
                </c:pt>
                <c:pt idx="73">
                  <c:v>1257.5715219228707</c:v>
                </c:pt>
                <c:pt idx="74">
                  <c:v>1292.1698936401363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4B4-47F7-BFBA-5A64C17FC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758336"/>
        <c:axId val="431760128"/>
      </c:scatterChart>
      <c:valAx>
        <c:axId val="43175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60128"/>
        <c:crosses val="autoZero"/>
        <c:crossBetween val="midCat"/>
      </c:valAx>
      <c:valAx>
        <c:axId val="43176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58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LogNormal!$O$3:$O$4</c:f>
              <c:strCache>
                <c:ptCount val="1"/>
                <c:pt idx="0">
                  <c:v>4.105873714 0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LogNormal!$A$2:$A$194</c:f>
              <c:strCache>
                <c:ptCount val="75"/>
                <c:pt idx="0">
                  <c:v>t(original)</c:v>
                </c:pt>
                <c:pt idx="1">
                  <c:v>156</c:v>
                </c:pt>
                <c:pt idx="2">
                  <c:v>157</c:v>
                </c:pt>
                <c:pt idx="3">
                  <c:v>158</c:v>
                </c:pt>
                <c:pt idx="4">
                  <c:v>159</c:v>
                </c:pt>
                <c:pt idx="5">
                  <c:v>160</c:v>
                </c:pt>
                <c:pt idx="6">
                  <c:v>161</c:v>
                </c:pt>
                <c:pt idx="7">
                  <c:v>162</c:v>
                </c:pt>
                <c:pt idx="8">
                  <c:v>163</c:v>
                </c:pt>
                <c:pt idx="9">
                  <c:v>164</c:v>
                </c:pt>
                <c:pt idx="10">
                  <c:v>165</c:v>
                </c:pt>
                <c:pt idx="11">
                  <c:v>166</c:v>
                </c:pt>
                <c:pt idx="12">
                  <c:v>167</c:v>
                </c:pt>
                <c:pt idx="13">
                  <c:v>168</c:v>
                </c:pt>
                <c:pt idx="14">
                  <c:v>169</c:v>
                </c:pt>
                <c:pt idx="15">
                  <c:v>170</c:v>
                </c:pt>
                <c:pt idx="16">
                  <c:v>171</c:v>
                </c:pt>
                <c:pt idx="17">
                  <c:v>172</c:v>
                </c:pt>
                <c:pt idx="18">
                  <c:v>173</c:v>
                </c:pt>
                <c:pt idx="19">
                  <c:v>174</c:v>
                </c:pt>
                <c:pt idx="20">
                  <c:v>175</c:v>
                </c:pt>
                <c:pt idx="21">
                  <c:v>176</c:v>
                </c:pt>
                <c:pt idx="22">
                  <c:v>177</c:v>
                </c:pt>
                <c:pt idx="23">
                  <c:v>178</c:v>
                </c:pt>
                <c:pt idx="24">
                  <c:v>179</c:v>
                </c:pt>
                <c:pt idx="25">
                  <c:v>180</c:v>
                </c:pt>
                <c:pt idx="26">
                  <c:v>181</c:v>
                </c:pt>
                <c:pt idx="27">
                  <c:v>182</c:v>
                </c:pt>
                <c:pt idx="28">
                  <c:v>183</c:v>
                </c:pt>
                <c:pt idx="29">
                  <c:v>184</c:v>
                </c:pt>
                <c:pt idx="30">
                  <c:v>185</c:v>
                </c:pt>
                <c:pt idx="31">
                  <c:v>186</c:v>
                </c:pt>
                <c:pt idx="32">
                  <c:v>187</c:v>
                </c:pt>
                <c:pt idx="33">
                  <c:v>188</c:v>
                </c:pt>
                <c:pt idx="34">
                  <c:v>189</c:v>
                </c:pt>
                <c:pt idx="35">
                  <c:v>190</c:v>
                </c:pt>
                <c:pt idx="36">
                  <c:v>191</c:v>
                </c:pt>
                <c:pt idx="37">
                  <c:v>192</c:v>
                </c:pt>
                <c:pt idx="38">
                  <c:v>193</c:v>
                </c:pt>
                <c:pt idx="39">
                  <c:v>194</c:v>
                </c:pt>
                <c:pt idx="40">
                  <c:v>195</c:v>
                </c:pt>
                <c:pt idx="41">
                  <c:v>196</c:v>
                </c:pt>
                <c:pt idx="42">
                  <c:v>197</c:v>
                </c:pt>
                <c:pt idx="43">
                  <c:v>198</c:v>
                </c:pt>
                <c:pt idx="44">
                  <c:v>199</c:v>
                </c:pt>
                <c:pt idx="45">
                  <c:v>200</c:v>
                </c:pt>
                <c:pt idx="46">
                  <c:v>201</c:v>
                </c:pt>
                <c:pt idx="47">
                  <c:v>202</c:v>
                </c:pt>
                <c:pt idx="48">
                  <c:v>203</c:v>
                </c:pt>
                <c:pt idx="49">
                  <c:v>204</c:v>
                </c:pt>
                <c:pt idx="50">
                  <c:v>205</c:v>
                </c:pt>
                <c:pt idx="51">
                  <c:v>206</c:v>
                </c:pt>
                <c:pt idx="52">
                  <c:v>207</c:v>
                </c:pt>
                <c:pt idx="53">
                  <c:v>208</c:v>
                </c:pt>
                <c:pt idx="54">
                  <c:v>209</c:v>
                </c:pt>
                <c:pt idx="55">
                  <c:v>210</c:v>
                </c:pt>
                <c:pt idx="56">
                  <c:v>211</c:v>
                </c:pt>
                <c:pt idx="57">
                  <c:v>212</c:v>
                </c:pt>
                <c:pt idx="58">
                  <c:v>213</c:v>
                </c:pt>
                <c:pt idx="59">
                  <c:v>214</c:v>
                </c:pt>
                <c:pt idx="60">
                  <c:v>215</c:v>
                </c:pt>
                <c:pt idx="61">
                  <c:v>216</c:v>
                </c:pt>
                <c:pt idx="62">
                  <c:v>217</c:v>
                </c:pt>
                <c:pt idx="63">
                  <c:v>218</c:v>
                </c:pt>
                <c:pt idx="64">
                  <c:v>219</c:v>
                </c:pt>
                <c:pt idx="65">
                  <c:v>220</c:v>
                </c:pt>
                <c:pt idx="66">
                  <c:v>221</c:v>
                </c:pt>
                <c:pt idx="67">
                  <c:v>222</c:v>
                </c:pt>
                <c:pt idx="68">
                  <c:v>223</c:v>
                </c:pt>
                <c:pt idx="69">
                  <c:v>224</c:v>
                </c:pt>
                <c:pt idx="70">
                  <c:v>225</c:v>
                </c:pt>
                <c:pt idx="71">
                  <c:v>226</c:v>
                </c:pt>
                <c:pt idx="72">
                  <c:v>227</c:v>
                </c:pt>
                <c:pt idx="73">
                  <c:v>228</c:v>
                </c:pt>
                <c:pt idx="74">
                  <c:v>229</c:v>
                </c:pt>
              </c:strCache>
            </c:strRef>
          </c:xVal>
          <c:yVal>
            <c:numRef>
              <c:f>LogNormal!$O$2:$O$194</c:f>
              <c:numCache>
                <c:formatCode>General</c:formatCode>
                <c:ptCount val="193"/>
                <c:pt idx="0">
                  <c:v>0</c:v>
                </c:pt>
                <c:pt idx="2">
                  <c:v>0</c:v>
                </c:pt>
                <c:pt idx="3">
                  <c:v>0.17975028571572693</c:v>
                </c:pt>
                <c:pt idx="4">
                  <c:v>0.48012228571451487</c:v>
                </c:pt>
                <c:pt idx="5">
                  <c:v>0.5297902857146255</c:v>
                </c:pt>
                <c:pt idx="6">
                  <c:v>0.49194814285738175</c:v>
                </c:pt>
                <c:pt idx="7">
                  <c:v>0.47066200000017488</c:v>
                </c:pt>
                <c:pt idx="8">
                  <c:v>0.44228028571569666</c:v>
                </c:pt>
                <c:pt idx="9">
                  <c:v>0.66933328571440143</c:v>
                </c:pt>
                <c:pt idx="10">
                  <c:v>0.71427085714321947</c:v>
                </c:pt>
                <c:pt idx="11">
                  <c:v>1.1234391428574781</c:v>
                </c:pt>
                <c:pt idx="12">
                  <c:v>1.2464260000010654</c:v>
                </c:pt>
                <c:pt idx="13">
                  <c:v>1.7785812857150631</c:v>
                </c:pt>
                <c:pt idx="14">
                  <c:v>2.0150947142860787</c:v>
                </c:pt>
                <c:pt idx="15">
                  <c:v>2.5401547142869276</c:v>
                </c:pt>
                <c:pt idx="16">
                  <c:v>2.7577470000001085</c:v>
                </c:pt>
                <c:pt idx="17">
                  <c:v>3.0439282857146281</c:v>
                </c:pt>
                <c:pt idx="18">
                  <c:v>3.0959612857154752</c:v>
                </c:pt>
                <c:pt idx="19">
                  <c:v>3.7629292857150176</c:v>
                </c:pt>
                <c:pt idx="20">
                  <c:v>3.7960411428571206</c:v>
                </c:pt>
                <c:pt idx="21">
                  <c:v>3.9403144285720373</c:v>
                </c:pt>
                <c:pt idx="22">
                  <c:v>3.9142978571430831</c:v>
                </c:pt>
                <c:pt idx="23">
                  <c:v>4.3069102857157304</c:v>
                </c:pt>
                <c:pt idx="24">
                  <c:v>5.0590231428573134</c:v>
                </c:pt>
                <c:pt idx="25">
                  <c:v>5.9412182857154221</c:v>
                </c:pt>
                <c:pt idx="26">
                  <c:v>6.9866078571426442</c:v>
                </c:pt>
                <c:pt idx="27">
                  <c:v>8.717886428572001</c:v>
                </c:pt>
                <c:pt idx="28">
                  <c:v>10.215016571429715</c:v>
                </c:pt>
                <c:pt idx="29">
                  <c:v>11.338455571427858</c:v>
                </c:pt>
                <c:pt idx="30">
                  <c:v>13.050813000001199</c:v>
                </c:pt>
                <c:pt idx="31">
                  <c:v>14.396574571429028</c:v>
                </c:pt>
                <c:pt idx="32">
                  <c:v>15.609888714286626</c:v>
                </c:pt>
                <c:pt idx="33">
                  <c:v>16.492083857143825</c:v>
                </c:pt>
                <c:pt idx="34">
                  <c:v>16.861044857142133</c:v>
                </c:pt>
                <c:pt idx="35">
                  <c:v>16.962745714287394</c:v>
                </c:pt>
                <c:pt idx="36">
                  <c:v>17.196894000000157</c:v>
                </c:pt>
                <c:pt idx="37">
                  <c:v>17.102288714286715</c:v>
                </c:pt>
                <c:pt idx="38">
                  <c:v>17.073907000000418</c:v>
                </c:pt>
                <c:pt idx="39">
                  <c:v>17.71722371428541</c:v>
                </c:pt>
                <c:pt idx="40">
                  <c:v>18.308507285714313</c:v>
                </c:pt>
                <c:pt idx="41">
                  <c:v>18.145313142858413</c:v>
                </c:pt>
                <c:pt idx="42">
                  <c:v>18.509543714286792</c:v>
                </c:pt>
                <c:pt idx="43">
                  <c:v>19.441406857143647</c:v>
                </c:pt>
                <c:pt idx="44">
                  <c:v>19.687380714286064</c:v>
                </c:pt>
                <c:pt idx="45">
                  <c:v>20.160407714286976</c:v>
                </c:pt>
                <c:pt idx="46">
                  <c:v>19.886052000000291</c:v>
                </c:pt>
                <c:pt idx="47">
                  <c:v>19.429581142857842</c:v>
                </c:pt>
                <c:pt idx="48">
                  <c:v>19.80800257142846</c:v>
                </c:pt>
                <c:pt idx="49">
                  <c:v>19.472153571429317</c:v>
                </c:pt>
                <c:pt idx="50">
                  <c:v>19.141034714286889</c:v>
                </c:pt>
                <c:pt idx="51">
                  <c:v>19.193067714286826</c:v>
                </c:pt>
                <c:pt idx="52">
                  <c:v>19.159955857141995</c:v>
                </c:pt>
                <c:pt idx="53">
                  <c:v>19.848210000001473</c:v>
                </c:pt>
                <c:pt idx="54">
                  <c:v>20.169868285714529</c:v>
                </c:pt>
                <c:pt idx="55">
                  <c:v>20.479701000001569</c:v>
                </c:pt>
                <c:pt idx="56">
                  <c:v>21.288576999999805</c:v>
                </c:pt>
                <c:pt idx="57">
                  <c:v>21.671728714286019</c:v>
                </c:pt>
                <c:pt idx="58">
                  <c:v>22.116374142858604</c:v>
                </c:pt>
                <c:pt idx="59">
                  <c:v>22.596496428570845</c:v>
                </c:pt>
                <c:pt idx="60">
                  <c:v>22.60832214285756</c:v>
                </c:pt>
                <c:pt idx="61">
                  <c:v>23.157033285714988</c:v>
                </c:pt>
                <c:pt idx="62">
                  <c:v>23.580392428571486</c:v>
                </c:pt>
                <c:pt idx="63">
                  <c:v>23.920971857143286</c:v>
                </c:pt>
                <c:pt idx="64">
                  <c:v>24.526446285715338</c:v>
                </c:pt>
                <c:pt idx="65">
                  <c:v>25.023124428571919</c:v>
                </c:pt>
                <c:pt idx="66">
                  <c:v>26.825357142858138</c:v>
                </c:pt>
                <c:pt idx="67">
                  <c:v>28.213691142857442</c:v>
                </c:pt>
                <c:pt idx="68">
                  <c:v>30.517332285714929</c:v>
                </c:pt>
                <c:pt idx="69">
                  <c:v>32.43782157142914</c:v>
                </c:pt>
                <c:pt idx="70">
                  <c:v>34.242419285714732</c:v>
                </c:pt>
                <c:pt idx="71">
                  <c:v>36.67850800000042</c:v>
                </c:pt>
                <c:pt idx="72">
                  <c:v>40.999608999999964</c:v>
                </c:pt>
                <c:pt idx="73">
                  <c:v>45.517016142858211</c:v>
                </c:pt>
                <c:pt idx="74">
                  <c:v>52.312048000000232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FE8-4D66-BFEB-01A330FAF3E8}"/>
            </c:ext>
          </c:extLst>
        </c:ser>
        <c:ser>
          <c:idx val="1"/>
          <c:order val="1"/>
          <c:tx>
            <c:strRef>
              <c:f>LogNormal!$P$1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LogNormal!$A$2:$A$194</c:f>
              <c:strCache>
                <c:ptCount val="75"/>
                <c:pt idx="0">
                  <c:v>t(original)</c:v>
                </c:pt>
                <c:pt idx="1">
                  <c:v>156</c:v>
                </c:pt>
                <c:pt idx="2">
                  <c:v>157</c:v>
                </c:pt>
                <c:pt idx="3">
                  <c:v>158</c:v>
                </c:pt>
                <c:pt idx="4">
                  <c:v>159</c:v>
                </c:pt>
                <c:pt idx="5">
                  <c:v>160</c:v>
                </c:pt>
                <c:pt idx="6">
                  <c:v>161</c:v>
                </c:pt>
                <c:pt idx="7">
                  <c:v>162</c:v>
                </c:pt>
                <c:pt idx="8">
                  <c:v>163</c:v>
                </c:pt>
                <c:pt idx="9">
                  <c:v>164</c:v>
                </c:pt>
                <c:pt idx="10">
                  <c:v>165</c:v>
                </c:pt>
                <c:pt idx="11">
                  <c:v>166</c:v>
                </c:pt>
                <c:pt idx="12">
                  <c:v>167</c:v>
                </c:pt>
                <c:pt idx="13">
                  <c:v>168</c:v>
                </c:pt>
                <c:pt idx="14">
                  <c:v>169</c:v>
                </c:pt>
                <c:pt idx="15">
                  <c:v>170</c:v>
                </c:pt>
                <c:pt idx="16">
                  <c:v>171</c:v>
                </c:pt>
                <c:pt idx="17">
                  <c:v>172</c:v>
                </c:pt>
                <c:pt idx="18">
                  <c:v>173</c:v>
                </c:pt>
                <c:pt idx="19">
                  <c:v>174</c:v>
                </c:pt>
                <c:pt idx="20">
                  <c:v>175</c:v>
                </c:pt>
                <c:pt idx="21">
                  <c:v>176</c:v>
                </c:pt>
                <c:pt idx="22">
                  <c:v>177</c:v>
                </c:pt>
                <c:pt idx="23">
                  <c:v>178</c:v>
                </c:pt>
                <c:pt idx="24">
                  <c:v>179</c:v>
                </c:pt>
                <c:pt idx="25">
                  <c:v>180</c:v>
                </c:pt>
                <c:pt idx="26">
                  <c:v>181</c:v>
                </c:pt>
                <c:pt idx="27">
                  <c:v>182</c:v>
                </c:pt>
                <c:pt idx="28">
                  <c:v>183</c:v>
                </c:pt>
                <c:pt idx="29">
                  <c:v>184</c:v>
                </c:pt>
                <c:pt idx="30">
                  <c:v>185</c:v>
                </c:pt>
                <c:pt idx="31">
                  <c:v>186</c:v>
                </c:pt>
                <c:pt idx="32">
                  <c:v>187</c:v>
                </c:pt>
                <c:pt idx="33">
                  <c:v>188</c:v>
                </c:pt>
                <c:pt idx="34">
                  <c:v>189</c:v>
                </c:pt>
                <c:pt idx="35">
                  <c:v>190</c:v>
                </c:pt>
                <c:pt idx="36">
                  <c:v>191</c:v>
                </c:pt>
                <c:pt idx="37">
                  <c:v>192</c:v>
                </c:pt>
                <c:pt idx="38">
                  <c:v>193</c:v>
                </c:pt>
                <c:pt idx="39">
                  <c:v>194</c:v>
                </c:pt>
                <c:pt idx="40">
                  <c:v>195</c:v>
                </c:pt>
                <c:pt idx="41">
                  <c:v>196</c:v>
                </c:pt>
                <c:pt idx="42">
                  <c:v>197</c:v>
                </c:pt>
                <c:pt idx="43">
                  <c:v>198</c:v>
                </c:pt>
                <c:pt idx="44">
                  <c:v>199</c:v>
                </c:pt>
                <c:pt idx="45">
                  <c:v>200</c:v>
                </c:pt>
                <c:pt idx="46">
                  <c:v>201</c:v>
                </c:pt>
                <c:pt idx="47">
                  <c:v>202</c:v>
                </c:pt>
                <c:pt idx="48">
                  <c:v>203</c:v>
                </c:pt>
                <c:pt idx="49">
                  <c:v>204</c:v>
                </c:pt>
                <c:pt idx="50">
                  <c:v>205</c:v>
                </c:pt>
                <c:pt idx="51">
                  <c:v>206</c:v>
                </c:pt>
                <c:pt idx="52">
                  <c:v>207</c:v>
                </c:pt>
                <c:pt idx="53">
                  <c:v>208</c:v>
                </c:pt>
                <c:pt idx="54">
                  <c:v>209</c:v>
                </c:pt>
                <c:pt idx="55">
                  <c:v>210</c:v>
                </c:pt>
                <c:pt idx="56">
                  <c:v>211</c:v>
                </c:pt>
                <c:pt idx="57">
                  <c:v>212</c:v>
                </c:pt>
                <c:pt idx="58">
                  <c:v>213</c:v>
                </c:pt>
                <c:pt idx="59">
                  <c:v>214</c:v>
                </c:pt>
                <c:pt idx="60">
                  <c:v>215</c:v>
                </c:pt>
                <c:pt idx="61">
                  <c:v>216</c:v>
                </c:pt>
                <c:pt idx="62">
                  <c:v>217</c:v>
                </c:pt>
                <c:pt idx="63">
                  <c:v>218</c:v>
                </c:pt>
                <c:pt idx="64">
                  <c:v>219</c:v>
                </c:pt>
                <c:pt idx="65">
                  <c:v>220</c:v>
                </c:pt>
                <c:pt idx="66">
                  <c:v>221</c:v>
                </c:pt>
                <c:pt idx="67">
                  <c:v>222</c:v>
                </c:pt>
                <c:pt idx="68">
                  <c:v>223</c:v>
                </c:pt>
                <c:pt idx="69">
                  <c:v>224</c:v>
                </c:pt>
                <c:pt idx="70">
                  <c:v>225</c:v>
                </c:pt>
                <c:pt idx="71">
                  <c:v>226</c:v>
                </c:pt>
                <c:pt idx="72">
                  <c:v>227</c:v>
                </c:pt>
                <c:pt idx="73">
                  <c:v>228</c:v>
                </c:pt>
                <c:pt idx="74">
                  <c:v>229</c:v>
                </c:pt>
              </c:strCache>
            </c:strRef>
          </c:xVal>
          <c:yVal>
            <c:numRef>
              <c:f>LogNormal!$P$2:$P$194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0.10878305764059024</c:v>
                </c:pt>
                <c:pt idx="3">
                  <c:v>0.36191503223541416</c:v>
                </c:pt>
                <c:pt idx="4">
                  <c:v>0.69654198942003598</c:v>
                </c:pt>
                <c:pt idx="5">
                  <c:v>1.0846092325105006</c:v>
                </c:pt>
                <c:pt idx="6">
                  <c:v>1.5103231644185531</c:v>
                </c:pt>
                <c:pt idx="7">
                  <c:v>1.9636729045965244</c:v>
                </c:pt>
                <c:pt idx="8">
                  <c:v>2.4378373051194329</c:v>
                </c:pt>
                <c:pt idx="9">
                  <c:v>2.927934024484538</c:v>
                </c:pt>
                <c:pt idx="10">
                  <c:v>3.4303407982408882</c:v>
                </c:pt>
                <c:pt idx="11">
                  <c:v>3.9422957259383731</c:v>
                </c:pt>
                <c:pt idx="12">
                  <c:v>4.4616471022955659</c:v>
                </c:pt>
                <c:pt idx="13">
                  <c:v>4.986689275739856</c:v>
                </c:pt>
                <c:pt idx="14">
                  <c:v>5.5160508044157988</c:v>
                </c:pt>
                <c:pt idx="15">
                  <c:v>6.0486158486999466</c:v>
                </c:pt>
                <c:pt idx="16">
                  <c:v>6.583467473557878</c:v>
                </c:pt>
                <c:pt idx="17">
                  <c:v>7.1198458444111115</c:v>
                </c:pt>
                <c:pt idx="18">
                  <c:v>7.6571168154132945</c:v>
                </c:pt>
                <c:pt idx="19">
                  <c:v>8.194747934916613</c:v>
                </c:pt>
                <c:pt idx="20">
                  <c:v>8.7322898499475574</c:v>
                </c:pt>
                <c:pt idx="21">
                  <c:v>9.2693617093612612</c:v>
                </c:pt>
                <c:pt idx="22">
                  <c:v>9.8056395744496179</c:v>
                </c:pt>
                <c:pt idx="23">
                  <c:v>10.340847122794186</c:v>
                </c:pt>
                <c:pt idx="24">
                  <c:v>10.874748122508251</c:v>
                </c:pt>
                <c:pt idx="25">
                  <c:v>11.407140288579361</c:v>
                </c:pt>
                <c:pt idx="26">
                  <c:v>11.937850229191486</c:v>
                </c:pt>
                <c:pt idx="27">
                  <c:v>12.466729259649705</c:v>
                </c:pt>
                <c:pt idx="28">
                  <c:v>12.993649912784837</c:v>
                </c:pt>
                <c:pt idx="29">
                  <c:v>13.518503012848168</c:v>
                </c:pt>
                <c:pt idx="30">
                  <c:v>14.041195208596028</c:v>
                </c:pt>
                <c:pt idx="31">
                  <c:v>14.561646883069143</c:v>
                </c:pt>
                <c:pt idx="32">
                  <c:v>15.079790374312335</c:v>
                </c:pt>
                <c:pt idx="33">
                  <c:v>15.595568454236057</c:v>
                </c:pt>
                <c:pt idx="34">
                  <c:v>16.108933022942029</c:v>
                </c:pt>
                <c:pt idx="35">
                  <c:v>16.619843983793093</c:v>
                </c:pt>
                <c:pt idx="36">
                  <c:v>17.128268270817728</c:v>
                </c:pt>
                <c:pt idx="37">
                  <c:v>17.634179005070962</c:v>
                </c:pt>
                <c:pt idx="38">
                  <c:v>18.137554760614044</c:v>
                </c:pt>
                <c:pt idx="39">
                  <c:v>18.638378924040722</c:v>
                </c:pt>
                <c:pt idx="40">
                  <c:v>19.136639134125144</c:v>
                </c:pt>
                <c:pt idx="41">
                  <c:v>19.63232679033575</c:v>
                </c:pt>
                <c:pt idx="42">
                  <c:v>20.125436620730181</c:v>
                </c:pt>
                <c:pt idx="43">
                  <c:v>20.615966301217828</c:v>
                </c:pt>
                <c:pt idx="44">
                  <c:v>21.103916119381953</c:v>
                </c:pt>
                <c:pt idx="45">
                  <c:v>21.589288677069717</c:v>
                </c:pt>
                <c:pt idx="46">
                  <c:v>22.072088626796699</c:v>
                </c:pt>
                <c:pt idx="47">
                  <c:v>22.552322437721006</c:v>
                </c:pt>
                <c:pt idx="48">
                  <c:v>23.029998187537227</c:v>
                </c:pt>
                <c:pt idx="49">
                  <c:v>23.505125377141283</c:v>
                </c:pt>
                <c:pt idx="50">
                  <c:v>23.977714765344761</c:v>
                </c:pt>
                <c:pt idx="51">
                  <c:v>24.447778221277364</c:v>
                </c:pt>
                <c:pt idx="52">
                  <c:v>24.915328592427002</c:v>
                </c:pt>
                <c:pt idx="53">
                  <c:v>25.380379586527251</c:v>
                </c:pt>
                <c:pt idx="54">
                  <c:v>25.842945665733502</c:v>
                </c:pt>
                <c:pt idx="55">
                  <c:v>26.303041951717564</c:v>
                </c:pt>
                <c:pt idx="56">
                  <c:v>26.760684140484209</c:v>
                </c:pt>
                <c:pt idx="57">
                  <c:v>27.215888425854722</c:v>
                </c:pt>
                <c:pt idx="58">
                  <c:v>27.66867143068805</c:v>
                </c:pt>
                <c:pt idx="59">
                  <c:v>28.119050145021887</c:v>
                </c:pt>
                <c:pt idx="60">
                  <c:v>28.567041870409035</c:v>
                </c:pt>
                <c:pt idx="61">
                  <c:v>29.012664169806293</c:v>
                </c:pt>
                <c:pt idx="62">
                  <c:v>29.455934822450605</c:v>
                </c:pt>
                <c:pt idx="63">
                  <c:v>29.896871783211811</c:v>
                </c:pt>
                <c:pt idx="64">
                  <c:v>30.335493145977892</c:v>
                </c:pt>
                <c:pt idx="65">
                  <c:v>30.771817110667481</c:v>
                </c:pt>
                <c:pt idx="66">
                  <c:v>31.205861953514209</c:v>
                </c:pt>
                <c:pt idx="67">
                  <c:v>31.637646000302354</c:v>
                </c:pt>
                <c:pt idx="68">
                  <c:v>32.067187602269648</c:v>
                </c:pt>
                <c:pt idx="69">
                  <c:v>32.494505114416654</c:v>
                </c:pt>
                <c:pt idx="70">
                  <c:v>32.919616875997669</c:v>
                </c:pt>
                <c:pt idx="71">
                  <c:v>33.34254119298388</c:v>
                </c:pt>
                <c:pt idx="72">
                  <c:v>33.763296322312272</c:v>
                </c:pt>
                <c:pt idx="73">
                  <c:v>34.181900457756484</c:v>
                </c:pt>
                <c:pt idx="74">
                  <c:v>34.598371717265572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FE8-4D66-BFEB-01A330FAF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803008"/>
        <c:axId val="431812992"/>
      </c:scatterChart>
      <c:valAx>
        <c:axId val="43180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812992"/>
        <c:crosses val="autoZero"/>
        <c:crossBetween val="midCat"/>
      </c:valAx>
      <c:valAx>
        <c:axId val="43181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80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NORMAL!$E$1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NORMAL!$E$2:$E$84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4.1247947142851444</c:v>
                </c:pt>
                <c:pt idx="3">
                  <c:v>8.4293397142860158</c:v>
                </c:pt>
                <c:pt idx="4">
                  <c:v>13.034256714285675</c:v>
                </c:pt>
                <c:pt idx="5">
                  <c:v>17.688841714285445</c:v>
                </c:pt>
                <c:pt idx="6">
                  <c:v>22.305584571427971</c:v>
                </c:pt>
                <c:pt idx="7">
                  <c:v>26.901041285713291</c:v>
                </c:pt>
                <c:pt idx="8">
                  <c:v>31.468116285714132</c:v>
                </c:pt>
                <c:pt idx="9">
                  <c:v>36.262244285713678</c:v>
                </c:pt>
                <c:pt idx="10">
                  <c:v>41.101309857142041</c:v>
                </c:pt>
                <c:pt idx="11">
                  <c:v>46.349543714284664</c:v>
                </c:pt>
                <c:pt idx="12">
                  <c:v>51.720764428570874</c:v>
                </c:pt>
                <c:pt idx="13">
                  <c:v>57.624140428571081</c:v>
                </c:pt>
                <c:pt idx="14">
                  <c:v>63.764029857142305</c:v>
                </c:pt>
                <c:pt idx="15">
                  <c:v>70.428979285714377</c:v>
                </c:pt>
                <c:pt idx="16">
                  <c:v>77.31152099999963</c:v>
                </c:pt>
                <c:pt idx="17">
                  <c:v>84.480243999999402</c:v>
                </c:pt>
                <c:pt idx="18">
                  <c:v>91.701000000000022</c:v>
                </c:pt>
                <c:pt idx="19">
                  <c:v>99.588724000000184</c:v>
                </c:pt>
                <c:pt idx="20">
                  <c:v>107.50955985714245</c:v>
                </c:pt>
                <c:pt idx="21">
                  <c:v>115.57466899999963</c:v>
                </c:pt>
                <c:pt idx="22">
                  <c:v>123.61376157142786</c:v>
                </c:pt>
                <c:pt idx="23">
                  <c:v>132.04546657142873</c:v>
                </c:pt>
                <c:pt idx="24">
                  <c:v>141.22928442857119</c:v>
                </c:pt>
                <c:pt idx="25">
                  <c:v>151.29529742857176</c:v>
                </c:pt>
                <c:pt idx="26">
                  <c:v>162.40669999999955</c:v>
                </c:pt>
                <c:pt idx="27">
                  <c:v>175.24938114285669</c:v>
                </c:pt>
                <c:pt idx="28">
                  <c:v>189.58919242857155</c:v>
                </c:pt>
                <c:pt idx="29">
                  <c:v>205.05244271428455</c:v>
                </c:pt>
                <c:pt idx="30">
                  <c:v>222.2280504285709</c:v>
                </c:pt>
                <c:pt idx="31">
                  <c:v>240.74941971428507</c:v>
                </c:pt>
                <c:pt idx="32">
                  <c:v>260.48410314285684</c:v>
                </c:pt>
                <c:pt idx="33">
                  <c:v>281.10098171428581</c:v>
                </c:pt>
                <c:pt idx="34">
                  <c:v>302.08682128571309</c:v>
                </c:pt>
                <c:pt idx="35">
                  <c:v>323.17436171428562</c:v>
                </c:pt>
                <c:pt idx="36">
                  <c:v>344.49605042857092</c:v>
                </c:pt>
                <c:pt idx="37">
                  <c:v>365.72313385714278</c:v>
                </c:pt>
                <c:pt idx="38">
                  <c:v>386.92183557142835</c:v>
                </c:pt>
                <c:pt idx="39">
                  <c:v>408.7638539999989</c:v>
                </c:pt>
                <c:pt idx="40">
                  <c:v>431.19715599999836</c:v>
                </c:pt>
                <c:pt idx="41">
                  <c:v>453.46726385714192</c:v>
                </c:pt>
                <c:pt idx="42">
                  <c:v>476.10160228571385</c:v>
                </c:pt>
                <c:pt idx="43">
                  <c:v>499.66780385714264</c:v>
                </c:pt>
                <c:pt idx="44">
                  <c:v>523.47997928571385</c:v>
                </c:pt>
                <c:pt idx="45">
                  <c:v>547.76518171428597</c:v>
                </c:pt>
                <c:pt idx="46">
                  <c:v>571.77602842857141</c:v>
                </c:pt>
                <c:pt idx="47">
                  <c:v>595.33040428571439</c:v>
                </c:pt>
                <c:pt idx="48">
                  <c:v>619.263201571428</c:v>
                </c:pt>
                <c:pt idx="49">
                  <c:v>642.86014985714246</c:v>
                </c:pt>
                <c:pt idx="50">
                  <c:v>666.12597928571449</c:v>
                </c:pt>
                <c:pt idx="51">
                  <c:v>689.44384171428646</c:v>
                </c:pt>
                <c:pt idx="52">
                  <c:v>712.7285922857136</c:v>
                </c:pt>
                <c:pt idx="53">
                  <c:v>736.70159700000022</c:v>
                </c:pt>
                <c:pt idx="54">
                  <c:v>760.99625999999989</c:v>
                </c:pt>
                <c:pt idx="55">
                  <c:v>785.60075571428661</c:v>
                </c:pt>
                <c:pt idx="56">
                  <c:v>811.01412742857156</c:v>
                </c:pt>
                <c:pt idx="57">
                  <c:v>836.81065085714272</c:v>
                </c:pt>
                <c:pt idx="58">
                  <c:v>863.05181971428647</c:v>
                </c:pt>
                <c:pt idx="59">
                  <c:v>889.77311085714246</c:v>
                </c:pt>
                <c:pt idx="60">
                  <c:v>916.50622771428516</c:v>
                </c:pt>
                <c:pt idx="61">
                  <c:v>943.78805571428529</c:v>
                </c:pt>
                <c:pt idx="62">
                  <c:v>971.49324285714192</c:v>
                </c:pt>
                <c:pt idx="63">
                  <c:v>999.53900942857035</c:v>
                </c:pt>
                <c:pt idx="64">
                  <c:v>1028.1902504285708</c:v>
                </c:pt>
                <c:pt idx="65">
                  <c:v>1057.3381695714279</c:v>
                </c:pt>
                <c:pt idx="66">
                  <c:v>1088.2883214285712</c:v>
                </c:pt>
                <c:pt idx="67">
                  <c:v>1120.6268072857138</c:v>
                </c:pt>
                <c:pt idx="68">
                  <c:v>1155.2689342857138</c:v>
                </c:pt>
                <c:pt idx="69">
                  <c:v>1191.8315505714281</c:v>
                </c:pt>
                <c:pt idx="70">
                  <c:v>1230.198764571428</c:v>
                </c:pt>
                <c:pt idx="71">
                  <c:v>1271.0020672857136</c:v>
                </c:pt>
                <c:pt idx="72">
                  <c:v>1316.1264709999987</c:v>
                </c:pt>
                <c:pt idx="73">
                  <c:v>1365.768281857142</c:v>
                </c:pt>
                <c:pt idx="74">
                  <c:v>1422.2051245714274</c:v>
                </c:pt>
                <c:pt idx="75">
                  <c:v>1485.4559201428574</c:v>
                </c:pt>
                <c:pt idx="76">
                  <c:v>1555.5135731428563</c:v>
                </c:pt>
                <c:pt idx="77">
                  <c:v>1631.1576742857142</c:v>
                </c:pt>
                <c:pt idx="78">
                  <c:v>1714.4198739999993</c:v>
                </c:pt>
                <c:pt idx="79">
                  <c:v>1806.3266408571426</c:v>
                </c:pt>
                <c:pt idx="80">
                  <c:v>1908.5099177142856</c:v>
                </c:pt>
                <c:pt idx="81">
                  <c:v>2021.6603238571424</c:v>
                </c:pt>
                <c:pt idx="82">
                  <c:v>2147.111795285713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5ED-4C01-850B-4495D6C3AF70}"/>
            </c:ext>
          </c:extLst>
        </c:ser>
        <c:ser>
          <c:idx val="1"/>
          <c:order val="1"/>
          <c:tx>
            <c:strRef>
              <c:f>NORMAL!$F$1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NORMAL!$F$2:$F$84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2.5032431977704928</c:v>
                </c:pt>
                <c:pt idx="3">
                  <c:v>5.126465177104274</c:v>
                </c:pt>
                <c:pt idx="4">
                  <c:v>7.8752452155962001</c:v>
                </c:pt>
                <c:pt idx="5">
                  <c:v>10.75541362197502</c:v>
                </c:pt>
                <c:pt idx="6">
                  <c:v>13.773062627775031</c:v>
                </c:pt>
                <c:pt idx="7">
                  <c:v>16.934557732800791</c:v>
                </c:pt>
                <c:pt idx="8">
                  <c:v>20.246549522443182</c:v>
                </c:pt>
                <c:pt idx="9">
                  <c:v>23.715985975586847</c:v>
                </c:pt>
                <c:pt idx="10">
                  <c:v>27.350125282554028</c:v>
                </c:pt>
                <c:pt idx="11">
                  <c:v>31.156549193260972</c:v>
                </c:pt>
                <c:pt idx="12">
                  <c:v>35.143176916518826</c:v>
                </c:pt>
                <c:pt idx="13">
                  <c:v>39.318279592194294</c:v>
                </c:pt>
                <c:pt idx="14">
                  <c:v>43.690495358755108</c:v>
                </c:pt>
                <c:pt idx="15">
                  <c:v>48.268845039564447</c:v>
                </c:pt>
                <c:pt idx="16">
                  <c:v>53.062748472155803</c:v>
                </c:pt>
                <c:pt idx="17">
                  <c:v>58.082041505618662</c:v>
                </c:pt>
                <c:pt idx="18">
                  <c:v>63.336993692153655</c:v>
                </c:pt>
                <c:pt idx="19">
                  <c:v>68.838326699817827</c:v>
                </c:pt>
                <c:pt idx="20">
                  <c:v>74.597233474475132</c:v>
                </c:pt>
                <c:pt idx="21">
                  <c:v>80.625398179995614</c:v>
                </c:pt>
                <c:pt idx="22">
                  <c:v>86.935016946811714</c:v>
                </c:pt>
                <c:pt idx="23">
                  <c:v>93.538819460039491</c:v>
                </c:pt>
                <c:pt idx="24">
                  <c:v>100.45009141951157</c:v>
                </c:pt>
                <c:pt idx="25">
                  <c:v>107.68269790524478</c:v>
                </c:pt>
                <c:pt idx="26">
                  <c:v>115.25110768308291</c:v>
                </c:pt>
                <c:pt idx="27">
                  <c:v>123.17041848651218</c:v>
                </c:pt>
                <c:pt idx="28">
                  <c:v>131.456383311948</c:v>
                </c:pt>
                <c:pt idx="29">
                  <c:v>140.12543776613526</c:v>
                </c:pt>
                <c:pt idx="30">
                  <c:v>149.19472850569485</c:v>
                </c:pt>
                <c:pt idx="31">
                  <c:v>158.68214281028321</c:v>
                </c:pt>
                <c:pt idx="32">
                  <c:v>168.60633933231733</c:v>
                </c:pt>
                <c:pt idx="33">
                  <c:v>178.98678006774907</c:v>
                </c:pt>
                <c:pt idx="34">
                  <c:v>189.8437635939583</c:v>
                </c:pt>
                <c:pt idx="35">
                  <c:v>201.19845962246987</c:v>
                </c:pt>
                <c:pt idx="36">
                  <c:v>213.07294491588985</c:v>
                </c:pt>
                <c:pt idx="37">
                  <c:v>225.49024062020359</c:v>
                </c:pt>
                <c:pt idx="38">
                  <c:v>238.47435106538026</c:v>
                </c:pt>
                <c:pt idx="39">
                  <c:v>252.05030408909224</c:v>
                </c:pt>
                <c:pt idx="40">
                  <c:v>266.24419294027996</c:v>
                </c:pt>
                <c:pt idx="41">
                  <c:v>281.08321982127916</c:v>
                </c:pt>
                <c:pt idx="42">
                  <c:v>296.59574112927697</c:v>
                </c:pt>
                <c:pt idx="43">
                  <c:v>312.81131445998085</c:v>
                </c:pt>
                <c:pt idx="44">
                  <c:v>329.76074743856759</c:v>
                </c:pt>
                <c:pt idx="45">
                  <c:v>347.47614844523571</c:v>
                </c:pt>
                <c:pt idx="46">
                  <c:v>365.99097930501074</c:v>
                </c:pt>
                <c:pt idx="47">
                  <c:v>385.34011001385517</c:v>
                </c:pt>
                <c:pt idx="48">
                  <c:v>405.55987557561218</c:v>
                </c:pt>
                <c:pt idx="49">
                  <c:v>426.68813502686919</c:v>
                </c:pt>
                <c:pt idx="50">
                  <c:v>448.76433272946429</c:v>
                </c:pt>
                <c:pt idx="51">
                  <c:v>471.82956201308048</c:v>
                </c:pt>
                <c:pt idx="52">
                  <c:v>495.92663125317779</c:v>
                </c:pt>
                <c:pt idx="53">
                  <c:v>521.10013247240806</c:v>
                </c:pt>
                <c:pt idx="54">
                  <c:v>547.39651255664307</c:v>
                </c:pt>
                <c:pt idx="55">
                  <c:v>574.8641471798212</c:v>
                </c:pt>
                <c:pt idx="56">
                  <c:v>603.55341753499715</c:v>
                </c:pt>
                <c:pt idx="57">
                  <c:v>633.51678997224406</c:v>
                </c:pt>
                <c:pt idx="58">
                  <c:v>664.80889864743517</c:v>
                </c:pt>
                <c:pt idx="59">
                  <c:v>697.48663128940507</c:v>
                </c:pt>
                <c:pt idx="60">
                  <c:v>731.60921819657744</c:v>
                </c:pt>
                <c:pt idx="61">
                  <c:v>767.23832457783431</c:v>
                </c:pt>
                <c:pt idx="62">
                  <c:v>804.43814635620959</c:v>
                </c:pt>
                <c:pt idx="63">
                  <c:v>843.27550955790923</c:v>
                </c:pt>
                <c:pt idx="64">
                  <c:v>883.81997341319982</c:v>
                </c:pt>
                <c:pt idx="65">
                  <c:v>926.14393729986818</c:v>
                </c:pt>
                <c:pt idx="66">
                  <c:v>970.32275166424017</c:v>
                </c:pt>
                <c:pt idx="67">
                  <c:v>1016.4348330591613</c:v>
                </c:pt>
                <c:pt idx="68">
                  <c:v>1064.5617834428881</c:v>
                </c:pt>
                <c:pt idx="69">
                  <c:v>1114.7885138875213</c:v>
                </c:pt>
                <c:pt idx="70">
                  <c:v>1167.2033728504309</c:v>
                </c:pt>
                <c:pt idx="71">
                  <c:v>1221.8982791670855</c:v>
                </c:pt>
                <c:pt idx="72">
                  <c:v>1278.9688599288077</c:v>
                </c:pt>
                <c:pt idx="73">
                  <c:v>1338.5145934142372</c:v>
                </c:pt>
                <c:pt idx="74">
                  <c:v>1400.6389572486933</c:v>
                </c:pt>
                <c:pt idx="75">
                  <c:v>1465.4495819711988</c:v>
                </c:pt>
                <c:pt idx="76">
                  <c:v>1533.0584101946595</c:v>
                </c:pt>
                <c:pt idx="77">
                  <c:v>1603.581861550593</c:v>
                </c:pt>
                <c:pt idx="78">
                  <c:v>1677.1410036158625</c:v>
                </c:pt>
                <c:pt idx="79">
                  <c:v>1753.8617290251188</c:v>
                </c:pt>
                <c:pt idx="80">
                  <c:v>1833.8749389790692</c:v>
                </c:pt>
                <c:pt idx="81">
                  <c:v>1917.3167333652987</c:v>
                </c:pt>
                <c:pt idx="82">
                  <c:v>2004.328607715157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5ED-4C01-850B-4495D6C3A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698688"/>
        <c:axId val="431700224"/>
      </c:scatterChart>
      <c:valAx>
        <c:axId val="43169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00224"/>
        <c:crosses val="autoZero"/>
        <c:crossBetween val="midCat"/>
      </c:valAx>
      <c:valAx>
        <c:axId val="43170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698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NORMAL!$N$1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NORMAL!$N$2:$N$84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1.8920999999863852E-2</c:v>
                </c:pt>
                <c:pt idx="3">
                  <c:v>0.19867128571559078</c:v>
                </c:pt>
                <c:pt idx="4">
                  <c:v>0.49904328571437873</c:v>
                </c:pt>
                <c:pt idx="5">
                  <c:v>0.54871128571448935</c:v>
                </c:pt>
                <c:pt idx="6">
                  <c:v>0.51086914285724561</c:v>
                </c:pt>
                <c:pt idx="7">
                  <c:v>0.48958300000003874</c:v>
                </c:pt>
                <c:pt idx="8">
                  <c:v>0.46120128571556052</c:v>
                </c:pt>
                <c:pt idx="9">
                  <c:v>0.68825428571426528</c:v>
                </c:pt>
                <c:pt idx="10">
                  <c:v>0.73319185714308333</c:v>
                </c:pt>
                <c:pt idx="11">
                  <c:v>1.142360142857342</c:v>
                </c:pt>
                <c:pt idx="12">
                  <c:v>1.2653470000009293</c:v>
                </c:pt>
                <c:pt idx="13">
                  <c:v>1.797502285714927</c:v>
                </c:pt>
                <c:pt idx="14">
                  <c:v>2.0340157142859425</c:v>
                </c:pt>
                <c:pt idx="15">
                  <c:v>2.5590757142867915</c:v>
                </c:pt>
                <c:pt idx="16">
                  <c:v>2.7766679999999724</c:v>
                </c:pt>
                <c:pt idx="17">
                  <c:v>3.062849285714492</c:v>
                </c:pt>
                <c:pt idx="18">
                  <c:v>3.1148822857153391</c:v>
                </c:pt>
                <c:pt idx="19">
                  <c:v>3.7818502857148815</c:v>
                </c:pt>
                <c:pt idx="20">
                  <c:v>3.8149621428569844</c:v>
                </c:pt>
                <c:pt idx="21">
                  <c:v>3.9592354285719011</c:v>
                </c:pt>
                <c:pt idx="22">
                  <c:v>3.9332188571429469</c:v>
                </c:pt>
                <c:pt idx="23">
                  <c:v>4.3258312857155943</c:v>
                </c:pt>
                <c:pt idx="24">
                  <c:v>5.0779441428571772</c:v>
                </c:pt>
                <c:pt idx="25">
                  <c:v>5.960139285715286</c:v>
                </c:pt>
                <c:pt idx="26">
                  <c:v>7.0055288571425081</c:v>
                </c:pt>
                <c:pt idx="27">
                  <c:v>8.7368074285718649</c:v>
                </c:pt>
                <c:pt idx="28">
                  <c:v>10.233937571429578</c:v>
                </c:pt>
                <c:pt idx="29">
                  <c:v>11.357376571427722</c:v>
                </c:pt>
                <c:pt idx="30">
                  <c:v>13.069734000001063</c:v>
                </c:pt>
                <c:pt idx="31">
                  <c:v>14.415495571428892</c:v>
                </c:pt>
                <c:pt idx="32">
                  <c:v>15.62880971428649</c:v>
                </c:pt>
                <c:pt idx="33">
                  <c:v>16.511004857143689</c:v>
                </c:pt>
                <c:pt idx="34">
                  <c:v>16.879965857141997</c:v>
                </c:pt>
                <c:pt idx="35">
                  <c:v>16.981666714287257</c:v>
                </c:pt>
                <c:pt idx="36">
                  <c:v>17.215815000000021</c:v>
                </c:pt>
                <c:pt idx="37">
                  <c:v>17.121209714286579</c:v>
                </c:pt>
                <c:pt idx="38">
                  <c:v>17.092828000000281</c:v>
                </c:pt>
                <c:pt idx="39">
                  <c:v>17.736144714285274</c:v>
                </c:pt>
                <c:pt idx="40">
                  <c:v>18.327428285714177</c:v>
                </c:pt>
                <c:pt idx="41">
                  <c:v>18.164234142858277</c:v>
                </c:pt>
                <c:pt idx="42">
                  <c:v>18.528464714286656</c:v>
                </c:pt>
                <c:pt idx="43">
                  <c:v>19.460327857143511</c:v>
                </c:pt>
                <c:pt idx="44">
                  <c:v>19.706301714285928</c:v>
                </c:pt>
                <c:pt idx="45">
                  <c:v>20.179328714286839</c:v>
                </c:pt>
                <c:pt idx="46">
                  <c:v>19.904973000000155</c:v>
                </c:pt>
                <c:pt idx="47">
                  <c:v>19.448502142857706</c:v>
                </c:pt>
                <c:pt idx="48">
                  <c:v>19.826923571428324</c:v>
                </c:pt>
                <c:pt idx="49">
                  <c:v>19.491074571429181</c:v>
                </c:pt>
                <c:pt idx="50">
                  <c:v>19.159955714286752</c:v>
                </c:pt>
                <c:pt idx="51">
                  <c:v>19.21198871428669</c:v>
                </c:pt>
                <c:pt idx="52">
                  <c:v>19.178876857141859</c:v>
                </c:pt>
                <c:pt idx="53">
                  <c:v>19.867131000001336</c:v>
                </c:pt>
                <c:pt idx="54">
                  <c:v>20.188789285714392</c:v>
                </c:pt>
                <c:pt idx="55">
                  <c:v>20.498622000001433</c:v>
                </c:pt>
                <c:pt idx="56">
                  <c:v>21.307497999999669</c:v>
                </c:pt>
                <c:pt idx="57">
                  <c:v>21.690649714285883</c:v>
                </c:pt>
                <c:pt idx="58">
                  <c:v>22.135295142858467</c:v>
                </c:pt>
                <c:pt idx="59">
                  <c:v>22.615417428570709</c:v>
                </c:pt>
                <c:pt idx="60">
                  <c:v>22.627243142857424</c:v>
                </c:pt>
                <c:pt idx="61">
                  <c:v>23.175954285714852</c:v>
                </c:pt>
                <c:pt idx="62">
                  <c:v>23.59931342857135</c:v>
                </c:pt>
                <c:pt idx="63">
                  <c:v>23.93989285714315</c:v>
                </c:pt>
                <c:pt idx="64">
                  <c:v>24.545367285715201</c:v>
                </c:pt>
                <c:pt idx="65">
                  <c:v>25.042045428571782</c:v>
                </c:pt>
                <c:pt idx="66">
                  <c:v>26.844278142858002</c:v>
                </c:pt>
                <c:pt idx="67">
                  <c:v>28.232612142857306</c:v>
                </c:pt>
                <c:pt idx="68">
                  <c:v>30.536253285714793</c:v>
                </c:pt>
                <c:pt idx="69">
                  <c:v>32.456742571429004</c:v>
                </c:pt>
                <c:pt idx="70">
                  <c:v>34.261340285714596</c:v>
                </c:pt>
                <c:pt idx="71">
                  <c:v>36.697429000000284</c:v>
                </c:pt>
                <c:pt idx="72">
                  <c:v>41.018529999999828</c:v>
                </c:pt>
                <c:pt idx="73">
                  <c:v>45.535937142858074</c:v>
                </c:pt>
                <c:pt idx="74">
                  <c:v>52.330969000000096</c:v>
                </c:pt>
                <c:pt idx="75">
                  <c:v>59.144921857144709</c:v>
                </c:pt>
                <c:pt idx="76">
                  <c:v>65.951779285713656</c:v>
                </c:pt>
                <c:pt idx="77">
                  <c:v>71.538227428572554</c:v>
                </c:pt>
                <c:pt idx="78">
                  <c:v>79.156325999999808</c:v>
                </c:pt>
                <c:pt idx="79">
                  <c:v>87.800893142858058</c:v>
                </c:pt>
                <c:pt idx="80">
                  <c:v>98.077403142857747</c:v>
                </c:pt>
                <c:pt idx="81">
                  <c:v>109.04453242857153</c:v>
                </c:pt>
                <c:pt idx="82">
                  <c:v>121.3455977142853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477-4DD2-8FE5-63C9A6542C15}"/>
            </c:ext>
          </c:extLst>
        </c:ser>
        <c:ser>
          <c:idx val="1"/>
          <c:order val="1"/>
          <c:tx>
            <c:strRef>
              <c:f>NORMAL!$O$1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NORMAL!$O$2:$O$84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2.5032431977704928</c:v>
                </c:pt>
                <c:pt idx="3">
                  <c:v>2.6232219793337808</c:v>
                </c:pt>
                <c:pt idx="4">
                  <c:v>2.7487800384919261</c:v>
                </c:pt>
                <c:pt idx="5">
                  <c:v>2.8801684063788202</c:v>
                </c:pt>
                <c:pt idx="6">
                  <c:v>3.0176490058000116</c:v>
                </c:pt>
                <c:pt idx="7">
                  <c:v>3.1614951050257578</c:v>
                </c:pt>
                <c:pt idx="8">
                  <c:v>3.3119917896423932</c:v>
                </c:pt>
                <c:pt idx="9">
                  <c:v>3.4694364531436657</c:v>
                </c:pt>
                <c:pt idx="10">
                  <c:v>3.6341393069671821</c:v>
                </c:pt>
                <c:pt idx="11">
                  <c:v>3.8064239107069424</c:v>
                </c:pt>
                <c:pt idx="12">
                  <c:v>3.9866277232578557</c:v>
                </c:pt>
                <c:pt idx="13">
                  <c:v>4.1751026756754674</c:v>
                </c:pt>
                <c:pt idx="14">
                  <c:v>4.3722157665608146</c:v>
                </c:pt>
                <c:pt idx="15">
                  <c:v>4.5783496808093362</c:v>
                </c:pt>
                <c:pt idx="16">
                  <c:v>4.7939034325913559</c:v>
                </c:pt>
                <c:pt idx="17">
                  <c:v>5.0192930334628558</c:v>
                </c:pt>
                <c:pt idx="18">
                  <c:v>5.2549521865349904</c:v>
                </c:pt>
                <c:pt idx="19">
                  <c:v>5.501333007664174</c:v>
                </c:pt>
                <c:pt idx="20">
                  <c:v>5.7589067746572997</c:v>
                </c:pt>
                <c:pt idx="21">
                  <c:v>6.0281647055204814</c:v>
                </c:pt>
                <c:pt idx="22">
                  <c:v>6.3096187668161052</c:v>
                </c:pt>
                <c:pt idx="23">
                  <c:v>6.6038025132277713</c:v>
                </c:pt>
                <c:pt idx="24">
                  <c:v>6.9112719594720806</c:v>
                </c:pt>
                <c:pt idx="25">
                  <c:v>7.2326064857332089</c:v>
                </c:pt>
                <c:pt idx="26">
                  <c:v>7.5684097778381334</c:v>
                </c:pt>
                <c:pt idx="27">
                  <c:v>7.9193108034292683</c:v>
                </c:pt>
                <c:pt idx="28">
                  <c:v>8.2859648254358156</c:v>
                </c:pt>
                <c:pt idx="29">
                  <c:v>8.6690544541872612</c:v>
                </c:pt>
                <c:pt idx="30">
                  <c:v>9.0692907395595821</c:v>
                </c:pt>
                <c:pt idx="31">
                  <c:v>9.4874143045883486</c:v>
                </c:pt>
                <c:pt idx="32">
                  <c:v>9.9241965220341246</c:v>
                </c:pt>
                <c:pt idx="33">
                  <c:v>10.380440735431742</c:v>
                </c:pt>
                <c:pt idx="34">
                  <c:v>10.856983526209229</c:v>
                </c:pt>
                <c:pt idx="35">
                  <c:v>11.354696028511581</c:v>
                </c:pt>
                <c:pt idx="36">
                  <c:v>11.874485293419983</c:v>
                </c:pt>
                <c:pt idx="37">
                  <c:v>12.417295704313753</c:v>
                </c:pt>
                <c:pt idx="38">
                  <c:v>12.984110445176679</c:v>
                </c:pt>
                <c:pt idx="39">
                  <c:v>13.575953023711977</c:v>
                </c:pt>
                <c:pt idx="40">
                  <c:v>14.193888851187712</c:v>
                </c:pt>
                <c:pt idx="41">
                  <c:v>14.839026880999201</c:v>
                </c:pt>
                <c:pt idx="42">
                  <c:v>15.512521307997808</c:v>
                </c:pt>
                <c:pt idx="43">
                  <c:v>16.215573330703872</c:v>
                </c:pt>
                <c:pt idx="44">
                  <c:v>16.949432978586728</c:v>
                </c:pt>
                <c:pt idx="45">
                  <c:v>17.715401006668127</c:v>
                </c:pt>
                <c:pt idx="46">
                  <c:v>18.514830859775032</c:v>
                </c:pt>
                <c:pt idx="47">
                  <c:v>19.349130708844427</c:v>
                </c:pt>
                <c:pt idx="48">
                  <c:v>20.219765561756997</c:v>
                </c:pt>
                <c:pt idx="49">
                  <c:v>21.128259451257026</c:v>
                </c:pt>
                <c:pt idx="50">
                  <c:v>22.076197702595099</c:v>
                </c:pt>
                <c:pt idx="51">
                  <c:v>23.065229283616208</c:v>
                </c:pt>
                <c:pt idx="52">
                  <c:v>24.097069240097287</c:v>
                </c:pt>
                <c:pt idx="53">
                  <c:v>25.173501219230317</c:v>
                </c:pt>
                <c:pt idx="54">
                  <c:v>26.296380084234961</c:v>
                </c:pt>
                <c:pt idx="55">
                  <c:v>27.467634623178117</c:v>
                </c:pt>
                <c:pt idx="56">
                  <c:v>28.689270355175964</c:v>
                </c:pt>
                <c:pt idx="57">
                  <c:v>29.963372437246917</c:v>
                </c:pt>
                <c:pt idx="58">
                  <c:v>31.292108675191059</c:v>
                </c:pt>
                <c:pt idx="59">
                  <c:v>32.677732641969875</c:v>
                </c:pt>
                <c:pt idx="60">
                  <c:v>34.122586907172384</c:v>
                </c:pt>
                <c:pt idx="61">
                  <c:v>35.629106381256875</c:v>
                </c:pt>
                <c:pt idx="62">
                  <c:v>37.199821778375316</c:v>
                </c:pt>
                <c:pt idx="63">
                  <c:v>38.837363201699603</c:v>
                </c:pt>
                <c:pt idx="64">
                  <c:v>40.544463855290545</c:v>
                </c:pt>
                <c:pt idx="65">
                  <c:v>42.323963886668331</c:v>
                </c:pt>
                <c:pt idx="66">
                  <c:v>44.178814364371988</c:v>
                </c:pt>
                <c:pt idx="67">
                  <c:v>46.112081394921127</c:v>
                </c:pt>
                <c:pt idx="68">
                  <c:v>48.126950383726779</c:v>
                </c:pt>
                <c:pt idx="69">
                  <c:v>50.226730444633283</c:v>
                </c:pt>
                <c:pt idx="70">
                  <c:v>52.414858962909705</c:v>
                </c:pt>
                <c:pt idx="71">
                  <c:v>54.694906316654652</c:v>
                </c:pt>
                <c:pt idx="72">
                  <c:v>57.070580761722077</c:v>
                </c:pt>
                <c:pt idx="73">
                  <c:v>59.545733485429452</c:v>
                </c:pt>
                <c:pt idx="74">
                  <c:v>62.124363834455984</c:v>
                </c:pt>
                <c:pt idx="75">
                  <c:v>64.81062472250548</c:v>
                </c:pt>
                <c:pt idx="76">
                  <c:v>67.60882822346079</c:v>
                </c:pt>
                <c:pt idx="77">
                  <c:v>70.52345135593346</c:v>
                </c:pt>
                <c:pt idx="78">
                  <c:v>73.559142065269398</c:v>
                </c:pt>
                <c:pt idx="79">
                  <c:v>76.720725409256289</c:v>
                </c:pt>
                <c:pt idx="80">
                  <c:v>80.013209953950238</c:v>
                </c:pt>
                <c:pt idx="81">
                  <c:v>83.441794386229432</c:v>
                </c:pt>
                <c:pt idx="82">
                  <c:v>87.011874349858317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477-4DD2-8FE5-63C9A6542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740800"/>
        <c:axId val="431742336"/>
      </c:scatterChart>
      <c:valAx>
        <c:axId val="43174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42336"/>
        <c:crosses val="autoZero"/>
        <c:crossBetween val="midCat"/>
      </c:valAx>
      <c:valAx>
        <c:axId val="43174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4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Cauchy!$C$1</c:f>
              <c:strCache>
                <c:ptCount val="1"/>
                <c:pt idx="0">
                  <c:v>CDF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Cauchy!$D$2:$D$83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4.1247947142851444</c:v>
                </c:pt>
                <c:pt idx="3">
                  <c:v>8.4293397142860158</c:v>
                </c:pt>
                <c:pt idx="4">
                  <c:v>13.034256714285675</c:v>
                </c:pt>
                <c:pt idx="5">
                  <c:v>17.688841714285445</c:v>
                </c:pt>
                <c:pt idx="6">
                  <c:v>22.305584571427971</c:v>
                </c:pt>
                <c:pt idx="7">
                  <c:v>26.901041285713291</c:v>
                </c:pt>
                <c:pt idx="8">
                  <c:v>31.468116285714132</c:v>
                </c:pt>
                <c:pt idx="9">
                  <c:v>36.262244285713678</c:v>
                </c:pt>
                <c:pt idx="10">
                  <c:v>41.101309857142041</c:v>
                </c:pt>
                <c:pt idx="11">
                  <c:v>46.349543714284664</c:v>
                </c:pt>
                <c:pt idx="12">
                  <c:v>51.720764428570874</c:v>
                </c:pt>
                <c:pt idx="13">
                  <c:v>57.624140428571081</c:v>
                </c:pt>
                <c:pt idx="14">
                  <c:v>63.764029857142305</c:v>
                </c:pt>
                <c:pt idx="15">
                  <c:v>70.428979285714377</c:v>
                </c:pt>
                <c:pt idx="16">
                  <c:v>77.31152099999963</c:v>
                </c:pt>
                <c:pt idx="17">
                  <c:v>84.480243999999402</c:v>
                </c:pt>
                <c:pt idx="18">
                  <c:v>91.701000000000022</c:v>
                </c:pt>
                <c:pt idx="19">
                  <c:v>99.588724000000184</c:v>
                </c:pt>
                <c:pt idx="20">
                  <c:v>107.50955985714245</c:v>
                </c:pt>
                <c:pt idx="21">
                  <c:v>115.57466899999963</c:v>
                </c:pt>
                <c:pt idx="22">
                  <c:v>123.61376157142786</c:v>
                </c:pt>
                <c:pt idx="23">
                  <c:v>132.04546657142873</c:v>
                </c:pt>
                <c:pt idx="24">
                  <c:v>141.22928442857119</c:v>
                </c:pt>
                <c:pt idx="25">
                  <c:v>151.29529742857176</c:v>
                </c:pt>
                <c:pt idx="26">
                  <c:v>162.40669999999955</c:v>
                </c:pt>
                <c:pt idx="27">
                  <c:v>175.24938114285669</c:v>
                </c:pt>
                <c:pt idx="28">
                  <c:v>189.58919242857155</c:v>
                </c:pt>
                <c:pt idx="29">
                  <c:v>205.05244271428455</c:v>
                </c:pt>
                <c:pt idx="30">
                  <c:v>222.2280504285709</c:v>
                </c:pt>
                <c:pt idx="31">
                  <c:v>240.74941971428507</c:v>
                </c:pt>
                <c:pt idx="32">
                  <c:v>260.48410314285684</c:v>
                </c:pt>
                <c:pt idx="33">
                  <c:v>281.10098171428581</c:v>
                </c:pt>
                <c:pt idx="34">
                  <c:v>302.08682128571309</c:v>
                </c:pt>
                <c:pt idx="35">
                  <c:v>323.17436171428562</c:v>
                </c:pt>
                <c:pt idx="36">
                  <c:v>344.49605042857092</c:v>
                </c:pt>
                <c:pt idx="37">
                  <c:v>365.72313385714278</c:v>
                </c:pt>
                <c:pt idx="38">
                  <c:v>386.92183557142835</c:v>
                </c:pt>
                <c:pt idx="39">
                  <c:v>408.7638539999989</c:v>
                </c:pt>
                <c:pt idx="40">
                  <c:v>431.19715599999836</c:v>
                </c:pt>
                <c:pt idx="41">
                  <c:v>453.46726385714192</c:v>
                </c:pt>
                <c:pt idx="42">
                  <c:v>476.10160228571385</c:v>
                </c:pt>
                <c:pt idx="43">
                  <c:v>499.66780385714264</c:v>
                </c:pt>
                <c:pt idx="44">
                  <c:v>523.47997928571385</c:v>
                </c:pt>
                <c:pt idx="45">
                  <c:v>547.76518171428597</c:v>
                </c:pt>
                <c:pt idx="46">
                  <c:v>571.77602842857141</c:v>
                </c:pt>
                <c:pt idx="47">
                  <c:v>595.33040428571439</c:v>
                </c:pt>
                <c:pt idx="48">
                  <c:v>619.263201571428</c:v>
                </c:pt>
                <c:pt idx="49">
                  <c:v>642.86014985714246</c:v>
                </c:pt>
                <c:pt idx="50">
                  <c:v>666.12597928571449</c:v>
                </c:pt>
                <c:pt idx="51">
                  <c:v>689.44384171428646</c:v>
                </c:pt>
                <c:pt idx="52">
                  <c:v>712.7285922857136</c:v>
                </c:pt>
                <c:pt idx="53">
                  <c:v>736.70159700000022</c:v>
                </c:pt>
                <c:pt idx="54">
                  <c:v>760.99625999999989</c:v>
                </c:pt>
                <c:pt idx="55">
                  <c:v>785.60075571428661</c:v>
                </c:pt>
                <c:pt idx="56">
                  <c:v>811.01412742857156</c:v>
                </c:pt>
                <c:pt idx="57">
                  <c:v>836.81065085714272</c:v>
                </c:pt>
                <c:pt idx="58">
                  <c:v>863.05181971428647</c:v>
                </c:pt>
                <c:pt idx="59">
                  <c:v>889.77311085714246</c:v>
                </c:pt>
                <c:pt idx="60">
                  <c:v>916.50622771428516</c:v>
                </c:pt>
                <c:pt idx="61">
                  <c:v>943.78805571428529</c:v>
                </c:pt>
                <c:pt idx="62">
                  <c:v>971.49324285714192</c:v>
                </c:pt>
                <c:pt idx="63">
                  <c:v>999.53900942857035</c:v>
                </c:pt>
                <c:pt idx="64">
                  <c:v>1028.1902504285708</c:v>
                </c:pt>
                <c:pt idx="65">
                  <c:v>1057.3381695714279</c:v>
                </c:pt>
                <c:pt idx="66">
                  <c:v>1088.2883214285712</c:v>
                </c:pt>
                <c:pt idx="67">
                  <c:v>1120.6268072857138</c:v>
                </c:pt>
                <c:pt idx="68">
                  <c:v>1155.2689342857138</c:v>
                </c:pt>
                <c:pt idx="69">
                  <c:v>1191.8315505714281</c:v>
                </c:pt>
                <c:pt idx="70">
                  <c:v>1230.198764571428</c:v>
                </c:pt>
                <c:pt idx="71">
                  <c:v>1271.0020672857136</c:v>
                </c:pt>
                <c:pt idx="72">
                  <c:v>1316.1264709999987</c:v>
                </c:pt>
                <c:pt idx="73">
                  <c:v>1365.768281857142</c:v>
                </c:pt>
                <c:pt idx="74">
                  <c:v>1422.2051245714274</c:v>
                </c:pt>
                <c:pt idx="75">
                  <c:v>1485.4559201428574</c:v>
                </c:pt>
                <c:pt idx="76">
                  <c:v>1555.5135731428563</c:v>
                </c:pt>
                <c:pt idx="77">
                  <c:v>1631.1576742857142</c:v>
                </c:pt>
                <c:pt idx="78">
                  <c:v>1714.4198739999993</c:v>
                </c:pt>
                <c:pt idx="79">
                  <c:v>1806.3266408571426</c:v>
                </c:pt>
                <c:pt idx="80">
                  <c:v>1908.5099177142856</c:v>
                </c:pt>
                <c:pt idx="81">
                  <c:v>2021.6603238571424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EAA-443F-BDFF-0619839991A6}"/>
            </c:ext>
          </c:extLst>
        </c:ser>
        <c:ser>
          <c:idx val="1"/>
          <c:order val="1"/>
          <c:tx>
            <c:strRef>
              <c:f>Cauchy!$D$1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Cauchy!$E$2:$E$83</c:f>
              <c:numCache>
                <c:formatCode>General</c:formatCode>
                <c:ptCount val="82"/>
                <c:pt idx="0">
                  <c:v>0</c:v>
                </c:pt>
                <c:pt idx="1">
                  <c:v>16.217777465130027</c:v>
                </c:pt>
                <c:pt idx="2">
                  <c:v>32.43555493089206</c:v>
                </c:pt>
                <c:pt idx="3">
                  <c:v>48.653332397286107</c:v>
                </c:pt>
                <c:pt idx="4">
                  <c:v>64.87110986431216</c:v>
                </c:pt>
                <c:pt idx="5">
                  <c:v>81.088887331970227</c:v>
                </c:pt>
                <c:pt idx="6">
                  <c:v>97.306664800260307</c:v>
                </c:pt>
                <c:pt idx="7">
                  <c:v>113.52444226918239</c:v>
                </c:pt>
                <c:pt idx="8">
                  <c:v>129.74221973873648</c:v>
                </c:pt>
                <c:pt idx="9">
                  <c:v>145.95999720892257</c:v>
                </c:pt>
                <c:pt idx="10">
                  <c:v>162.17777467974068</c:v>
                </c:pt>
                <c:pt idx="11">
                  <c:v>178.3955521511908</c:v>
                </c:pt>
                <c:pt idx="12">
                  <c:v>194.61332962327293</c:v>
                </c:pt>
                <c:pt idx="13">
                  <c:v>210.83110709598708</c:v>
                </c:pt>
                <c:pt idx="14">
                  <c:v>227.04888456933324</c:v>
                </c:pt>
                <c:pt idx="15">
                  <c:v>243.26666204331138</c:v>
                </c:pt>
                <c:pt idx="16">
                  <c:v>259.48443951792154</c:v>
                </c:pt>
                <c:pt idx="17">
                  <c:v>275.70221699316374</c:v>
                </c:pt>
                <c:pt idx="18">
                  <c:v>291.91999446903793</c:v>
                </c:pt>
                <c:pt idx="19">
                  <c:v>308.13777194554416</c:v>
                </c:pt>
                <c:pt idx="20">
                  <c:v>324.35554942268237</c:v>
                </c:pt>
                <c:pt idx="21">
                  <c:v>340.57332690045257</c:v>
                </c:pt>
                <c:pt idx="22">
                  <c:v>356.79110437885481</c:v>
                </c:pt>
                <c:pt idx="23">
                  <c:v>373.00888185788904</c:v>
                </c:pt>
                <c:pt idx="24">
                  <c:v>389.2266593375553</c:v>
                </c:pt>
                <c:pt idx="25">
                  <c:v>405.44443681785356</c:v>
                </c:pt>
                <c:pt idx="26">
                  <c:v>421.66221429878385</c:v>
                </c:pt>
                <c:pt idx="27">
                  <c:v>437.87999178034613</c:v>
                </c:pt>
                <c:pt idx="28">
                  <c:v>454.0977692625404</c:v>
                </c:pt>
                <c:pt idx="29">
                  <c:v>470.3155467453667</c:v>
                </c:pt>
                <c:pt idx="30">
                  <c:v>486.53332422882499</c:v>
                </c:pt>
                <c:pt idx="31">
                  <c:v>502.75110171291533</c:v>
                </c:pt>
                <c:pt idx="32">
                  <c:v>518.96887919763765</c:v>
                </c:pt>
                <c:pt idx="33">
                  <c:v>535.18665668299195</c:v>
                </c:pt>
                <c:pt idx="34">
                  <c:v>551.40443416897824</c:v>
                </c:pt>
                <c:pt idx="35">
                  <c:v>567.62221165559663</c:v>
                </c:pt>
                <c:pt idx="36">
                  <c:v>583.839989142847</c:v>
                </c:pt>
                <c:pt idx="37">
                  <c:v>600.05776663072936</c:v>
                </c:pt>
                <c:pt idx="38">
                  <c:v>616.2755441192437</c:v>
                </c:pt>
                <c:pt idx="39">
                  <c:v>632.49332160839015</c:v>
                </c:pt>
                <c:pt idx="40">
                  <c:v>648.71109909816857</c:v>
                </c:pt>
                <c:pt idx="41">
                  <c:v>664.92887658857899</c:v>
                </c:pt>
                <c:pt idx="42">
                  <c:v>681.14665407962138</c:v>
                </c:pt>
                <c:pt idx="43">
                  <c:v>697.36443157129577</c:v>
                </c:pt>
                <c:pt idx="44">
                  <c:v>713.58220906360225</c:v>
                </c:pt>
                <c:pt idx="45">
                  <c:v>729.79998655654072</c:v>
                </c:pt>
                <c:pt idx="46">
                  <c:v>746.01776405011117</c:v>
                </c:pt>
                <c:pt idx="47">
                  <c:v>762.23554154431361</c:v>
                </c:pt>
                <c:pt idx="48">
                  <c:v>778.45331903914814</c:v>
                </c:pt>
                <c:pt idx="49">
                  <c:v>794.67109653461466</c:v>
                </c:pt>
                <c:pt idx="50">
                  <c:v>810.88887403071317</c:v>
                </c:pt>
                <c:pt idx="51">
                  <c:v>827.10665152744366</c:v>
                </c:pt>
                <c:pt idx="52">
                  <c:v>843.32442902480614</c:v>
                </c:pt>
                <c:pt idx="53">
                  <c:v>859.54220652280071</c:v>
                </c:pt>
                <c:pt idx="54">
                  <c:v>875.75998402142727</c:v>
                </c:pt>
                <c:pt idx="55">
                  <c:v>891.97776152068582</c:v>
                </c:pt>
                <c:pt idx="56">
                  <c:v>908.19553902057635</c:v>
                </c:pt>
                <c:pt idx="57">
                  <c:v>924.41331652109898</c:v>
                </c:pt>
                <c:pt idx="58">
                  <c:v>940.63109402225359</c:v>
                </c:pt>
                <c:pt idx="59">
                  <c:v>956.84887152404019</c:v>
                </c:pt>
                <c:pt idx="60">
                  <c:v>973.06664902645878</c:v>
                </c:pt>
                <c:pt idx="61">
                  <c:v>989.28442652950935</c:v>
                </c:pt>
                <c:pt idx="62">
                  <c:v>1005.502204033192</c:v>
                </c:pt>
                <c:pt idx="63">
                  <c:v>1021.7199815375067</c:v>
                </c:pt>
                <c:pt idx="64">
                  <c:v>1037.9377590424533</c:v>
                </c:pt>
                <c:pt idx="65">
                  <c:v>1054.1555365480319</c:v>
                </c:pt>
                <c:pt idx="66">
                  <c:v>1070.3733140542427</c:v>
                </c:pt>
                <c:pt idx="67">
                  <c:v>1086.5910915610852</c:v>
                </c:pt>
                <c:pt idx="68">
                  <c:v>1102.8088690685599</c:v>
                </c:pt>
                <c:pt idx="69">
                  <c:v>1119.0266465766667</c:v>
                </c:pt>
                <c:pt idx="70">
                  <c:v>1135.2444240854054</c:v>
                </c:pt>
                <c:pt idx="71">
                  <c:v>1151.4622015947762</c:v>
                </c:pt>
                <c:pt idx="72">
                  <c:v>1167.6799791047788</c:v>
                </c:pt>
                <c:pt idx="73">
                  <c:v>1183.8977566154135</c:v>
                </c:pt>
                <c:pt idx="74">
                  <c:v>1200.1155341266804</c:v>
                </c:pt>
                <c:pt idx="75">
                  <c:v>1216.3333116385791</c:v>
                </c:pt>
                <c:pt idx="76">
                  <c:v>1232.5510891511099</c:v>
                </c:pt>
                <c:pt idx="77">
                  <c:v>1248.7688666642725</c:v>
                </c:pt>
                <c:pt idx="78">
                  <c:v>1264.9866441780673</c:v>
                </c:pt>
                <c:pt idx="79">
                  <c:v>1281.2044216924942</c:v>
                </c:pt>
                <c:pt idx="80">
                  <c:v>1297.4221992075529</c:v>
                </c:pt>
                <c:pt idx="81">
                  <c:v>1313.6399767232438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EAA-443F-BDFF-061983999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869952"/>
        <c:axId val="431871488"/>
      </c:scatterChart>
      <c:valAx>
        <c:axId val="43186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871488"/>
        <c:crosses val="autoZero"/>
        <c:crossBetween val="midCat"/>
      </c:valAx>
      <c:valAx>
        <c:axId val="43187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869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Cauchy!$M$1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Cauchy!$M$2:$M$83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1.8920999999863852E-2</c:v>
                </c:pt>
                <c:pt idx="3">
                  <c:v>0.19867128571559078</c:v>
                </c:pt>
                <c:pt idx="4">
                  <c:v>0.49904328571437873</c:v>
                </c:pt>
                <c:pt idx="5">
                  <c:v>0.54871128571448935</c:v>
                </c:pt>
                <c:pt idx="6">
                  <c:v>0.51086914285724561</c:v>
                </c:pt>
                <c:pt idx="7">
                  <c:v>0.48958300000003874</c:v>
                </c:pt>
                <c:pt idx="8">
                  <c:v>0.46120128571556052</c:v>
                </c:pt>
                <c:pt idx="9">
                  <c:v>0.68825428571426528</c:v>
                </c:pt>
                <c:pt idx="10">
                  <c:v>0.73319185714308333</c:v>
                </c:pt>
                <c:pt idx="11">
                  <c:v>1.142360142857342</c:v>
                </c:pt>
                <c:pt idx="12">
                  <c:v>1.2653470000009293</c:v>
                </c:pt>
                <c:pt idx="13">
                  <c:v>1.797502285714927</c:v>
                </c:pt>
                <c:pt idx="14">
                  <c:v>2.0340157142859425</c:v>
                </c:pt>
                <c:pt idx="15">
                  <c:v>2.5590757142867915</c:v>
                </c:pt>
                <c:pt idx="16">
                  <c:v>2.7766679999999724</c:v>
                </c:pt>
                <c:pt idx="17">
                  <c:v>3.062849285714492</c:v>
                </c:pt>
                <c:pt idx="18">
                  <c:v>3.1148822857153391</c:v>
                </c:pt>
                <c:pt idx="19">
                  <c:v>3.7818502857148815</c:v>
                </c:pt>
                <c:pt idx="20">
                  <c:v>3.8149621428569844</c:v>
                </c:pt>
                <c:pt idx="21">
                  <c:v>3.9592354285719011</c:v>
                </c:pt>
                <c:pt idx="22">
                  <c:v>3.9332188571429469</c:v>
                </c:pt>
                <c:pt idx="23">
                  <c:v>4.3258312857155943</c:v>
                </c:pt>
                <c:pt idx="24">
                  <c:v>5.0779441428571772</c:v>
                </c:pt>
                <c:pt idx="25">
                  <c:v>5.960139285715286</c:v>
                </c:pt>
                <c:pt idx="26">
                  <c:v>7.0055288571425081</c:v>
                </c:pt>
                <c:pt idx="27">
                  <c:v>8.7368074285718649</c:v>
                </c:pt>
                <c:pt idx="28">
                  <c:v>10.233937571429578</c:v>
                </c:pt>
                <c:pt idx="29">
                  <c:v>11.357376571427722</c:v>
                </c:pt>
                <c:pt idx="30">
                  <c:v>13.069734000001063</c:v>
                </c:pt>
                <c:pt idx="31">
                  <c:v>14.415495571428892</c:v>
                </c:pt>
                <c:pt idx="32">
                  <c:v>15.62880971428649</c:v>
                </c:pt>
                <c:pt idx="33">
                  <c:v>16.511004857143689</c:v>
                </c:pt>
                <c:pt idx="34">
                  <c:v>16.879965857141997</c:v>
                </c:pt>
                <c:pt idx="35">
                  <c:v>16.981666714287257</c:v>
                </c:pt>
                <c:pt idx="36">
                  <c:v>17.215815000000021</c:v>
                </c:pt>
                <c:pt idx="37">
                  <c:v>17.121209714286579</c:v>
                </c:pt>
                <c:pt idx="38">
                  <c:v>17.092828000000281</c:v>
                </c:pt>
                <c:pt idx="39">
                  <c:v>17.736144714285274</c:v>
                </c:pt>
                <c:pt idx="40">
                  <c:v>18.327428285714177</c:v>
                </c:pt>
                <c:pt idx="41">
                  <c:v>18.164234142858277</c:v>
                </c:pt>
                <c:pt idx="42">
                  <c:v>18.528464714286656</c:v>
                </c:pt>
                <c:pt idx="43">
                  <c:v>19.460327857143511</c:v>
                </c:pt>
                <c:pt idx="44">
                  <c:v>19.706301714285928</c:v>
                </c:pt>
                <c:pt idx="45">
                  <c:v>20.179328714286839</c:v>
                </c:pt>
                <c:pt idx="46">
                  <c:v>19.904973000000155</c:v>
                </c:pt>
                <c:pt idx="47">
                  <c:v>19.448502142857706</c:v>
                </c:pt>
                <c:pt idx="48">
                  <c:v>19.826923571428324</c:v>
                </c:pt>
                <c:pt idx="49">
                  <c:v>19.491074571429181</c:v>
                </c:pt>
                <c:pt idx="50">
                  <c:v>19.159955714286752</c:v>
                </c:pt>
                <c:pt idx="51">
                  <c:v>19.21198871428669</c:v>
                </c:pt>
                <c:pt idx="52">
                  <c:v>19.178876857141859</c:v>
                </c:pt>
                <c:pt idx="53">
                  <c:v>19.867131000001336</c:v>
                </c:pt>
                <c:pt idx="54">
                  <c:v>20.188789285714392</c:v>
                </c:pt>
                <c:pt idx="55">
                  <c:v>20.498622000001433</c:v>
                </c:pt>
                <c:pt idx="56">
                  <c:v>21.307497999999669</c:v>
                </c:pt>
                <c:pt idx="57">
                  <c:v>21.690649714285883</c:v>
                </c:pt>
                <c:pt idx="58">
                  <c:v>22.135295142858467</c:v>
                </c:pt>
                <c:pt idx="59">
                  <c:v>22.615417428570709</c:v>
                </c:pt>
                <c:pt idx="60">
                  <c:v>22.627243142857424</c:v>
                </c:pt>
                <c:pt idx="61">
                  <c:v>23.175954285714852</c:v>
                </c:pt>
                <c:pt idx="62">
                  <c:v>23.59931342857135</c:v>
                </c:pt>
                <c:pt idx="63">
                  <c:v>23.93989285714315</c:v>
                </c:pt>
                <c:pt idx="64">
                  <c:v>24.545367285715201</c:v>
                </c:pt>
                <c:pt idx="65">
                  <c:v>25.042045428571782</c:v>
                </c:pt>
                <c:pt idx="66">
                  <c:v>26.844278142858002</c:v>
                </c:pt>
                <c:pt idx="67">
                  <c:v>28.232612142857306</c:v>
                </c:pt>
                <c:pt idx="68">
                  <c:v>30.536253285714793</c:v>
                </c:pt>
                <c:pt idx="69">
                  <c:v>32.456742571429004</c:v>
                </c:pt>
                <c:pt idx="70">
                  <c:v>34.261340285714596</c:v>
                </c:pt>
                <c:pt idx="71">
                  <c:v>36.697429000000284</c:v>
                </c:pt>
                <c:pt idx="72">
                  <c:v>41.018529999999828</c:v>
                </c:pt>
                <c:pt idx="73">
                  <c:v>45.535937142858074</c:v>
                </c:pt>
                <c:pt idx="74">
                  <c:v>52.330969000000096</c:v>
                </c:pt>
                <c:pt idx="75">
                  <c:v>59.144921857144709</c:v>
                </c:pt>
                <c:pt idx="76">
                  <c:v>65.951779285713656</c:v>
                </c:pt>
                <c:pt idx="77">
                  <c:v>71.538227428572554</c:v>
                </c:pt>
                <c:pt idx="78">
                  <c:v>79.156325999999808</c:v>
                </c:pt>
                <c:pt idx="79">
                  <c:v>87.800893142858058</c:v>
                </c:pt>
                <c:pt idx="80">
                  <c:v>98.077403142857747</c:v>
                </c:pt>
                <c:pt idx="81">
                  <c:v>109.04453242857153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5A8-4A78-AD74-5A3C91ABE2BB}"/>
            </c:ext>
          </c:extLst>
        </c:ser>
        <c:ser>
          <c:idx val="1"/>
          <c:order val="1"/>
          <c:tx>
            <c:strRef>
              <c:f>Cauchy!$N$1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Cauchy!$N$2:$N$83</c:f>
              <c:numCache>
                <c:formatCode>General</c:formatCode>
                <c:ptCount val="82"/>
                <c:pt idx="0">
                  <c:v>0</c:v>
                </c:pt>
                <c:pt idx="1">
                  <c:v>16.217777465130027</c:v>
                </c:pt>
                <c:pt idx="2">
                  <c:v>16.217777465762033</c:v>
                </c:pt>
                <c:pt idx="3">
                  <c:v>16.217777466394047</c:v>
                </c:pt>
                <c:pt idx="4">
                  <c:v>16.217777467026053</c:v>
                </c:pt>
                <c:pt idx="5">
                  <c:v>16.21777746765806</c:v>
                </c:pt>
                <c:pt idx="6">
                  <c:v>16.217777468290077</c:v>
                </c:pt>
                <c:pt idx="7">
                  <c:v>16.217777468922083</c:v>
                </c:pt>
                <c:pt idx="8">
                  <c:v>16.21777746955409</c:v>
                </c:pt>
                <c:pt idx="9">
                  <c:v>16.217777470186103</c:v>
                </c:pt>
                <c:pt idx="10">
                  <c:v>16.21777747081811</c:v>
                </c:pt>
                <c:pt idx="11">
                  <c:v>16.21777747145012</c:v>
                </c:pt>
                <c:pt idx="12">
                  <c:v>16.217777472082133</c:v>
                </c:pt>
                <c:pt idx="13">
                  <c:v>16.21777747271414</c:v>
                </c:pt>
                <c:pt idx="14">
                  <c:v>16.21777747334615</c:v>
                </c:pt>
                <c:pt idx="15">
                  <c:v>16.21777747397816</c:v>
                </c:pt>
                <c:pt idx="16">
                  <c:v>16.21777747461017</c:v>
                </c:pt>
                <c:pt idx="17">
                  <c:v>16.21777747524218</c:v>
                </c:pt>
                <c:pt idx="18">
                  <c:v>16.21777747587419</c:v>
                </c:pt>
                <c:pt idx="19">
                  <c:v>16.2177774765062</c:v>
                </c:pt>
                <c:pt idx="20">
                  <c:v>16.217777477138206</c:v>
                </c:pt>
                <c:pt idx="21">
                  <c:v>16.21777747777022</c:v>
                </c:pt>
                <c:pt idx="22">
                  <c:v>16.21777747840223</c:v>
                </c:pt>
                <c:pt idx="23">
                  <c:v>16.217777479034236</c:v>
                </c:pt>
                <c:pt idx="24">
                  <c:v>16.21777747966625</c:v>
                </c:pt>
                <c:pt idx="25">
                  <c:v>16.217777480298256</c:v>
                </c:pt>
                <c:pt idx="26">
                  <c:v>16.217777480930266</c:v>
                </c:pt>
                <c:pt idx="27">
                  <c:v>16.21777748156228</c:v>
                </c:pt>
                <c:pt idx="28">
                  <c:v>16.217777482194286</c:v>
                </c:pt>
                <c:pt idx="29">
                  <c:v>16.217777482826296</c:v>
                </c:pt>
                <c:pt idx="30">
                  <c:v>16.217777483458306</c:v>
                </c:pt>
                <c:pt idx="31">
                  <c:v>16.217777484090316</c:v>
                </c:pt>
                <c:pt idx="32">
                  <c:v>16.217777484722326</c:v>
                </c:pt>
                <c:pt idx="33">
                  <c:v>16.217777485354336</c:v>
                </c:pt>
                <c:pt idx="34">
                  <c:v>16.217777485986346</c:v>
                </c:pt>
                <c:pt idx="35">
                  <c:v>16.217777486618353</c:v>
                </c:pt>
                <c:pt idx="36">
                  <c:v>16.217777487250366</c:v>
                </c:pt>
                <c:pt idx="37">
                  <c:v>16.217777487882376</c:v>
                </c:pt>
                <c:pt idx="38">
                  <c:v>16.217777488514383</c:v>
                </c:pt>
                <c:pt idx="39">
                  <c:v>16.217777489146396</c:v>
                </c:pt>
                <c:pt idx="40">
                  <c:v>16.217777489778403</c:v>
                </c:pt>
                <c:pt idx="41">
                  <c:v>16.217777490410413</c:v>
                </c:pt>
                <c:pt idx="42">
                  <c:v>16.217777491042426</c:v>
                </c:pt>
                <c:pt idx="43">
                  <c:v>16.217777491674433</c:v>
                </c:pt>
                <c:pt idx="44">
                  <c:v>16.217777492306443</c:v>
                </c:pt>
                <c:pt idx="45">
                  <c:v>16.217777492938453</c:v>
                </c:pt>
                <c:pt idx="46">
                  <c:v>16.217777493570463</c:v>
                </c:pt>
                <c:pt idx="47">
                  <c:v>16.217777494202473</c:v>
                </c:pt>
                <c:pt idx="48">
                  <c:v>16.217777494834483</c:v>
                </c:pt>
                <c:pt idx="49">
                  <c:v>16.217777495466493</c:v>
                </c:pt>
                <c:pt idx="50">
                  <c:v>16.217777496098503</c:v>
                </c:pt>
                <c:pt idx="51">
                  <c:v>16.217777496730513</c:v>
                </c:pt>
                <c:pt idx="52">
                  <c:v>16.217777497362523</c:v>
                </c:pt>
                <c:pt idx="53">
                  <c:v>16.217777497994529</c:v>
                </c:pt>
                <c:pt idx="54">
                  <c:v>16.217777498626543</c:v>
                </c:pt>
                <c:pt idx="55">
                  <c:v>16.217777499258553</c:v>
                </c:pt>
                <c:pt idx="56">
                  <c:v>16.217777499890559</c:v>
                </c:pt>
                <c:pt idx="57">
                  <c:v>16.217777500522573</c:v>
                </c:pt>
                <c:pt idx="58">
                  <c:v>16.217777501154579</c:v>
                </c:pt>
                <c:pt idx="59">
                  <c:v>16.217777501786589</c:v>
                </c:pt>
                <c:pt idx="60">
                  <c:v>16.217777502418603</c:v>
                </c:pt>
                <c:pt idx="61">
                  <c:v>16.217777503050609</c:v>
                </c:pt>
                <c:pt idx="62">
                  <c:v>16.217777503682619</c:v>
                </c:pt>
                <c:pt idx="63">
                  <c:v>16.217777504314629</c:v>
                </c:pt>
                <c:pt idx="64">
                  <c:v>16.217777504946639</c:v>
                </c:pt>
                <c:pt idx="65">
                  <c:v>16.217777505578649</c:v>
                </c:pt>
                <c:pt idx="66">
                  <c:v>16.217777506210656</c:v>
                </c:pt>
                <c:pt idx="67">
                  <c:v>16.217777506842669</c:v>
                </c:pt>
                <c:pt idx="68">
                  <c:v>16.217777507474676</c:v>
                </c:pt>
                <c:pt idx="69">
                  <c:v>16.217777508106682</c:v>
                </c:pt>
                <c:pt idx="70">
                  <c:v>16.217777508738699</c:v>
                </c:pt>
                <c:pt idx="71">
                  <c:v>16.217777509370702</c:v>
                </c:pt>
                <c:pt idx="72">
                  <c:v>16.217777510002712</c:v>
                </c:pt>
                <c:pt idx="73">
                  <c:v>16.217777510634726</c:v>
                </c:pt>
                <c:pt idx="74">
                  <c:v>16.217777511266732</c:v>
                </c:pt>
                <c:pt idx="75">
                  <c:v>16.217777511898742</c:v>
                </c:pt>
                <c:pt idx="76">
                  <c:v>16.217777512530752</c:v>
                </c:pt>
                <c:pt idx="77">
                  <c:v>16.217777513162762</c:v>
                </c:pt>
                <c:pt idx="78">
                  <c:v>16.217777513794772</c:v>
                </c:pt>
                <c:pt idx="79">
                  <c:v>16.217777514426782</c:v>
                </c:pt>
                <c:pt idx="80">
                  <c:v>16.217777515058792</c:v>
                </c:pt>
                <c:pt idx="81">
                  <c:v>16.217777515690802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5A8-4A78-AD74-5A3C91ABE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059136"/>
        <c:axId val="432060672"/>
      </c:scatterChart>
      <c:valAx>
        <c:axId val="43205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60672"/>
        <c:crosses val="autoZero"/>
        <c:crossBetween val="midCat"/>
      </c:valAx>
      <c:valAx>
        <c:axId val="43206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5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Weibull!$F$1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Weibull!$F$2:$F$194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4.1247947142851444</c:v>
                </c:pt>
                <c:pt idx="3">
                  <c:v>8.4293397142860158</c:v>
                </c:pt>
                <c:pt idx="4">
                  <c:v>13.034256714285675</c:v>
                </c:pt>
                <c:pt idx="5">
                  <c:v>17.688841714285445</c:v>
                </c:pt>
                <c:pt idx="6">
                  <c:v>22.305584571427971</c:v>
                </c:pt>
                <c:pt idx="7">
                  <c:v>26.901041285713291</c:v>
                </c:pt>
                <c:pt idx="8">
                  <c:v>31.468116285714132</c:v>
                </c:pt>
                <c:pt idx="9">
                  <c:v>36.262244285713678</c:v>
                </c:pt>
                <c:pt idx="10">
                  <c:v>41.101309857142041</c:v>
                </c:pt>
                <c:pt idx="11">
                  <c:v>46.349543714284664</c:v>
                </c:pt>
                <c:pt idx="12">
                  <c:v>51.720764428570874</c:v>
                </c:pt>
                <c:pt idx="13">
                  <c:v>57.624140428571081</c:v>
                </c:pt>
                <c:pt idx="14">
                  <c:v>63.764029857142305</c:v>
                </c:pt>
                <c:pt idx="15">
                  <c:v>70.428979285714377</c:v>
                </c:pt>
                <c:pt idx="16">
                  <c:v>77.31152099999963</c:v>
                </c:pt>
                <c:pt idx="17">
                  <c:v>84.480243999999402</c:v>
                </c:pt>
                <c:pt idx="18">
                  <c:v>91.701000000000022</c:v>
                </c:pt>
                <c:pt idx="19">
                  <c:v>99.588724000000184</c:v>
                </c:pt>
                <c:pt idx="20">
                  <c:v>107.50955985714245</c:v>
                </c:pt>
                <c:pt idx="21">
                  <c:v>115.57466899999963</c:v>
                </c:pt>
                <c:pt idx="22">
                  <c:v>123.61376157142786</c:v>
                </c:pt>
                <c:pt idx="23">
                  <c:v>132.04546657142873</c:v>
                </c:pt>
                <c:pt idx="24">
                  <c:v>141.22928442857119</c:v>
                </c:pt>
                <c:pt idx="25">
                  <c:v>151.29529742857176</c:v>
                </c:pt>
                <c:pt idx="26">
                  <c:v>162.40669999999955</c:v>
                </c:pt>
                <c:pt idx="27">
                  <c:v>175.24938114285669</c:v>
                </c:pt>
                <c:pt idx="28">
                  <c:v>189.58919242857155</c:v>
                </c:pt>
                <c:pt idx="29">
                  <c:v>205.05244271428455</c:v>
                </c:pt>
                <c:pt idx="30">
                  <c:v>222.2280504285709</c:v>
                </c:pt>
                <c:pt idx="31">
                  <c:v>240.74941971428507</c:v>
                </c:pt>
                <c:pt idx="32">
                  <c:v>260.48410314285684</c:v>
                </c:pt>
                <c:pt idx="33">
                  <c:v>281.10098171428581</c:v>
                </c:pt>
                <c:pt idx="34">
                  <c:v>302.08682128571309</c:v>
                </c:pt>
                <c:pt idx="35">
                  <c:v>323.17436171428562</c:v>
                </c:pt>
                <c:pt idx="36">
                  <c:v>344.49605042857092</c:v>
                </c:pt>
                <c:pt idx="37">
                  <c:v>365.72313385714278</c:v>
                </c:pt>
                <c:pt idx="38">
                  <c:v>386.92183557142835</c:v>
                </c:pt>
                <c:pt idx="39">
                  <c:v>408.7638539999989</c:v>
                </c:pt>
                <c:pt idx="40">
                  <c:v>431.19715599999836</c:v>
                </c:pt>
                <c:pt idx="41">
                  <c:v>453.46726385714192</c:v>
                </c:pt>
                <c:pt idx="42">
                  <c:v>476.10160228571385</c:v>
                </c:pt>
                <c:pt idx="43">
                  <c:v>499.66780385714264</c:v>
                </c:pt>
                <c:pt idx="44">
                  <c:v>523.47997928571385</c:v>
                </c:pt>
                <c:pt idx="45">
                  <c:v>547.76518171428597</c:v>
                </c:pt>
                <c:pt idx="46">
                  <c:v>571.77602842857141</c:v>
                </c:pt>
                <c:pt idx="47">
                  <c:v>595.33040428571439</c:v>
                </c:pt>
                <c:pt idx="48">
                  <c:v>619.263201571428</c:v>
                </c:pt>
                <c:pt idx="49">
                  <c:v>642.86014985714246</c:v>
                </c:pt>
                <c:pt idx="50">
                  <c:v>666.12597928571449</c:v>
                </c:pt>
                <c:pt idx="51">
                  <c:v>689.44384171428646</c:v>
                </c:pt>
                <c:pt idx="52">
                  <c:v>712.7285922857136</c:v>
                </c:pt>
                <c:pt idx="53">
                  <c:v>736.70159700000022</c:v>
                </c:pt>
                <c:pt idx="54">
                  <c:v>760.99625999999989</c:v>
                </c:pt>
                <c:pt idx="55">
                  <c:v>785.60075571428661</c:v>
                </c:pt>
                <c:pt idx="56">
                  <c:v>811.01412742857156</c:v>
                </c:pt>
                <c:pt idx="57">
                  <c:v>836.81065085714272</c:v>
                </c:pt>
                <c:pt idx="58">
                  <c:v>863.05181971428647</c:v>
                </c:pt>
                <c:pt idx="59">
                  <c:v>889.77311085714246</c:v>
                </c:pt>
                <c:pt idx="60">
                  <c:v>916.50622771428516</c:v>
                </c:pt>
                <c:pt idx="61">
                  <c:v>943.78805571428529</c:v>
                </c:pt>
                <c:pt idx="62">
                  <c:v>971.49324285714192</c:v>
                </c:pt>
                <c:pt idx="63">
                  <c:v>999.53900942857035</c:v>
                </c:pt>
                <c:pt idx="64">
                  <c:v>1028.1902504285708</c:v>
                </c:pt>
                <c:pt idx="65">
                  <c:v>1057.3381695714279</c:v>
                </c:pt>
                <c:pt idx="66">
                  <c:v>1088.2883214285712</c:v>
                </c:pt>
                <c:pt idx="67">
                  <c:v>1120.6268072857138</c:v>
                </c:pt>
                <c:pt idx="68">
                  <c:v>1155.2689342857138</c:v>
                </c:pt>
                <c:pt idx="69">
                  <c:v>1191.8315505714281</c:v>
                </c:pt>
                <c:pt idx="70">
                  <c:v>1230.198764571428</c:v>
                </c:pt>
                <c:pt idx="71">
                  <c:v>1271.0020672857136</c:v>
                </c:pt>
                <c:pt idx="72">
                  <c:v>1316.1264709999987</c:v>
                </c:pt>
                <c:pt idx="73">
                  <c:v>1365.768281857142</c:v>
                </c:pt>
                <c:pt idx="74">
                  <c:v>1422.2051245714274</c:v>
                </c:pt>
                <c:pt idx="75">
                  <c:v>1485.4559201428574</c:v>
                </c:pt>
                <c:pt idx="76">
                  <c:v>1555.5135731428563</c:v>
                </c:pt>
                <c:pt idx="77">
                  <c:v>1631.1576742857142</c:v>
                </c:pt>
                <c:pt idx="78">
                  <c:v>1714.4198739999993</c:v>
                </c:pt>
                <c:pt idx="79">
                  <c:v>1806.3266408571426</c:v>
                </c:pt>
                <c:pt idx="80">
                  <c:v>1908.5099177142856</c:v>
                </c:pt>
                <c:pt idx="81">
                  <c:v>2021.6603238571424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271-419B-86EC-CFD71898686D}"/>
            </c:ext>
          </c:extLst>
        </c:ser>
        <c:ser>
          <c:idx val="1"/>
          <c:order val="1"/>
          <c:tx>
            <c:strRef>
              <c:f>Weibull!$G$1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Weibull!$G$2:$G$194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0.17603517480023714</c:v>
                </c:pt>
                <c:pt idx="3">
                  <c:v>0.7588409382597654</c:v>
                </c:pt>
                <c:pt idx="4">
                  <c:v>1.7837655923115932</c:v>
                </c:pt>
                <c:pt idx="5">
                  <c:v>3.2711262099194065</c:v>
                </c:pt>
                <c:pt idx="6">
                  <c:v>5.2356766622548037</c:v>
                </c:pt>
                <c:pt idx="7">
                  <c:v>7.6891083558789095</c:v>
                </c:pt>
                <c:pt idx="8">
                  <c:v>10.641146801216109</c:v>
                </c:pt>
                <c:pt idx="9">
                  <c:v>14.100138621061078</c:v>
                </c:pt>
                <c:pt idx="10">
                  <c:v>18.073404867993005</c:v>
                </c:pt>
                <c:pt idx="11">
                  <c:v>22.567471091313088</c:v>
                </c:pt>
                <c:pt idx="12">
                  <c:v>27.588225920287488</c:v>
                </c:pt>
                <c:pt idx="13">
                  <c:v>33.141035204387229</c:v>
                </c:pt>
                <c:pt idx="14">
                  <c:v>39.230827010720041</c:v>
                </c:pt>
                <c:pt idx="15">
                  <c:v>45.862156686736654</c:v>
                </c:pt>
                <c:pt idx="16">
                  <c:v>53.03925780937039</c:v>
                </c:pt>
                <c:pt idx="17">
                  <c:v>60.766082852477588</c:v>
                </c:pt>
                <c:pt idx="18">
                  <c:v>69.046336180951172</c:v>
                </c:pt>
                <c:pt idx="19">
                  <c:v>77.88350119863351</c:v>
                </c:pt>
                <c:pt idx="20">
                  <c:v>87.28086296147454</c:v>
                </c:pt>
                <c:pt idx="21">
                  <c:v>97.241527217882137</c:v>
                </c:pt>
                <c:pt idx="22">
                  <c:v>107.76843659469036</c:v>
                </c:pt>
                <c:pt idx="23">
                  <c:v>118.86438447484667</c:v>
                </c:pt>
                <c:pt idx="24">
                  <c:v>130.5320269874745</c:v>
                </c:pt>
                <c:pt idx="25">
                  <c:v>142.77389343916715</c:v>
                </c:pt>
                <c:pt idx="26">
                  <c:v>155.5923954463961</c:v>
                </c:pt>
                <c:pt idx="27">
                  <c:v>168.98983497677506</c:v>
                </c:pt>
                <c:pt idx="28">
                  <c:v>182.96841146678258</c:v>
                </c:pt>
                <c:pt idx="29">
                  <c:v>197.53022815259567</c:v>
                </c:pt>
                <c:pt idx="30">
                  <c:v>212.67729772603653</c:v>
                </c:pt>
                <c:pt idx="31">
                  <c:v>228.41154740850203</c:v>
                </c:pt>
                <c:pt idx="32">
                  <c:v>244.73482352022424</c:v>
                </c:pt>
                <c:pt idx="33">
                  <c:v>261.64889560971153</c:v>
                </c:pt>
                <c:pt idx="34">
                  <c:v>279.15546019804793</c:v>
                </c:pt>
                <c:pt idx="35">
                  <c:v>297.25614418473538</c:v>
                </c:pt>
                <c:pt idx="36">
                  <c:v>315.95250795445423</c:v>
                </c:pt>
                <c:pt idx="37">
                  <c:v>335.24604821901244</c:v>
                </c:pt>
                <c:pt idx="38">
                  <c:v>355.13820062364067</c:v>
                </c:pt>
                <c:pt idx="39">
                  <c:v>375.63034214305736</c:v>
                </c:pt>
                <c:pt idx="40">
                  <c:v>396.72379328924887</c:v>
                </c:pt>
                <c:pt idx="41">
                  <c:v>418.41982015039378</c:v>
                </c:pt>
                <c:pt idx="42">
                  <c:v>440.71963627751751</c:v>
                </c:pt>
                <c:pt idx="43">
                  <c:v>463.62440443381843</c:v>
                </c:pt>
                <c:pt idx="44">
                  <c:v>487.13523821978362</c:v>
                </c:pt>
                <c:pt idx="45">
                  <c:v>511.25320358537158</c:v>
                </c:pt>
                <c:pt idx="46">
                  <c:v>535.97932023974442</c:v>
                </c:pt>
                <c:pt idx="47">
                  <c:v>561.31456296756357</c:v>
                </c:pt>
                <c:pt idx="48">
                  <c:v>587.25986285993076</c:v>
                </c:pt>
                <c:pt idx="49">
                  <c:v>613.81610846725584</c:v>
                </c:pt>
                <c:pt idx="50">
                  <c:v>640.98414688063178</c:v>
                </c:pt>
                <c:pt idx="51">
                  <c:v>668.7647847474816</c:v>
                </c:pt>
                <c:pt idx="52">
                  <c:v>697.1587892267446</c:v>
                </c:pt>
                <c:pt idx="53">
                  <c:v>726.16688888845465</c:v>
                </c:pt>
                <c:pt idx="54">
                  <c:v>755.78977456191035</c:v>
                </c:pt>
                <c:pt idx="55">
                  <c:v>786.02810013638884</c:v>
                </c:pt>
                <c:pt idx="56">
                  <c:v>816.88248331793761</c:v>
                </c:pt>
                <c:pt idx="57">
                  <c:v>848.35350634545773</c:v>
                </c:pt>
                <c:pt idx="58">
                  <c:v>880.44171666905947</c:v>
                </c:pt>
                <c:pt idx="59">
                  <c:v>913.14762759321491</c:v>
                </c:pt>
                <c:pt idx="60">
                  <c:v>946.47171888748153</c:v>
                </c:pt>
                <c:pt idx="61">
                  <c:v>980.41443736662029</c:v>
                </c:pt>
                <c:pt idx="62">
                  <c:v>1014.9761974425448</c:v>
                </c:pt>
                <c:pt idx="63">
                  <c:v>1050.1573816497605</c:v>
                </c:pt>
                <c:pt idx="64">
                  <c:v>1085.9583411461429</c:v>
                </c:pt>
                <c:pt idx="65">
                  <c:v>1122.3793961906049</c:v>
                </c:pt>
                <c:pt idx="66">
                  <c:v>1159.4208365991608</c:v>
                </c:pt>
                <c:pt idx="67">
                  <c:v>1197.0829221807778</c:v>
                </c:pt>
                <c:pt idx="68">
                  <c:v>1235.3658831541927</c:v>
                </c:pt>
                <c:pt idx="69">
                  <c:v>1274.2699205469944</c:v>
                </c:pt>
                <c:pt idx="70">
                  <c:v>1313.7952065778848</c:v>
                </c:pt>
                <c:pt idx="71">
                  <c:v>1353.9418850233228</c:v>
                </c:pt>
                <c:pt idx="72">
                  <c:v>1394.7100715693553</c:v>
                </c:pt>
                <c:pt idx="73">
                  <c:v>1436.0998541494566</c:v>
                </c:pt>
                <c:pt idx="74">
                  <c:v>1478.111293269417</c:v>
                </c:pt>
                <c:pt idx="75">
                  <c:v>1520.7444223197776</c:v>
                </c:pt>
                <c:pt idx="76">
                  <c:v>1563.9992478766276</c:v>
                </c:pt>
                <c:pt idx="77">
                  <c:v>1607.8757499914566</c:v>
                </c:pt>
                <c:pt idx="78">
                  <c:v>1652.3738824706618</c:v>
                </c:pt>
                <c:pt idx="79">
                  <c:v>1697.4935731451594</c:v>
                </c:pt>
                <c:pt idx="80">
                  <c:v>1743.2347241308269</c:v>
                </c:pt>
                <c:pt idx="81">
                  <c:v>1789.5972120801841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271-419B-86EC-CFD718986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577536"/>
        <c:axId val="430579072"/>
      </c:scatterChart>
      <c:valAx>
        <c:axId val="43057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79072"/>
        <c:crosses val="autoZero"/>
        <c:crossBetween val="midCat"/>
      </c:valAx>
      <c:valAx>
        <c:axId val="43057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77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193376</xdr:colOff>
      <xdr:row>2</xdr:row>
      <xdr:rowOff>146649</xdr:rowOff>
    </xdr:from>
    <xdr:ext cx="1415644" cy="4374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xmlns="" id="{B0FA135A-B499-447C-8B56-F9DC681CE7AA}"/>
                </a:ext>
              </a:extLst>
            </xdr:cNvPr>
            <xdr:cNvSpPr txBox="1"/>
          </xdr:nvSpPr>
          <xdr:spPr>
            <a:xfrm>
              <a:off x="18050055" y="556404"/>
              <a:ext cx="1415644" cy="437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𝐴𝑐</m:t>
                        </m:r>
                      </m:num>
                      <m:den>
                        <m:d>
                          <m:dPr>
                            <m:ctrlPr>
                              <a:rPr lang="en-GB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exp</m:t>
                                </m:r>
                              </m:fName>
                              <m:e>
                                <m:d>
                                  <m:dPr>
                                    <m:begChr m:val="{"/>
                                    <m:endChr m:val="}"/>
                                    <m:ctrlPr>
                                      <a:rPr lang="en-GB" sz="1100" b="0" i="1">
                                        <a:latin typeface="Cambria Math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f>
                                      <m:fPr>
                                        <m:ctrlPr>
                                          <a:rPr lang="en-GB" sz="1100" b="0" i="1">
                                            <a:latin typeface="Cambria Math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𝑢</m:t>
                                        </m:r>
                                      </m:num>
                                      <m:den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</m:func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^2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0FA135A-B499-447C-8B56-F9DC681CE7AA}"/>
                </a:ext>
              </a:extLst>
            </xdr:cNvPr>
            <xdr:cNvSpPr txBox="1"/>
          </xdr:nvSpPr>
          <xdr:spPr>
            <a:xfrm>
              <a:off x="18050055" y="556404"/>
              <a:ext cx="1415644" cy="437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𝐴𝑐/((1+exp⁡{−(𝑥−𝑢)/𝑠} )^2)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27</xdr:col>
      <xdr:colOff>237946</xdr:colOff>
      <xdr:row>7</xdr:row>
      <xdr:rowOff>40257</xdr:rowOff>
    </xdr:from>
    <xdr:ext cx="1614481" cy="5294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xmlns="" id="{D0812C40-571A-4F44-B798-1A8092345106}"/>
                </a:ext>
              </a:extLst>
            </xdr:cNvPr>
            <xdr:cNvSpPr txBox="1"/>
          </xdr:nvSpPr>
          <xdr:spPr>
            <a:xfrm>
              <a:off x="18094625" y="1348597"/>
              <a:ext cx="1614481" cy="5294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𝐴𝑐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unc>
                          <m:func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exp</m:t>
                            </m:r>
                          </m:fName>
                          <m:e>
                            <m:d>
                              <m:dPr>
                                <m:begChr m:val="{"/>
                                <m:endChr m:val="}"/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f>
                                  <m:f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𝑢</m:t>
                                    </m:r>
                                  </m:num>
                                  <m:den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𝑠</m:t>
                                    </m:r>
                                  </m:den>
                                </m:f>
                              </m:e>
                            </m:d>
                          </m:e>
                        </m:func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d>
                          <m:dPr>
                            <m:ctrlPr>
                              <a:rPr lang="en-GB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exp</m:t>
                                </m:r>
                              </m:fName>
                              <m:e>
                                <m:d>
                                  <m:dPr>
                                    <m:begChr m:val="{"/>
                                    <m:endChr m:val="}"/>
                                    <m:ctrlPr>
                                      <a:rPr lang="en-GB" sz="1100" b="0" i="1">
                                        <a:latin typeface="Cambria Math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f>
                                      <m:fPr>
                                        <m:ctrlPr>
                                          <a:rPr lang="en-GB" sz="1100" b="0" i="1">
                                            <a:latin typeface="Cambria Math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𝑢</m:t>
                                        </m:r>
                                      </m:num>
                                      <m:den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</m:func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^2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D0812C40-571A-4F44-B798-1A8092345106}"/>
                </a:ext>
              </a:extLst>
            </xdr:cNvPr>
            <xdr:cNvSpPr txBox="1"/>
          </xdr:nvSpPr>
          <xdr:spPr>
            <a:xfrm>
              <a:off x="18094625" y="1348597"/>
              <a:ext cx="1614481" cy="5294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GB" sz="1100" b="0" i="0">
                  <a:latin typeface="Cambria Math" panose="02040503050406030204" pitchFamily="18" charset="0"/>
                </a:rPr>
                <a:t>𝐴𝑐∗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exp⁡{−(𝑥−𝑢)/𝑠}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GB" sz="1100" b="0" i="0">
                  <a:latin typeface="Cambria Math" panose="02040503050406030204" pitchFamily="18" charset="0"/>
                </a:rPr>
                <a:t>𝑠∗(1+exp⁡{−(𝑥−𝑢)/𝑠} )^2)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0</xdr:col>
      <xdr:colOff>95250</xdr:colOff>
      <xdr:row>10</xdr:row>
      <xdr:rowOff>40976</xdr:rowOff>
    </xdr:from>
    <xdr:to>
      <xdr:col>6</xdr:col>
      <xdr:colOff>772783</xdr:colOff>
      <xdr:row>25</xdr:row>
      <xdr:rowOff>115379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44405BAB-7E47-45EA-A3EA-D6E26BC35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64699</xdr:colOff>
      <xdr:row>9</xdr:row>
      <xdr:rowOff>111065</xdr:rowOff>
    </xdr:from>
    <xdr:to>
      <xdr:col>14</xdr:col>
      <xdr:colOff>722463</xdr:colOff>
      <xdr:row>25</xdr:row>
      <xdr:rowOff>5751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4E141081-2A53-4BF8-9879-C59F9AC3C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555770</xdr:colOff>
      <xdr:row>6</xdr:row>
      <xdr:rowOff>176868</xdr:rowOff>
    </xdr:from>
    <xdr:to>
      <xdr:col>9</xdr:col>
      <xdr:colOff>192247</xdr:colOff>
      <xdr:row>22</xdr:row>
      <xdr:rowOff>11885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88D8C4B2-49AF-4413-B64E-F8D96A9A2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101368</xdr:colOff>
      <xdr:row>7</xdr:row>
      <xdr:rowOff>113951</xdr:rowOff>
    </xdr:from>
    <xdr:to>
      <xdr:col>16</xdr:col>
      <xdr:colOff>590726</xdr:colOff>
      <xdr:row>22</xdr:row>
      <xdr:rowOff>130729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9C5A6660-0719-4286-B484-3CBE7F917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8</xdr:row>
      <xdr:rowOff>140970</xdr:rowOff>
    </xdr:from>
    <xdr:to>
      <xdr:col>9</xdr:col>
      <xdr:colOff>632460</xdr:colOff>
      <xdr:row>23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325C3B41-C39A-4CC7-B877-3A00B2512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769620</xdr:colOff>
      <xdr:row>8</xdr:row>
      <xdr:rowOff>95250</xdr:rowOff>
    </xdr:from>
    <xdr:to>
      <xdr:col>16</xdr:col>
      <xdr:colOff>434340</xdr:colOff>
      <xdr:row>23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AFD24813-C5BE-47F4-8361-0F05A5A3A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160020</xdr:colOff>
      <xdr:row>4</xdr:row>
      <xdr:rowOff>80010</xdr:rowOff>
    </xdr:from>
    <xdr:to>
      <xdr:col>10</xdr:col>
      <xdr:colOff>220980</xdr:colOff>
      <xdr:row>19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847AD9C-2045-4A09-A58A-498F4CA5A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390605</xdr:colOff>
      <xdr:row>4</xdr:row>
      <xdr:rowOff>113980</xdr:rowOff>
    </xdr:from>
    <xdr:to>
      <xdr:col>18</xdr:col>
      <xdr:colOff>435428</xdr:colOff>
      <xdr:row>19</xdr:row>
      <xdr:rowOff>71717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406DCB8B-71F7-4753-9A00-9CF3CF53B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7</xdr:row>
      <xdr:rowOff>125730</xdr:rowOff>
    </xdr:from>
    <xdr:to>
      <xdr:col>10</xdr:col>
      <xdr:colOff>190500</xdr:colOff>
      <xdr:row>22</xdr:row>
      <xdr:rowOff>125730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E11BD031-23EF-4963-89D3-D3111B4DE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220980</xdr:colOff>
      <xdr:row>6</xdr:row>
      <xdr:rowOff>26670</xdr:rowOff>
    </xdr:from>
    <xdr:to>
      <xdr:col>18</xdr:col>
      <xdr:colOff>99060</xdr:colOff>
      <xdr:row>21</xdr:row>
      <xdr:rowOff>26670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5746552D-ED70-432A-945B-78B2403C1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5</xdr:row>
      <xdr:rowOff>72390</xdr:rowOff>
    </xdr:from>
    <xdr:to>
      <xdr:col>8</xdr:col>
      <xdr:colOff>464820</xdr:colOff>
      <xdr:row>20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104C35D2-B1C4-4632-AFCC-180E55B97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373380</xdr:colOff>
      <xdr:row>5</xdr:row>
      <xdr:rowOff>179070</xdr:rowOff>
    </xdr:from>
    <xdr:to>
      <xdr:col>17</xdr:col>
      <xdr:colOff>38100</xdr:colOff>
      <xdr:row>20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9FD2E0C6-9EBB-401F-858D-A3368953A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e-Setup/Desktop/today/al/cd/Bhanu_Bharat/K_Cluster/infection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_Raw"/>
      <sheetName val="Albania"/>
      <sheetName val="01Austria"/>
      <sheetName val="02belgium"/>
      <sheetName val="03Bulgaria"/>
      <sheetName val="04Croatia"/>
      <sheetName val="05Czechia"/>
      <sheetName val="06Denmark"/>
      <sheetName val="07Estonia"/>
      <sheetName val="08Finland"/>
      <sheetName val="09France"/>
      <sheetName val="10Germany"/>
      <sheetName val="11Greece"/>
      <sheetName val="Hungary"/>
      <sheetName val="Ireland"/>
      <sheetName val="Italy"/>
      <sheetName val="Latvia"/>
      <sheetName val="lithuania"/>
      <sheetName val="Netherlands"/>
      <sheetName val="Norway"/>
      <sheetName val="Poland"/>
      <sheetName val="Portugal"/>
      <sheetName val="Romania"/>
      <sheetName val="Spain"/>
      <sheetName val="Switzerland"/>
      <sheetName val="UK"/>
    </sheetNames>
    <sheetDataSet>
      <sheetData sheetId="0">
        <row r="2">
          <cell r="N2">
            <v>0</v>
          </cell>
        </row>
        <row r="3">
          <cell r="N3">
            <v>0</v>
          </cell>
        </row>
        <row r="4">
          <cell r="N4">
            <v>0</v>
          </cell>
        </row>
        <row r="5">
          <cell r="N5">
            <v>0</v>
          </cell>
        </row>
        <row r="6">
          <cell r="N6">
            <v>0</v>
          </cell>
        </row>
        <row r="7">
          <cell r="N7">
            <v>1.191E-2</v>
          </cell>
        </row>
        <row r="8">
          <cell r="N8">
            <v>4.7638E-2</v>
          </cell>
        </row>
        <row r="9">
          <cell r="N9">
            <v>4.7638E-2</v>
          </cell>
        </row>
        <row r="10">
          <cell r="N10">
            <v>4.7638E-2</v>
          </cell>
        </row>
        <row r="11">
          <cell r="N11">
            <v>5.9547999999999997E-2</v>
          </cell>
        </row>
        <row r="12">
          <cell r="N12">
            <v>9.5277000000000001E-2</v>
          </cell>
        </row>
        <row r="13">
          <cell r="N13">
            <v>0.11909599999999999</v>
          </cell>
        </row>
        <row r="14">
          <cell r="N14">
            <v>0.14291499999999999</v>
          </cell>
        </row>
        <row r="15">
          <cell r="N15">
            <v>0.14291499999999999</v>
          </cell>
        </row>
        <row r="16">
          <cell r="N16">
            <v>0.14291499999999999</v>
          </cell>
        </row>
        <row r="17">
          <cell r="N17">
            <v>0.14291499999999999</v>
          </cell>
        </row>
        <row r="18">
          <cell r="N18">
            <v>0.15482499999999999</v>
          </cell>
        </row>
        <row r="19">
          <cell r="N19">
            <v>0.15482499999999999</v>
          </cell>
        </row>
        <row r="20">
          <cell r="N20">
            <v>0.16673399999999999</v>
          </cell>
        </row>
        <row r="21">
          <cell r="N21">
            <v>0.16673399999999999</v>
          </cell>
        </row>
        <row r="22">
          <cell r="N22">
            <v>0.190553</v>
          </cell>
        </row>
        <row r="23">
          <cell r="N23">
            <v>0.190553</v>
          </cell>
        </row>
        <row r="24">
          <cell r="N24">
            <v>0.190553</v>
          </cell>
        </row>
        <row r="25">
          <cell r="N25">
            <v>0.190553</v>
          </cell>
        </row>
        <row r="26">
          <cell r="N26">
            <v>0.190553</v>
          </cell>
        </row>
        <row r="27">
          <cell r="N27">
            <v>0.190553</v>
          </cell>
        </row>
        <row r="28">
          <cell r="N28">
            <v>0.190553</v>
          </cell>
        </row>
        <row r="29">
          <cell r="N29">
            <v>0.190553</v>
          </cell>
        </row>
        <row r="30">
          <cell r="N30">
            <v>0.190553</v>
          </cell>
        </row>
        <row r="31">
          <cell r="N31">
            <v>0.190553</v>
          </cell>
        </row>
        <row r="32">
          <cell r="N32">
            <v>0.190553</v>
          </cell>
        </row>
        <row r="33">
          <cell r="N33">
            <v>0.190553</v>
          </cell>
        </row>
        <row r="34">
          <cell r="N34">
            <v>0.190553</v>
          </cell>
        </row>
        <row r="35">
          <cell r="N35">
            <v>0.190553</v>
          </cell>
        </row>
        <row r="36">
          <cell r="N36">
            <v>0.202463</v>
          </cell>
        </row>
        <row r="37">
          <cell r="N37">
            <v>0.32155899999999998</v>
          </cell>
        </row>
        <row r="38">
          <cell r="N38">
            <v>0.54784100000000002</v>
          </cell>
        </row>
        <row r="39">
          <cell r="N39">
            <v>0.57165999999999995</v>
          </cell>
        </row>
        <row r="40">
          <cell r="N40">
            <v>0.94085700000000005</v>
          </cell>
        </row>
        <row r="41">
          <cell r="N41">
            <v>1.5482450000000001</v>
          </cell>
        </row>
        <row r="42">
          <cell r="N42">
            <v>1.8936230000000001</v>
          </cell>
        </row>
        <row r="43">
          <cell r="N43">
            <v>2.3342770000000002</v>
          </cell>
        </row>
        <row r="44">
          <cell r="N44">
            <v>3.1203090000000002</v>
          </cell>
        </row>
        <row r="45">
          <cell r="N45">
            <v>5.7404159999999997</v>
          </cell>
        </row>
        <row r="46">
          <cell r="N46">
            <v>7.9794169999999998</v>
          </cell>
        </row>
        <row r="47">
          <cell r="N47">
            <v>9.5157530000000001</v>
          </cell>
        </row>
        <row r="48">
          <cell r="N48">
            <v>12.385961</v>
          </cell>
        </row>
        <row r="49">
          <cell r="N49">
            <v>14.005663</v>
          </cell>
        </row>
        <row r="50">
          <cell r="N50">
            <v>17.352255</v>
          </cell>
        </row>
        <row r="51">
          <cell r="N51">
            <v>22.723474</v>
          </cell>
        </row>
        <row r="52">
          <cell r="N52">
            <v>24.748103</v>
          </cell>
        </row>
        <row r="53">
          <cell r="N53">
            <v>43.767698000000003</v>
          </cell>
        </row>
        <row r="54">
          <cell r="N54">
            <v>54.605414000000003</v>
          </cell>
        </row>
        <row r="55">
          <cell r="N55">
            <v>69.016002999999998</v>
          </cell>
        </row>
        <row r="56">
          <cell r="N56">
            <v>86.606449999999995</v>
          </cell>
        </row>
        <row r="57">
          <cell r="N57">
            <v>110.246961</v>
          </cell>
        </row>
        <row r="58">
          <cell r="N58">
            <v>146.80936500000001</v>
          </cell>
        </row>
        <row r="59">
          <cell r="N59">
            <v>182.45473100000001</v>
          </cell>
        </row>
        <row r="60">
          <cell r="N60">
            <v>236.38130000000001</v>
          </cell>
        </row>
        <row r="61">
          <cell r="N61">
            <v>264.54745100000002</v>
          </cell>
        </row>
        <row r="62">
          <cell r="N62">
            <v>296.22692799999999</v>
          </cell>
        </row>
        <row r="63">
          <cell r="N63">
            <v>346.044692</v>
          </cell>
        </row>
        <row r="64">
          <cell r="N64">
            <v>392.849332</v>
          </cell>
        </row>
        <row r="65">
          <cell r="N65">
            <v>444.501171</v>
          </cell>
        </row>
        <row r="66">
          <cell r="N66">
            <v>523.28302799999994</v>
          </cell>
        </row>
        <row r="67">
          <cell r="N67">
            <v>605.85213099999999</v>
          </cell>
        </row>
        <row r="68">
          <cell r="N68">
            <v>687.12308900000005</v>
          </cell>
        </row>
        <row r="69">
          <cell r="N69">
            <v>739.52523199999996</v>
          </cell>
        </row>
        <row r="70">
          <cell r="N70">
            <v>796.57210899999995</v>
          </cell>
        </row>
        <row r="71">
          <cell r="N71">
            <v>855.20295999999996</v>
          </cell>
        </row>
        <row r="72">
          <cell r="N72">
            <v>927.42264</v>
          </cell>
        </row>
        <row r="73">
          <cell r="N73">
            <v>1009.860737</v>
          </cell>
        </row>
        <row r="74">
          <cell r="N74">
            <v>1085.6651999999999</v>
          </cell>
        </row>
        <row r="75">
          <cell r="N75">
            <v>1144.4151469999999</v>
          </cell>
        </row>
        <row r="76">
          <cell r="N76">
            <v>1192.4226550000001</v>
          </cell>
        </row>
        <row r="77">
          <cell r="N77">
            <v>1231.1406919999999</v>
          </cell>
        </row>
        <row r="78">
          <cell r="N78">
            <v>1282.220871</v>
          </cell>
        </row>
        <row r="79">
          <cell r="N79">
            <v>1349.3075229999999</v>
          </cell>
        </row>
        <row r="80">
          <cell r="N80">
            <v>1407.4858099999999</v>
          </cell>
        </row>
        <row r="81">
          <cell r="N81">
            <v>1455.005026</v>
          </cell>
        </row>
        <row r="82">
          <cell r="N82">
            <v>1487.6015400000001</v>
          </cell>
        </row>
        <row r="83">
          <cell r="N83">
            <v>1522.687156</v>
          </cell>
        </row>
        <row r="84">
          <cell r="N84">
            <v>1549.1025999999999</v>
          </cell>
        </row>
        <row r="85">
          <cell r="N85">
            <v>1564.4302259999999</v>
          </cell>
        </row>
        <row r="86">
          <cell r="N86">
            <v>1604.8513330000001</v>
          </cell>
        </row>
        <row r="87">
          <cell r="N87">
            <v>1639.9250400000001</v>
          </cell>
        </row>
        <row r="88">
          <cell r="N88">
            <v>1683.978568</v>
          </cell>
        </row>
        <row r="89">
          <cell r="N89">
            <v>1707.142697</v>
          </cell>
        </row>
        <row r="90">
          <cell r="N90">
            <v>1729.0801389999999</v>
          </cell>
        </row>
        <row r="91">
          <cell r="N91">
            <v>1751.4820549999999</v>
          </cell>
        </row>
        <row r="92">
          <cell r="N92">
            <v>1766.0831969999999</v>
          </cell>
        </row>
        <row r="93">
          <cell r="N93">
            <v>1794.154072</v>
          </cell>
        </row>
        <row r="94">
          <cell r="N94">
            <v>1823.701734</v>
          </cell>
        </row>
        <row r="95">
          <cell r="N95">
            <v>1845.9726450000001</v>
          </cell>
        </row>
        <row r="96">
          <cell r="N96">
            <v>1864.003745</v>
          </cell>
        </row>
        <row r="97">
          <cell r="N97">
            <v>1878.9740850000001</v>
          </cell>
        </row>
        <row r="98">
          <cell r="N98">
            <v>1890.7407479999999</v>
          </cell>
        </row>
        <row r="99">
          <cell r="N99">
            <v>1904.4844000000001</v>
          </cell>
        </row>
        <row r="100">
          <cell r="N100">
            <v>1923.861283</v>
          </cell>
        </row>
        <row r="101">
          <cell r="N101">
            <v>1941.368363</v>
          </cell>
        </row>
        <row r="102">
          <cell r="N102">
            <v>1954.087792</v>
          </cell>
        </row>
        <row r="103">
          <cell r="N103">
            <v>1964.687316</v>
          </cell>
        </row>
        <row r="104">
          <cell r="N104">
            <v>1972.988292</v>
          </cell>
        </row>
        <row r="105">
          <cell r="N105">
            <v>1978.800166</v>
          </cell>
        </row>
        <row r="106">
          <cell r="N106">
            <v>1988.982855</v>
          </cell>
        </row>
        <row r="107">
          <cell r="N107">
            <v>2002.738417</v>
          </cell>
        </row>
        <row r="108">
          <cell r="N108">
            <v>2017.839761</v>
          </cell>
        </row>
        <row r="109">
          <cell r="N109">
            <v>2031.6310530000001</v>
          </cell>
        </row>
        <row r="110">
          <cell r="N110">
            <v>2040.3965020000001</v>
          </cell>
        </row>
        <row r="111">
          <cell r="N111">
            <v>2047.0063170000001</v>
          </cell>
        </row>
        <row r="112">
          <cell r="N112">
            <v>2055.3072929999998</v>
          </cell>
        </row>
        <row r="113">
          <cell r="N113">
            <v>2062.3934920000002</v>
          </cell>
        </row>
        <row r="114">
          <cell r="N114">
            <v>2073.4336699999999</v>
          </cell>
        </row>
        <row r="115">
          <cell r="N115">
            <v>2077.9593100000002</v>
          </cell>
        </row>
        <row r="116">
          <cell r="N116">
            <v>2086.9510409999998</v>
          </cell>
        </row>
        <row r="117">
          <cell r="N117">
            <v>2093.1321119999998</v>
          </cell>
        </row>
        <row r="118">
          <cell r="N118">
            <v>2100.4803219999999</v>
          </cell>
        </row>
        <row r="119">
          <cell r="N119">
            <v>2102.6478649999999</v>
          </cell>
        </row>
        <row r="120">
          <cell r="N120">
            <v>2117.2609170000001</v>
          </cell>
        </row>
        <row r="121">
          <cell r="N121">
            <v>2125.5380730000002</v>
          </cell>
        </row>
        <row r="122">
          <cell r="N122">
            <v>2132.0645220000001</v>
          </cell>
        </row>
        <row r="123">
          <cell r="N123">
            <v>2140.2702210000002</v>
          </cell>
        </row>
        <row r="124">
          <cell r="N124">
            <v>2143.557264</v>
          </cell>
        </row>
        <row r="125">
          <cell r="N125">
            <v>2147.6303400000002</v>
          </cell>
        </row>
        <row r="126">
          <cell r="N126">
            <v>2150.869745</v>
          </cell>
        </row>
        <row r="127">
          <cell r="N127">
            <v>2158.015492</v>
          </cell>
        </row>
        <row r="128">
          <cell r="N128">
            <v>2161.8741949999999</v>
          </cell>
        </row>
        <row r="129">
          <cell r="N129">
            <v>2169.8774309999999</v>
          </cell>
        </row>
        <row r="130">
          <cell r="N130">
            <v>2178.5237849999999</v>
          </cell>
        </row>
        <row r="131">
          <cell r="N131">
            <v>2181.7036419999999</v>
          </cell>
        </row>
        <row r="132">
          <cell r="N132">
            <v>2184.3356589999999</v>
          </cell>
        </row>
        <row r="133">
          <cell r="N133">
            <v>2186.5270209999999</v>
          </cell>
        </row>
        <row r="134">
          <cell r="N134">
            <v>2189.9212510000002</v>
          </cell>
        </row>
        <row r="135">
          <cell r="N135">
            <v>2192.8033679999999</v>
          </cell>
        </row>
        <row r="136">
          <cell r="N136">
            <v>2196.9836300000002</v>
          </cell>
        </row>
        <row r="137">
          <cell r="N137">
            <v>2202.366759</v>
          </cell>
        </row>
        <row r="138">
          <cell r="N138">
            <v>2208.6311970000002</v>
          </cell>
        </row>
        <row r="139">
          <cell r="N139">
            <v>2212.2040710000001</v>
          </cell>
        </row>
        <row r="140">
          <cell r="N140">
            <v>2216.479609</v>
          </cell>
        </row>
        <row r="141">
          <cell r="N141">
            <v>2221.207711</v>
          </cell>
        </row>
        <row r="142">
          <cell r="N142">
            <v>2221.3982649999998</v>
          </cell>
        </row>
        <row r="143">
          <cell r="N143">
            <v>2223.4109830000002</v>
          </cell>
        </row>
        <row r="144">
          <cell r="N144">
            <v>2229.7826070000001</v>
          </cell>
        </row>
        <row r="145">
          <cell r="N145">
            <v>2230.2709</v>
          </cell>
        </row>
        <row r="146">
          <cell r="N146">
            <v>2233.2602040000002</v>
          </cell>
        </row>
        <row r="147">
          <cell r="N147">
            <v>2235.2133749999998</v>
          </cell>
        </row>
        <row r="148">
          <cell r="N148">
            <v>2242.0018340000001</v>
          </cell>
        </row>
        <row r="149">
          <cell r="N149">
            <v>2246.1940060000002</v>
          </cell>
        </row>
        <row r="150">
          <cell r="N150">
            <v>2260.6403230000001</v>
          </cell>
        </row>
        <row r="151">
          <cell r="N151">
            <v>2266.3807400000001</v>
          </cell>
        </row>
        <row r="152">
          <cell r="N152">
            <v>2270.7991929999998</v>
          </cell>
        </row>
        <row r="153">
          <cell r="N153">
            <v>2277.9687589999999</v>
          </cell>
        </row>
        <row r="154">
          <cell r="N154">
            <v>2283.8759100000002</v>
          </cell>
        </row>
        <row r="155">
          <cell r="N155">
            <v>2292.3555289999999</v>
          </cell>
        </row>
        <row r="156">
          <cell r="N156">
            <v>2297.012174</v>
          </cell>
        </row>
        <row r="157">
          <cell r="N157">
            <v>2302.9669629999999</v>
          </cell>
        </row>
        <row r="158">
          <cell r="N158">
            <v>2310.8868320000001</v>
          </cell>
        </row>
        <row r="159">
          <cell r="N159">
            <v>2315.9126740000002</v>
          </cell>
        </row>
        <row r="160">
          <cell r="N160">
            <v>2318.711425</v>
          </cell>
        </row>
        <row r="161">
          <cell r="N161">
            <v>2322.8678669999999</v>
          </cell>
        </row>
        <row r="162">
          <cell r="N162">
            <v>2327.3458690000002</v>
          </cell>
        </row>
        <row r="163">
          <cell r="N163">
            <v>2333.0029180000001</v>
          </cell>
        </row>
        <row r="164">
          <cell r="N164">
            <v>2338.6837869999999</v>
          </cell>
        </row>
        <row r="165">
          <cell r="N165">
            <v>2343.5667130000002</v>
          </cell>
        </row>
        <row r="166">
          <cell r="N166">
            <v>2348.5449170000002</v>
          </cell>
        </row>
        <row r="167">
          <cell r="N167">
            <v>2352.4155300000002</v>
          </cell>
        </row>
        <row r="168">
          <cell r="N168">
            <v>2358.8586110000001</v>
          </cell>
        </row>
        <row r="169">
          <cell r="N169">
            <v>2362.181384</v>
          </cell>
        </row>
        <row r="170">
          <cell r="N170">
            <v>2366.4211930000001</v>
          </cell>
        </row>
        <row r="171">
          <cell r="N171">
            <v>2370.0178860000001</v>
          </cell>
        </row>
        <row r="172">
          <cell r="N172">
            <v>2373.9599560000001</v>
          </cell>
        </row>
        <row r="173">
          <cell r="N173">
            <v>2378.4498669999998</v>
          </cell>
        </row>
        <row r="174">
          <cell r="N174">
            <v>2380.9508780000001</v>
          </cell>
        </row>
        <row r="175">
          <cell r="N175">
            <v>2384.0592780000002</v>
          </cell>
        </row>
        <row r="176">
          <cell r="N176">
            <v>2387.346321</v>
          </cell>
        </row>
        <row r="177">
          <cell r="N177">
            <v>2392.5150779999999</v>
          </cell>
        </row>
        <row r="178">
          <cell r="N178">
            <v>2399.1844420000002</v>
          </cell>
        </row>
        <row r="179">
          <cell r="N179">
            <v>2406.2706400000002</v>
          </cell>
        </row>
        <row r="180">
          <cell r="N180">
            <v>2410.8081900000002</v>
          </cell>
        </row>
        <row r="181">
          <cell r="N181">
            <v>2414.488249</v>
          </cell>
        </row>
        <row r="182">
          <cell r="N182">
            <v>2421.5149000000001</v>
          </cell>
        </row>
        <row r="183">
          <cell r="N183">
            <v>2426.183454</v>
          </cell>
        </row>
        <row r="184">
          <cell r="N184">
            <v>2432.8409080000001</v>
          </cell>
        </row>
        <row r="185">
          <cell r="N185">
            <v>2440.0462029999999</v>
          </cell>
        </row>
        <row r="186">
          <cell r="N186">
            <v>2448.8831100000002</v>
          </cell>
        </row>
        <row r="187">
          <cell r="N187">
            <v>2456.6838830000002</v>
          </cell>
        </row>
        <row r="188">
          <cell r="N188">
            <v>2461.3167090000002</v>
          </cell>
        </row>
        <row r="189">
          <cell r="N189">
            <v>2466.6164709999998</v>
          </cell>
        </row>
        <row r="190">
          <cell r="N190">
            <v>2473.7026700000001</v>
          </cell>
        </row>
        <row r="191">
          <cell r="N191">
            <v>2483.6948050000001</v>
          </cell>
        </row>
        <row r="192">
          <cell r="N192">
            <v>2495.4733780000001</v>
          </cell>
        </row>
        <row r="193">
          <cell r="N193">
            <v>2505.7632530000001</v>
          </cell>
        </row>
        <row r="194">
          <cell r="N194">
            <v>2512.9804570000001</v>
          </cell>
        </row>
        <row r="195">
          <cell r="N195">
            <v>2515.5410160000001</v>
          </cell>
        </row>
        <row r="196">
          <cell r="N196">
            <v>2526.15245</v>
          </cell>
        </row>
        <row r="197">
          <cell r="N197">
            <v>2534.6916179999998</v>
          </cell>
        </row>
        <row r="198">
          <cell r="N198">
            <v>2549.9954250000001</v>
          </cell>
        </row>
        <row r="199">
          <cell r="N199">
            <v>2561.023694</v>
          </cell>
        </row>
        <row r="200">
          <cell r="N200">
            <v>2574.8030749999998</v>
          </cell>
        </row>
        <row r="201">
          <cell r="N201">
            <v>2583.2231470000002</v>
          </cell>
        </row>
        <row r="202">
          <cell r="N202">
            <v>2587.8083339999998</v>
          </cell>
        </row>
        <row r="203">
          <cell r="N203">
            <v>2602.3380189999998</v>
          </cell>
        </row>
        <row r="204">
          <cell r="N204">
            <v>2614.6287029999999</v>
          </cell>
        </row>
        <row r="205">
          <cell r="N205">
            <v>2630.3374370000001</v>
          </cell>
        </row>
        <row r="206">
          <cell r="N206">
            <v>2647.272856</v>
          </cell>
        </row>
        <row r="207">
          <cell r="N207">
            <v>2665.2563190000001</v>
          </cell>
        </row>
        <row r="208">
          <cell r="N208">
            <v>2673.5572940000002</v>
          </cell>
        </row>
        <row r="209">
          <cell r="N209">
            <v>2679.7383650000002</v>
          </cell>
        </row>
        <row r="210">
          <cell r="N210">
            <v>2699.90128</v>
          </cell>
        </row>
        <row r="211">
          <cell r="N211">
            <v>2716.8128809999998</v>
          </cell>
        </row>
        <row r="212">
          <cell r="N212">
            <v>2735.7014709999999</v>
          </cell>
        </row>
        <row r="213">
          <cell r="N213">
            <v>2754.5900609999999</v>
          </cell>
        </row>
        <row r="214">
          <cell r="N214">
            <v>2775.2769979999998</v>
          </cell>
        </row>
        <row r="215">
          <cell r="N215">
            <v>2785.1857669999999</v>
          </cell>
        </row>
        <row r="216">
          <cell r="N216">
            <v>2792.7245290000001</v>
          </cell>
        </row>
        <row r="217">
          <cell r="N217">
            <v>2812.1133220000002</v>
          </cell>
        </row>
        <row r="218">
          <cell r="N218">
            <v>2829.5132149999999</v>
          </cell>
        </row>
        <row r="219">
          <cell r="N219">
            <v>2846.5081829999999</v>
          </cell>
        </row>
        <row r="220">
          <cell r="N220">
            <v>2865.0990339999998</v>
          </cell>
        </row>
        <row r="221">
          <cell r="N221">
            <v>2883.6184269999999</v>
          </cell>
        </row>
        <row r="222">
          <cell r="N222">
            <v>2892.0623179999998</v>
          </cell>
        </row>
        <row r="223">
          <cell r="N223">
            <v>2897.659819</v>
          </cell>
        </row>
        <row r="224">
          <cell r="N224">
            <v>2915.4884569999999</v>
          </cell>
        </row>
        <row r="225">
          <cell r="N225">
            <v>2929.9347750000002</v>
          </cell>
        </row>
        <row r="226">
          <cell r="N226">
            <v>2946.5605460000002</v>
          </cell>
        </row>
        <row r="227">
          <cell r="N227">
            <v>2963.5793319999998</v>
          </cell>
        </row>
        <row r="228">
          <cell r="N228">
            <v>2980.7648530000001</v>
          </cell>
        </row>
        <row r="229">
          <cell r="N229">
            <v>2989.994776</v>
          </cell>
        </row>
        <row r="230">
          <cell r="N230">
            <v>2997.974193</v>
          </cell>
        </row>
        <row r="231">
          <cell r="N231">
            <v>3020.578571</v>
          </cell>
        </row>
        <row r="232">
          <cell r="N232">
            <v>3036.4302189999999</v>
          </cell>
        </row>
        <row r="233">
          <cell r="N233">
            <v>3054.0087560000002</v>
          </cell>
        </row>
        <row r="234">
          <cell r="N234">
            <v>3074.445592</v>
          </cell>
        </row>
        <row r="235">
          <cell r="N235">
            <v>3093.3341820000001</v>
          </cell>
        </row>
        <row r="236">
          <cell r="N236">
            <v>3106.2203450000002</v>
          </cell>
        </row>
        <row r="237">
          <cell r="N237">
            <v>3117.1771570000001</v>
          </cell>
        </row>
        <row r="238">
          <cell r="N238">
            <v>3134.8628800000001</v>
          </cell>
        </row>
        <row r="239">
          <cell r="N239">
            <v>3156.204843</v>
          </cell>
        </row>
        <row r="240">
          <cell r="N240">
            <v>3178.29711</v>
          </cell>
        </row>
        <row r="241">
          <cell r="N241">
            <v>3204.2480799999998</v>
          </cell>
        </row>
        <row r="242">
          <cell r="N242">
            <v>3230.4372410000001</v>
          </cell>
        </row>
        <row r="243">
          <cell r="N243">
            <v>3250.50488</v>
          </cell>
        </row>
        <row r="244">
          <cell r="N244">
            <v>3262.8074740000002</v>
          </cell>
        </row>
        <row r="245">
          <cell r="N245">
            <v>3281.8032499999999</v>
          </cell>
        </row>
        <row r="246">
          <cell r="N246">
            <v>3303.8597880000002</v>
          </cell>
        </row>
        <row r="247">
          <cell r="N247">
            <v>3323.0699370000002</v>
          </cell>
        </row>
        <row r="248">
          <cell r="N248">
            <v>3350.7120669999999</v>
          </cell>
        </row>
        <row r="249">
          <cell r="N249">
            <v>3378.890128</v>
          </cell>
        </row>
        <row r="250">
          <cell r="N250">
            <v>3394.5393130000002</v>
          </cell>
        </row>
        <row r="251">
          <cell r="N251">
            <v>3410.1765890000001</v>
          </cell>
        </row>
        <row r="252">
          <cell r="N252">
            <v>3437.4733409999999</v>
          </cell>
        </row>
        <row r="253">
          <cell r="N253">
            <v>3459.3869639999998</v>
          </cell>
        </row>
        <row r="254">
          <cell r="N254">
            <v>3488.4701530000002</v>
          </cell>
        </row>
        <row r="255">
          <cell r="N255">
            <v>3519.7447040000002</v>
          </cell>
        </row>
        <row r="256">
          <cell r="N256">
            <v>3553.5083570000002</v>
          </cell>
        </row>
        <row r="257">
          <cell r="N257">
            <v>3573.1948889999999</v>
          </cell>
        </row>
        <row r="258">
          <cell r="N258">
            <v>3591.6070970000001</v>
          </cell>
        </row>
        <row r="259">
          <cell r="N259">
            <v>3628.5267880000001</v>
          </cell>
        </row>
        <row r="260">
          <cell r="N260">
            <v>3657.752892</v>
          </cell>
        </row>
        <row r="261">
          <cell r="N261">
            <v>3705.5102980000001</v>
          </cell>
        </row>
        <row r="262">
          <cell r="N262">
            <v>3762.7239100000002</v>
          </cell>
        </row>
        <row r="263">
          <cell r="N263">
            <v>3816.9601269999998</v>
          </cell>
        </row>
        <row r="264">
          <cell r="N264">
            <v>3852.3077539999999</v>
          </cell>
        </row>
        <row r="265">
          <cell r="N265">
            <v>3886.2024120000001</v>
          </cell>
        </row>
        <row r="266">
          <cell r="N266">
            <v>3964.1029610000001</v>
          </cell>
        </row>
        <row r="267">
          <cell r="N267">
            <v>4017.2673159999999</v>
          </cell>
        </row>
        <row r="268">
          <cell r="N268">
            <v>4102.6947170000003</v>
          </cell>
        </row>
        <row r="269">
          <cell r="N269">
            <v>4193.4457000000002</v>
          </cell>
        </row>
        <row r="270">
          <cell r="N270">
            <v>4285.0899010000003</v>
          </cell>
        </row>
        <row r="271">
          <cell r="N271">
            <v>4342.9942680000004</v>
          </cell>
        </row>
        <row r="272">
          <cell r="N272">
            <v>4390.7159460000003</v>
          </cell>
        </row>
        <row r="273">
          <cell r="N273">
            <v>4490.7206699999997</v>
          </cell>
        </row>
        <row r="274">
          <cell r="N274">
            <v>4592.2260020000003</v>
          </cell>
        </row>
        <row r="275">
          <cell r="N275">
            <v>4739.0830050000004</v>
          </cell>
        </row>
        <row r="276">
          <cell r="N276">
            <v>4809.9688120000001</v>
          </cell>
        </row>
        <row r="277">
          <cell r="N277">
            <v>4970.4622820000004</v>
          </cell>
        </row>
        <row r="278">
          <cell r="N278">
            <v>5095.0126460000001</v>
          </cell>
        </row>
        <row r="279">
          <cell r="N279">
            <v>5212.7983709999999</v>
          </cell>
        </row>
        <row r="280">
          <cell r="N280">
            <v>5362.3826669999999</v>
          </cell>
        </row>
        <row r="281">
          <cell r="N281">
            <v>5519.1246199999996</v>
          </cell>
        </row>
        <row r="282">
          <cell r="N282">
            <v>5712.0835989999996</v>
          </cell>
        </row>
        <row r="283">
          <cell r="N283">
            <v>5935.1857200000004</v>
          </cell>
        </row>
        <row r="284">
          <cell r="N284">
            <v>6166.0171559999999</v>
          </cell>
        </row>
        <row r="285">
          <cell r="N285">
            <v>6333.394362</v>
          </cell>
        </row>
        <row r="286">
          <cell r="N286">
            <v>6482.93102</v>
          </cell>
        </row>
        <row r="287">
          <cell r="N287">
            <v>6783.6716779999997</v>
          </cell>
        </row>
        <row r="288">
          <cell r="N288">
            <v>6873.386528</v>
          </cell>
        </row>
        <row r="289">
          <cell r="N289">
            <v>7248.3000359999996</v>
          </cell>
        </row>
        <row r="290">
          <cell r="N290">
            <v>7516.9920199999997</v>
          </cell>
        </row>
        <row r="291">
          <cell r="N291">
            <v>7788.7685849999998</v>
          </cell>
        </row>
        <row r="292">
          <cell r="N292">
            <v>7956.9556419999999</v>
          </cell>
        </row>
        <row r="293">
          <cell r="N293">
            <v>8129.7636149999998</v>
          </cell>
        </row>
        <row r="294">
          <cell r="N294">
            <v>8207.4378809999998</v>
          </cell>
        </row>
        <row r="295">
          <cell r="N295">
            <v>8523.6014429999996</v>
          </cell>
        </row>
        <row r="296">
          <cell r="N296">
            <v>8790.3878939999995</v>
          </cell>
        </row>
        <row r="297">
          <cell r="N297">
            <v>9085.0070290000003</v>
          </cell>
        </row>
        <row r="298">
          <cell r="N298">
            <v>9350.1261400000003</v>
          </cell>
        </row>
        <row r="299">
          <cell r="N299">
            <v>9524.4823579999993</v>
          </cell>
        </row>
        <row r="300">
          <cell r="N300">
            <v>9562.7478319999991</v>
          </cell>
        </row>
        <row r="301">
          <cell r="N301">
            <v>9736.3894749999999</v>
          </cell>
        </row>
        <row r="302">
          <cell r="N302">
            <v>10048.78961</v>
          </cell>
        </row>
        <row r="303">
          <cell r="N303">
            <v>10331.368162000001</v>
          </cell>
        </row>
        <row r="304">
          <cell r="N304">
            <v>10617.686320999999</v>
          </cell>
        </row>
        <row r="305">
          <cell r="N305">
            <v>10886.759410999999</v>
          </cell>
        </row>
        <row r="306">
          <cell r="N306">
            <v>11051.969074000001</v>
          </cell>
        </row>
        <row r="307">
          <cell r="N307">
            <v>11104.097296</v>
          </cell>
        </row>
        <row r="308">
          <cell r="N308">
            <v>11276.250243</v>
          </cell>
        </row>
        <row r="309">
          <cell r="N309">
            <v>11471.210031000001</v>
          </cell>
        </row>
        <row r="310">
          <cell r="N310">
            <v>11860.498399</v>
          </cell>
        </row>
        <row r="311">
          <cell r="N311">
            <v>12121.925541000001</v>
          </cell>
        </row>
        <row r="312">
          <cell r="N312">
            <v>12369.871041</v>
          </cell>
        </row>
        <row r="313">
          <cell r="N313">
            <v>12534.759145</v>
          </cell>
        </row>
        <row r="314">
          <cell r="N314">
            <v>12572.834064999999</v>
          </cell>
        </row>
        <row r="315">
          <cell r="N315">
            <v>12742.20017</v>
          </cell>
        </row>
        <row r="316">
          <cell r="N316">
            <v>13037.152773</v>
          </cell>
        </row>
        <row r="317">
          <cell r="N317">
            <v>13314.348196000001</v>
          </cell>
        </row>
        <row r="318">
          <cell r="N318">
            <v>13595.307045</v>
          </cell>
        </row>
        <row r="319">
          <cell r="N319">
            <v>13785.503001999999</v>
          </cell>
        </row>
        <row r="320">
          <cell r="N320">
            <v>14096.652631000001</v>
          </cell>
        </row>
        <row r="321">
          <cell r="N321">
            <v>14226.586123999999</v>
          </cell>
        </row>
        <row r="322">
          <cell r="N322">
            <v>14291.564780999999</v>
          </cell>
        </row>
        <row r="323">
          <cell r="N323">
            <v>14640.074755</v>
          </cell>
        </row>
        <row r="324">
          <cell r="N324">
            <v>14938.874152</v>
          </cell>
        </row>
        <row r="325">
          <cell r="N325">
            <v>15328.72227</v>
          </cell>
        </row>
        <row r="326">
          <cell r="N326">
            <v>15652.865248</v>
          </cell>
        </row>
        <row r="327">
          <cell r="N327">
            <v>15912.398767000001</v>
          </cell>
        </row>
        <row r="328">
          <cell r="N328">
            <v>16087.576746999999</v>
          </cell>
        </row>
        <row r="329">
          <cell r="N329">
            <v>16164.405433</v>
          </cell>
        </row>
        <row r="330">
          <cell r="N330">
            <v>16567.246900999999</v>
          </cell>
        </row>
        <row r="331">
          <cell r="N331">
            <v>16957.214114999999</v>
          </cell>
        </row>
        <row r="332">
          <cell r="N332">
            <v>17316.633263</v>
          </cell>
        </row>
        <row r="333">
          <cell r="N333">
            <v>17707.624701000001</v>
          </cell>
        </row>
        <row r="334">
          <cell r="N334">
            <v>17965.812438000001</v>
          </cell>
        </row>
        <row r="335">
          <cell r="N335">
            <v>18042.557756999999</v>
          </cell>
        </row>
        <row r="336">
          <cell r="N336">
            <v>18271.888586000001</v>
          </cell>
        </row>
        <row r="337">
          <cell r="N337">
            <v>18702.455550999999</v>
          </cell>
        </row>
        <row r="338">
          <cell r="N338">
            <v>19104.499078000001</v>
          </cell>
        </row>
        <row r="339">
          <cell r="N339">
            <v>19419.709871999999</v>
          </cell>
        </row>
        <row r="340">
          <cell r="N340">
            <v>19445.196369000001</v>
          </cell>
        </row>
        <row r="341">
          <cell r="N341">
            <v>19606.023306999999</v>
          </cell>
        </row>
        <row r="342">
          <cell r="N342">
            <v>19753.690161999999</v>
          </cell>
        </row>
        <row r="343">
          <cell r="N343">
            <v>19920.471889</v>
          </cell>
        </row>
        <row r="344">
          <cell r="N344">
            <v>20152.30373</v>
          </cell>
        </row>
        <row r="345">
          <cell r="N345">
            <v>20736.397062</v>
          </cell>
        </row>
        <row r="346">
          <cell r="N346">
            <v>20967.049855000001</v>
          </cell>
        </row>
        <row r="347">
          <cell r="N347">
            <v>20992.262430999999</v>
          </cell>
        </row>
        <row r="348">
          <cell r="N348">
            <v>21122.112557</v>
          </cell>
        </row>
        <row r="349">
          <cell r="N349">
            <v>21245.448144000002</v>
          </cell>
        </row>
        <row r="350">
          <cell r="N350">
            <v>21392.174143</v>
          </cell>
        </row>
        <row r="351">
          <cell r="N351">
            <v>21610.702985</v>
          </cell>
        </row>
        <row r="352">
          <cell r="N352">
            <v>21928.248057000001</v>
          </cell>
        </row>
        <row r="353">
          <cell r="N353">
            <v>22468.144946</v>
          </cell>
        </row>
        <row r="354">
          <cell r="N354">
            <v>22695.343960999999</v>
          </cell>
        </row>
        <row r="355">
          <cell r="N355">
            <v>22967.168163999999</v>
          </cell>
        </row>
        <row r="356">
          <cell r="N356">
            <v>22978.458444</v>
          </cell>
        </row>
        <row r="357">
          <cell r="N357">
            <v>23117.871961000001</v>
          </cell>
        </row>
        <row r="358">
          <cell r="N358">
            <v>23441.931572000001</v>
          </cell>
        </row>
        <row r="359">
          <cell r="N359">
            <v>23746.411838</v>
          </cell>
        </row>
        <row r="360">
          <cell r="N360">
            <v>24000.597956000001</v>
          </cell>
        </row>
        <row r="361">
          <cell r="N361">
            <v>24102.936957999998</v>
          </cell>
        </row>
        <row r="362">
          <cell r="N362">
            <v>24279.401172000002</v>
          </cell>
        </row>
        <row r="363">
          <cell r="N363">
            <v>24416.170762999998</v>
          </cell>
        </row>
        <row r="364">
          <cell r="N364">
            <v>24526.370085999999</v>
          </cell>
        </row>
        <row r="365">
          <cell r="N365">
            <v>24672.059950999999</v>
          </cell>
        </row>
        <row r="366">
          <cell r="N366">
            <v>25017.473435</v>
          </cell>
        </row>
        <row r="367">
          <cell r="N367">
            <v>25116.049009999999</v>
          </cell>
        </row>
        <row r="368">
          <cell r="N368">
            <v>25310.961159999999</v>
          </cell>
        </row>
        <row r="369">
          <cell r="N369">
            <v>25458.997211000002</v>
          </cell>
        </row>
        <row r="370">
          <cell r="N370">
            <v>25579.021936000001</v>
          </cell>
        </row>
        <row r="371">
          <cell r="N371">
            <v>25661.043197999999</v>
          </cell>
        </row>
        <row r="372">
          <cell r="N372">
            <v>25772.838404999999</v>
          </cell>
        </row>
        <row r="373">
          <cell r="N373">
            <v>25959.056562999998</v>
          </cell>
        </row>
        <row r="374">
          <cell r="N374">
            <v>26136.306809000002</v>
          </cell>
        </row>
        <row r="375">
          <cell r="N375">
            <v>26289.118600999998</v>
          </cell>
        </row>
        <row r="376">
          <cell r="N376">
            <v>26497.750584000001</v>
          </cell>
        </row>
        <row r="377">
          <cell r="N377">
            <v>26506.658949000001</v>
          </cell>
        </row>
        <row r="378">
          <cell r="N378">
            <v>26586.072013000001</v>
          </cell>
        </row>
        <row r="379">
          <cell r="N379">
            <v>26677.656665999999</v>
          </cell>
        </row>
        <row r="380">
          <cell r="N380">
            <v>26826.371564000001</v>
          </cell>
        </row>
        <row r="381">
          <cell r="N381">
            <v>26981.577181000001</v>
          </cell>
        </row>
        <row r="382">
          <cell r="N382">
            <v>27110.617456</v>
          </cell>
        </row>
        <row r="383">
          <cell r="N383">
            <v>27213.420932000001</v>
          </cell>
        </row>
        <row r="384">
          <cell r="N384">
            <v>27292.857814999999</v>
          </cell>
        </row>
        <row r="385">
          <cell r="N385">
            <v>27348.237352</v>
          </cell>
        </row>
        <row r="386">
          <cell r="N386">
            <v>27416.455414</v>
          </cell>
        </row>
        <row r="387">
          <cell r="N387">
            <v>27526.571370000001</v>
          </cell>
        </row>
        <row r="388">
          <cell r="N388">
            <v>27644.809657999998</v>
          </cell>
        </row>
        <row r="389">
          <cell r="N389">
            <v>27754.342044000001</v>
          </cell>
        </row>
        <row r="390">
          <cell r="N390">
            <v>27831.563747</v>
          </cell>
        </row>
        <row r="391">
          <cell r="N391">
            <v>27889.182283999999</v>
          </cell>
        </row>
        <row r="392">
          <cell r="N392">
            <v>27950.302237</v>
          </cell>
        </row>
        <row r="393">
          <cell r="N393">
            <v>28020.449649999999</v>
          </cell>
        </row>
        <row r="394">
          <cell r="N394">
            <v>28134.757777999999</v>
          </cell>
        </row>
        <row r="395">
          <cell r="N395">
            <v>28252.007570999998</v>
          </cell>
        </row>
        <row r="396">
          <cell r="N396">
            <v>28359.789250000002</v>
          </cell>
        </row>
        <row r="397">
          <cell r="N397">
            <v>28445.085646</v>
          </cell>
        </row>
        <row r="398">
          <cell r="N398">
            <v>28517.662612</v>
          </cell>
        </row>
        <row r="399">
          <cell r="N399">
            <v>28577.019948000001</v>
          </cell>
        </row>
        <row r="400">
          <cell r="N400">
            <v>28645.666754000002</v>
          </cell>
        </row>
        <row r="401">
          <cell r="N401">
            <v>28773.980544999999</v>
          </cell>
        </row>
        <row r="402">
          <cell r="N402">
            <v>28905.367007000001</v>
          </cell>
        </row>
        <row r="403">
          <cell r="N403">
            <v>29017.757693</v>
          </cell>
        </row>
        <row r="404">
          <cell r="N404">
            <v>29109.116064000002</v>
          </cell>
        </row>
        <row r="405">
          <cell r="N405">
            <v>29181.978859999999</v>
          </cell>
        </row>
        <row r="406">
          <cell r="N406">
            <v>29244.789973999999</v>
          </cell>
        </row>
        <row r="407">
          <cell r="N407">
            <v>29322.106951999998</v>
          </cell>
        </row>
        <row r="408">
          <cell r="N408">
            <v>29451.349689999999</v>
          </cell>
        </row>
        <row r="409">
          <cell r="N409">
            <v>29587.035510000002</v>
          </cell>
        </row>
        <row r="410">
          <cell r="N410">
            <v>29701.141175000001</v>
          </cell>
        </row>
        <row r="411">
          <cell r="N411">
            <v>29799.561925000002</v>
          </cell>
        </row>
        <row r="412">
          <cell r="N412">
            <v>29877.021819000001</v>
          </cell>
        </row>
        <row r="413">
          <cell r="N413">
            <v>29938.106043</v>
          </cell>
        </row>
        <row r="414">
          <cell r="N414">
            <v>30019.496098</v>
          </cell>
        </row>
        <row r="415">
          <cell r="N415">
            <v>30271.538492</v>
          </cell>
        </row>
        <row r="416">
          <cell r="N416">
            <v>30328.049438999999</v>
          </cell>
        </row>
        <row r="417">
          <cell r="N417">
            <v>30480.134747</v>
          </cell>
        </row>
        <row r="418">
          <cell r="N418">
            <v>30605.995165</v>
          </cell>
        </row>
        <row r="419">
          <cell r="N419">
            <v>30712.919354000001</v>
          </cell>
        </row>
        <row r="420">
          <cell r="N420">
            <v>30790.843721000001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G4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1"/>
  <sheetViews>
    <sheetView zoomScale="84" zoomScaleNormal="84" workbookViewId="0">
      <selection activeCell="L7" sqref="L7"/>
    </sheetView>
  </sheetViews>
  <sheetFormatPr defaultRowHeight="15" x14ac:dyDescent="0.25"/>
  <cols>
    <col min="1" max="2" width="14.42578125" customWidth="1"/>
    <col min="3" max="3" width="15.140625" bestFit="1" customWidth="1"/>
    <col min="4" max="4" width="18.85546875" bestFit="1" customWidth="1"/>
    <col min="5" max="5" width="15.7109375" bestFit="1" customWidth="1"/>
    <col min="6" max="6" width="17.7109375" customWidth="1"/>
    <col min="9" max="9" width="14.7109375" bestFit="1" customWidth="1"/>
    <col min="10" max="10" width="12.28515625" bestFit="1" customWidth="1"/>
    <col min="11" max="11" width="20.5703125" customWidth="1"/>
  </cols>
  <sheetData>
    <row r="1" spans="1:12" s="6" customFormat="1" ht="23.45" x14ac:dyDescent="0.45">
      <c r="A1" s="26" t="s">
        <v>462</v>
      </c>
      <c r="B1" s="26"/>
    </row>
    <row r="2" spans="1:12" ht="14.45" x14ac:dyDescent="0.3">
      <c r="A2" s="7" t="s">
        <v>36</v>
      </c>
      <c r="B2" s="7" t="s">
        <v>37</v>
      </c>
      <c r="C2" s="8" t="s">
        <v>38</v>
      </c>
      <c r="D2" t="s">
        <v>39</v>
      </c>
      <c r="E2" t="s">
        <v>40</v>
      </c>
      <c r="F2" s="27" t="s">
        <v>465</v>
      </c>
      <c r="G2" s="27"/>
      <c r="H2" s="27"/>
      <c r="I2" s="27"/>
      <c r="J2" s="27"/>
      <c r="K2" s="27"/>
      <c r="L2" s="14"/>
    </row>
    <row r="3" spans="1:12" ht="24" x14ac:dyDescent="0.3">
      <c r="A3" s="9" t="s">
        <v>41</v>
      </c>
      <c r="B3" s="9"/>
      <c r="C3" s="10">
        <f>[1]Sheet1_Raw!N2</f>
        <v>0</v>
      </c>
      <c r="F3" s="11" t="s">
        <v>36</v>
      </c>
      <c r="G3" s="11" t="s">
        <v>37</v>
      </c>
      <c r="H3" s="11" t="s">
        <v>38</v>
      </c>
      <c r="I3" s="11" t="s">
        <v>42</v>
      </c>
      <c r="J3" s="11" t="s">
        <v>43</v>
      </c>
      <c r="K3" s="11"/>
    </row>
    <row r="4" spans="1:12" ht="24" x14ac:dyDescent="0.25">
      <c r="A4" s="9" t="s">
        <v>44</v>
      </c>
      <c r="B4" s="9"/>
      <c r="C4" s="10">
        <f>[1]Sheet1_Raw!N3</f>
        <v>0</v>
      </c>
      <c r="F4" t="s">
        <v>231</v>
      </c>
      <c r="G4">
        <v>156</v>
      </c>
      <c r="H4">
        <v>4080.841144</v>
      </c>
      <c r="I4">
        <v>4069.7250111428575</v>
      </c>
      <c r="J4">
        <v>4.1058737142852806</v>
      </c>
    </row>
    <row r="5" spans="1:12" ht="24" x14ac:dyDescent="0.25">
      <c r="A5" s="9" t="s">
        <v>45</v>
      </c>
      <c r="B5" s="9"/>
      <c r="C5" s="10">
        <f>[1]Sheet1_Raw!N4</f>
        <v>0</v>
      </c>
      <c r="F5" t="s">
        <v>232</v>
      </c>
      <c r="G5">
        <v>157</v>
      </c>
      <c r="H5">
        <v>4085.6092549999998</v>
      </c>
      <c r="I5">
        <v>4073.8498058571427</v>
      </c>
      <c r="J5">
        <v>4.1247947142851444</v>
      </c>
    </row>
    <row r="6" spans="1:12" ht="24" x14ac:dyDescent="0.25">
      <c r="A6" s="9" t="s">
        <v>46</v>
      </c>
      <c r="B6" s="9"/>
      <c r="C6" s="10">
        <f>[1]Sheet1_Raw!N5</f>
        <v>0</v>
      </c>
      <c r="F6" t="s">
        <v>233</v>
      </c>
      <c r="G6">
        <v>158</v>
      </c>
      <c r="H6">
        <v>4091.9336250000001</v>
      </c>
      <c r="I6">
        <v>4078.1543508571435</v>
      </c>
      <c r="J6">
        <v>4.3045450000008714</v>
      </c>
    </row>
    <row r="7" spans="1:12" ht="24" x14ac:dyDescent="0.25">
      <c r="A7" s="9" t="s">
        <v>47</v>
      </c>
      <c r="B7" s="9"/>
      <c r="C7" s="10">
        <f>[1]Sheet1_Raw!N6</f>
        <v>0</v>
      </c>
      <c r="F7" t="s">
        <v>234</v>
      </c>
      <c r="G7">
        <v>159</v>
      </c>
      <c r="H7">
        <v>4098.2083270000003</v>
      </c>
      <c r="I7">
        <v>4082.7592678571432</v>
      </c>
      <c r="J7">
        <v>4.6049169999996593</v>
      </c>
    </row>
    <row r="8" spans="1:12" ht="24" x14ac:dyDescent="0.25">
      <c r="A8" s="9" t="s">
        <v>48</v>
      </c>
      <c r="B8" s="9"/>
      <c r="C8" s="10">
        <f>[1]Sheet1_Raw!N7</f>
        <v>1.191E-2</v>
      </c>
      <c r="F8" t="s">
        <v>235</v>
      </c>
      <c r="G8">
        <v>160</v>
      </c>
      <c r="H8">
        <v>4103.0923309999998</v>
      </c>
      <c r="I8">
        <v>4087.413852857143</v>
      </c>
      <c r="J8">
        <v>4.6545849999997699</v>
      </c>
    </row>
    <row r="9" spans="1:12" ht="24" x14ac:dyDescent="0.25">
      <c r="A9" s="9" t="s">
        <v>49</v>
      </c>
      <c r="B9" s="9"/>
      <c r="C9" s="10">
        <f>[1]Sheet1_Raw!N8</f>
        <v>4.7638E-2</v>
      </c>
      <c r="F9" t="s">
        <v>236</v>
      </c>
      <c r="G9">
        <v>161</v>
      </c>
      <c r="H9">
        <v>4107.0326450000002</v>
      </c>
      <c r="I9">
        <v>4092.0305957142855</v>
      </c>
      <c r="J9">
        <v>4.6167428571425262</v>
      </c>
    </row>
    <row r="10" spans="1:12" ht="24" x14ac:dyDescent="0.25">
      <c r="A10" s="9" t="s">
        <v>50</v>
      </c>
      <c r="B10" s="9"/>
      <c r="C10" s="10">
        <f>[1]Sheet1_Raw!N9</f>
        <v>4.7638E-2</v>
      </c>
      <c r="F10" t="s">
        <v>237</v>
      </c>
      <c r="G10">
        <v>162</v>
      </c>
      <c r="H10">
        <v>4109.6650399999999</v>
      </c>
      <c r="I10">
        <v>4096.6260524285708</v>
      </c>
      <c r="J10">
        <v>4.5954567142853193</v>
      </c>
    </row>
    <row r="11" spans="1:12" ht="24" x14ac:dyDescent="0.25">
      <c r="A11" s="9" t="s">
        <v>51</v>
      </c>
      <c r="B11" s="9"/>
      <c r="C11" s="10">
        <f>[1]Sheet1_Raw!N10</f>
        <v>4.7638E-2</v>
      </c>
      <c r="F11" t="s">
        <v>238</v>
      </c>
      <c r="G11">
        <v>163</v>
      </c>
      <c r="H11">
        <v>4112.8106690000004</v>
      </c>
      <c r="I11">
        <v>4101.1931274285716</v>
      </c>
      <c r="J11">
        <v>4.5670750000008411</v>
      </c>
    </row>
    <row r="12" spans="1:12" ht="24" x14ac:dyDescent="0.25">
      <c r="A12" s="9" t="s">
        <v>52</v>
      </c>
      <c r="B12" s="9"/>
      <c r="C12" s="10">
        <f>[1]Sheet1_Raw!N11</f>
        <v>5.9547999999999997E-2</v>
      </c>
      <c r="F12" t="s">
        <v>239</v>
      </c>
      <c r="G12">
        <v>164</v>
      </c>
      <c r="H12">
        <v>4119.1681509999999</v>
      </c>
      <c r="I12">
        <v>4105.9872554285712</v>
      </c>
      <c r="J12">
        <v>4.7941279999995459</v>
      </c>
    </row>
    <row r="13" spans="1:12" ht="24" x14ac:dyDescent="0.25">
      <c r="A13" s="9" t="s">
        <v>53</v>
      </c>
      <c r="B13" s="9"/>
      <c r="C13" s="10">
        <f>[1]Sheet1_Raw!N12</f>
        <v>9.5277000000000001E-2</v>
      </c>
      <c r="F13" t="s">
        <v>240</v>
      </c>
      <c r="G13">
        <v>165</v>
      </c>
      <c r="H13">
        <v>4125.807084</v>
      </c>
      <c r="I13">
        <v>4110.8263209999996</v>
      </c>
      <c r="J13">
        <v>4.8390655714283639</v>
      </c>
    </row>
    <row r="14" spans="1:12" ht="24" x14ac:dyDescent="0.25">
      <c r="A14" s="9" t="s">
        <v>54</v>
      </c>
      <c r="B14" s="9"/>
      <c r="C14" s="10">
        <f>[1]Sheet1_Raw!N13</f>
        <v>0.11909599999999999</v>
      </c>
      <c r="F14" t="s">
        <v>241</v>
      </c>
      <c r="G14">
        <v>166</v>
      </c>
      <c r="H14">
        <v>4134.9459639999995</v>
      </c>
      <c r="I14">
        <v>4116.0745548571422</v>
      </c>
      <c r="J14">
        <v>5.2482338571426226</v>
      </c>
    </row>
    <row r="15" spans="1:12" ht="24" x14ac:dyDescent="0.25">
      <c r="A15" s="9" t="s">
        <v>55</v>
      </c>
      <c r="B15" s="9"/>
      <c r="C15" s="10">
        <f>[1]Sheet1_Raw!N14</f>
        <v>0.14291499999999999</v>
      </c>
      <c r="F15" t="s">
        <v>242</v>
      </c>
      <c r="G15">
        <v>167</v>
      </c>
      <c r="H15">
        <v>4140.6908759999997</v>
      </c>
      <c r="I15">
        <v>4121.4457755714284</v>
      </c>
      <c r="J15">
        <v>5.3712207142862098</v>
      </c>
    </row>
    <row r="16" spans="1:12" ht="24" x14ac:dyDescent="0.25">
      <c r="A16" s="9" t="s">
        <v>56</v>
      </c>
      <c r="B16" s="9"/>
      <c r="C16" s="10">
        <f>[1]Sheet1_Raw!N15</f>
        <v>0.14291499999999999</v>
      </c>
      <c r="F16" t="s">
        <v>243</v>
      </c>
      <c r="G16">
        <v>168</v>
      </c>
      <c r="H16">
        <v>4148.3562769999999</v>
      </c>
      <c r="I16">
        <v>4127.3491515714286</v>
      </c>
      <c r="J16">
        <v>5.9033760000002076</v>
      </c>
    </row>
    <row r="17" spans="1:10" ht="24" x14ac:dyDescent="0.25">
      <c r="A17" s="9" t="s">
        <v>57</v>
      </c>
      <c r="B17" s="9"/>
      <c r="C17" s="10">
        <f>[1]Sheet1_Raw!N16</f>
        <v>0.14291499999999999</v>
      </c>
      <c r="F17" t="s">
        <v>244</v>
      </c>
      <c r="G17">
        <v>169</v>
      </c>
      <c r="H17">
        <v>4152.6442660000002</v>
      </c>
      <c r="I17">
        <v>4133.4890409999998</v>
      </c>
      <c r="J17">
        <v>6.1398894285712231</v>
      </c>
    </row>
    <row r="18" spans="1:10" ht="24" x14ac:dyDescent="0.25">
      <c r="A18" s="9" t="s">
        <v>58</v>
      </c>
      <c r="B18" s="9"/>
      <c r="C18" s="10">
        <f>[1]Sheet1_Raw!N17</f>
        <v>0.14291499999999999</v>
      </c>
      <c r="F18" t="s">
        <v>245</v>
      </c>
      <c r="G18">
        <v>170</v>
      </c>
      <c r="H18">
        <v>4159.4653150000004</v>
      </c>
      <c r="I18">
        <v>4140.1539904285719</v>
      </c>
      <c r="J18">
        <v>6.6649494285720721</v>
      </c>
    </row>
    <row r="19" spans="1:10" ht="24" x14ac:dyDescent="0.25">
      <c r="A19" s="9" t="s">
        <v>59</v>
      </c>
      <c r="B19" s="9"/>
      <c r="C19" s="10">
        <f>[1]Sheet1_Raw!N18</f>
        <v>0.15482499999999999</v>
      </c>
      <c r="F19" t="s">
        <v>246</v>
      </c>
      <c r="G19">
        <v>171</v>
      </c>
      <c r="H19">
        <v>4167.3459430000003</v>
      </c>
      <c r="I19">
        <v>4147.0365321428571</v>
      </c>
      <c r="J19">
        <v>6.882541714285253</v>
      </c>
    </row>
    <row r="20" spans="1:10" ht="24" x14ac:dyDescent="0.25">
      <c r="A20" s="9" t="s">
        <v>60</v>
      </c>
      <c r="B20" s="9"/>
      <c r="C20" s="10">
        <f>[1]Sheet1_Raw!N19</f>
        <v>0.15482499999999999</v>
      </c>
      <c r="F20" t="s">
        <v>247</v>
      </c>
      <c r="G20">
        <v>172</v>
      </c>
      <c r="H20">
        <v>4175.9881450000003</v>
      </c>
      <c r="I20">
        <v>4154.2052551428569</v>
      </c>
      <c r="J20">
        <v>7.1687229999997726</v>
      </c>
    </row>
    <row r="21" spans="1:10" ht="24" x14ac:dyDescent="0.25">
      <c r="A21" s="9" t="s">
        <v>61</v>
      </c>
      <c r="B21" s="9"/>
      <c r="C21" s="10">
        <f>[1]Sheet1_Raw!N20</f>
        <v>0.16673399999999999</v>
      </c>
      <c r="F21" t="s">
        <v>248</v>
      </c>
      <c r="G21">
        <v>173</v>
      </c>
      <c r="H21">
        <v>4185.4912560000002</v>
      </c>
      <c r="I21">
        <v>4161.4260111428575</v>
      </c>
      <c r="J21">
        <v>7.2207560000006197</v>
      </c>
    </row>
    <row r="22" spans="1:10" ht="24" x14ac:dyDescent="0.25">
      <c r="A22" s="9" t="s">
        <v>62</v>
      </c>
      <c r="B22" s="9"/>
      <c r="C22" s="10">
        <f>[1]Sheet1_Raw!N21</f>
        <v>0.16673399999999999</v>
      </c>
      <c r="F22" t="s">
        <v>249</v>
      </c>
      <c r="G22">
        <v>174</v>
      </c>
      <c r="H22">
        <v>4195.9049439999999</v>
      </c>
      <c r="I22">
        <v>4169.3137351428577</v>
      </c>
      <c r="J22">
        <v>7.8877240000001621</v>
      </c>
    </row>
    <row r="23" spans="1:10" ht="24" x14ac:dyDescent="0.25">
      <c r="A23" s="9" t="s">
        <v>63</v>
      </c>
      <c r="B23" s="9"/>
      <c r="C23" s="10">
        <f>[1]Sheet1_Raw!N22</f>
        <v>0.190553</v>
      </c>
      <c r="F23" t="s">
        <v>250</v>
      </c>
      <c r="G23">
        <v>175</v>
      </c>
      <c r="H23">
        <v>4203.8021280000003</v>
      </c>
      <c r="I23">
        <v>4177.234571</v>
      </c>
      <c r="J23">
        <v>7.920835857142265</v>
      </c>
    </row>
    <row r="24" spans="1:10" ht="24" x14ac:dyDescent="0.25">
      <c r="A24" s="9" t="s">
        <v>64</v>
      </c>
      <c r="B24" s="9"/>
      <c r="C24" s="10">
        <f>[1]Sheet1_Raw!N23</f>
        <v>0.190553</v>
      </c>
      <c r="F24" t="s">
        <v>251</v>
      </c>
      <c r="G24">
        <v>176</v>
      </c>
      <c r="H24">
        <v>4209.1000299999996</v>
      </c>
      <c r="I24">
        <v>4185.2996801428571</v>
      </c>
      <c r="J24">
        <v>8.0651091428571817</v>
      </c>
    </row>
    <row r="25" spans="1:10" ht="24" x14ac:dyDescent="0.25">
      <c r="A25" s="9" t="s">
        <v>65</v>
      </c>
      <c r="B25" s="9"/>
      <c r="C25" s="10">
        <f>[1]Sheet1_Raw!N24</f>
        <v>0.190553</v>
      </c>
      <c r="F25" t="s">
        <v>252</v>
      </c>
      <c r="G25">
        <v>177</v>
      </c>
      <c r="H25">
        <v>4215.7389629999998</v>
      </c>
      <c r="I25">
        <v>4193.3387727142854</v>
      </c>
      <c r="J25">
        <v>8.0390925714282275</v>
      </c>
    </row>
    <row r="26" spans="1:10" ht="24" x14ac:dyDescent="0.25">
      <c r="A26" s="9" t="s">
        <v>66</v>
      </c>
      <c r="B26" s="9"/>
      <c r="C26" s="10">
        <f>[1]Sheet1_Raw!N25</f>
        <v>0.190553</v>
      </c>
      <c r="F26" t="s">
        <v>253</v>
      </c>
      <c r="G26">
        <v>178</v>
      </c>
      <c r="H26">
        <v>4226.367878</v>
      </c>
      <c r="I26">
        <v>4201.7704777142862</v>
      </c>
      <c r="J26">
        <v>8.4317050000008749</v>
      </c>
    </row>
    <row r="27" spans="1:10" ht="24" x14ac:dyDescent="0.25">
      <c r="A27" s="9" t="s">
        <v>67</v>
      </c>
      <c r="B27" s="9"/>
      <c r="C27" s="10">
        <f>[1]Sheet1_Raw!N26</f>
        <v>0.190553</v>
      </c>
      <c r="F27" t="s">
        <v>254</v>
      </c>
      <c r="G27">
        <v>179</v>
      </c>
      <c r="H27">
        <v>4240.2748700000002</v>
      </c>
      <c r="I27">
        <v>4210.9542955714287</v>
      </c>
      <c r="J27">
        <v>9.1838178571424578</v>
      </c>
    </row>
    <row r="28" spans="1:10" ht="24" x14ac:dyDescent="0.25">
      <c r="A28" s="9" t="s">
        <v>68</v>
      </c>
      <c r="B28" s="9"/>
      <c r="C28" s="10">
        <f>[1]Sheet1_Raw!N27</f>
        <v>0.190553</v>
      </c>
      <c r="F28" t="s">
        <v>255</v>
      </c>
      <c r="G28">
        <v>180</v>
      </c>
      <c r="H28">
        <v>4255.9533469999997</v>
      </c>
      <c r="I28">
        <v>4221.0203085714293</v>
      </c>
      <c r="J28">
        <v>10.066013000000567</v>
      </c>
    </row>
    <row r="29" spans="1:10" ht="24" x14ac:dyDescent="0.25">
      <c r="A29" s="9" t="s">
        <v>69</v>
      </c>
      <c r="B29" s="9"/>
      <c r="C29" s="10">
        <f>[1]Sheet1_Raw!N28</f>
        <v>0.190553</v>
      </c>
      <c r="F29" t="s">
        <v>256</v>
      </c>
      <c r="G29">
        <v>181</v>
      </c>
      <c r="H29">
        <v>4273.6847619999999</v>
      </c>
      <c r="I29">
        <v>4232.1317111428571</v>
      </c>
      <c r="J29">
        <v>11.111402571427789</v>
      </c>
    </row>
    <row r="30" spans="1:10" ht="24" x14ac:dyDescent="0.25">
      <c r="A30" s="9" t="s">
        <v>70</v>
      </c>
      <c r="B30" s="9"/>
      <c r="C30" s="10">
        <f>[1]Sheet1_Raw!N29</f>
        <v>0.190553</v>
      </c>
      <c r="F30" t="s">
        <v>257</v>
      </c>
      <c r="G30">
        <v>182</v>
      </c>
      <c r="H30">
        <v>4293.7008960000003</v>
      </c>
      <c r="I30">
        <v>4244.9743922857142</v>
      </c>
      <c r="J30">
        <v>12.842681142857145</v>
      </c>
    </row>
    <row r="31" spans="1:10" ht="24" x14ac:dyDescent="0.25">
      <c r="A31" s="9" t="s">
        <v>71</v>
      </c>
      <c r="B31" s="9"/>
      <c r="C31" s="10">
        <f>[1]Sheet1_Raw!N30</f>
        <v>0.190553</v>
      </c>
      <c r="F31" t="s">
        <v>258</v>
      </c>
      <c r="G31">
        <v>183</v>
      </c>
      <c r="H31">
        <v>4309.478709</v>
      </c>
      <c r="I31">
        <v>4259.3142035714291</v>
      </c>
      <c r="J31">
        <v>14.339811285714859</v>
      </c>
    </row>
    <row r="32" spans="1:10" ht="24" x14ac:dyDescent="0.25">
      <c r="A32" s="9" t="s">
        <v>72</v>
      </c>
      <c r="B32" s="9"/>
      <c r="C32" s="10">
        <f>[1]Sheet1_Raw!N31</f>
        <v>0.190553</v>
      </c>
      <c r="F32" t="s">
        <v>259</v>
      </c>
      <c r="G32">
        <v>184</v>
      </c>
      <c r="H32">
        <v>4323.9817149999999</v>
      </c>
      <c r="I32">
        <v>4274.7774538571421</v>
      </c>
      <c r="J32">
        <v>15.463250285713002</v>
      </c>
    </row>
    <row r="33" spans="1:10" ht="24" x14ac:dyDescent="0.25">
      <c r="A33" s="9" t="s">
        <v>73</v>
      </c>
      <c r="B33" s="9"/>
      <c r="C33" s="10">
        <f>[1]Sheet1_Raw!N32</f>
        <v>0.190553</v>
      </c>
      <c r="F33" t="s">
        <v>260</v>
      </c>
      <c r="G33">
        <v>185</v>
      </c>
      <c r="H33">
        <v>4346.5971319999999</v>
      </c>
      <c r="I33">
        <v>4291.9530615714284</v>
      </c>
      <c r="J33">
        <v>17.175607714286343</v>
      </c>
    </row>
    <row r="34" spans="1:10" ht="24" x14ac:dyDescent="0.25">
      <c r="A34" s="9" t="s">
        <v>74</v>
      </c>
      <c r="B34" s="9"/>
      <c r="C34" s="10">
        <f>[1]Sheet1_Raw!N33</f>
        <v>0.190553</v>
      </c>
      <c r="D34" s="12">
        <f t="shared" ref="D34:D39" si="0">AVERAGE(C28:C34)</f>
        <v>0.190553</v>
      </c>
      <c r="F34" t="s">
        <v>261</v>
      </c>
      <c r="G34">
        <v>186</v>
      </c>
      <c r="H34">
        <v>4369.9244550000003</v>
      </c>
      <c r="I34">
        <v>4310.4744308571426</v>
      </c>
      <c r="J34">
        <v>18.521369285714172</v>
      </c>
    </row>
    <row r="35" spans="1:10" ht="24" x14ac:dyDescent="0.25">
      <c r="A35" s="9" t="s">
        <v>75</v>
      </c>
      <c r="B35" s="9"/>
      <c r="C35" s="10">
        <f>[1]Sheet1_Raw!N34</f>
        <v>0.190553</v>
      </c>
      <c r="D35" s="12">
        <f t="shared" si="0"/>
        <v>0.190553</v>
      </c>
      <c r="F35" t="s">
        <v>262</v>
      </c>
      <c r="G35">
        <v>187</v>
      </c>
      <c r="H35">
        <v>4394.0961310000002</v>
      </c>
      <c r="I35">
        <v>4330.2091142857143</v>
      </c>
      <c r="J35">
        <v>19.73468342857177</v>
      </c>
    </row>
    <row r="36" spans="1:10" ht="24" x14ac:dyDescent="0.25">
      <c r="A36" s="9" t="s">
        <v>76</v>
      </c>
      <c r="B36" s="9">
        <v>-6</v>
      </c>
      <c r="C36" s="10">
        <f>[1]Sheet1_Raw!N35</f>
        <v>0.190553</v>
      </c>
      <c r="D36" s="12">
        <f t="shared" si="0"/>
        <v>0.190553</v>
      </c>
      <c r="F36" t="s">
        <v>263</v>
      </c>
      <c r="G36">
        <v>188</v>
      </c>
      <c r="H36">
        <v>4418.0029119999999</v>
      </c>
      <c r="I36">
        <v>4350.8259928571433</v>
      </c>
      <c r="J36">
        <v>20.61687857142897</v>
      </c>
    </row>
    <row r="37" spans="1:10" ht="24" x14ac:dyDescent="0.25">
      <c r="A37" s="9" t="s">
        <v>77</v>
      </c>
      <c r="B37" s="9">
        <v>-5</v>
      </c>
      <c r="C37" s="10">
        <f>[1]Sheet1_Raw!N36</f>
        <v>0.202463</v>
      </c>
      <c r="D37" s="12">
        <f t="shared" si="0"/>
        <v>0.19225442857142858</v>
      </c>
      <c r="F37" t="s">
        <v>264</v>
      </c>
      <c r="G37">
        <v>189</v>
      </c>
      <c r="H37">
        <v>4440.6017730000003</v>
      </c>
      <c r="I37">
        <v>4371.8118324285706</v>
      </c>
      <c r="J37">
        <v>20.985839571427277</v>
      </c>
    </row>
    <row r="38" spans="1:10" ht="24" x14ac:dyDescent="0.25">
      <c r="A38" s="9" t="s">
        <v>78</v>
      </c>
      <c r="B38" s="9">
        <v>-4</v>
      </c>
      <c r="C38" s="10">
        <f>[1]Sheet1_Raw!N37</f>
        <v>0.32155899999999998</v>
      </c>
      <c r="D38" s="12">
        <f t="shared" si="0"/>
        <v>0.2109695714285714</v>
      </c>
      <c r="E38" s="12">
        <f>D38-D37</f>
        <v>1.8715142857142819E-2</v>
      </c>
      <c r="F38" t="s">
        <v>265</v>
      </c>
      <c r="G38">
        <v>190</v>
      </c>
      <c r="H38">
        <v>4457.0914919999996</v>
      </c>
      <c r="I38">
        <v>4392.8993728571431</v>
      </c>
      <c r="J38">
        <v>21.087540428572538</v>
      </c>
    </row>
    <row r="39" spans="1:10" ht="24" x14ac:dyDescent="0.25">
      <c r="A39" s="9" t="s">
        <v>79</v>
      </c>
      <c r="B39" s="9">
        <v>-3</v>
      </c>
      <c r="C39" s="10">
        <f>[1]Sheet1_Raw!N38</f>
        <v>0.54784100000000002</v>
      </c>
      <c r="D39" s="12">
        <f t="shared" si="0"/>
        <v>0.26201071428571426</v>
      </c>
      <c r="E39" s="12">
        <f t="shared" ref="E39:E102" si="1">D39-D38</f>
        <v>5.1041142857142868E-2</v>
      </c>
      <c r="F39" t="s">
        <v>266</v>
      </c>
      <c r="G39">
        <v>191</v>
      </c>
      <c r="H39">
        <v>4473.2335359999997</v>
      </c>
      <c r="I39">
        <v>4414.2210615714284</v>
      </c>
      <c r="J39">
        <v>21.321688714285301</v>
      </c>
    </row>
    <row r="40" spans="1:10" ht="24" x14ac:dyDescent="0.25">
      <c r="A40" s="9" t="s">
        <v>80</v>
      </c>
      <c r="B40" s="9">
        <v>-2</v>
      </c>
      <c r="C40" s="10">
        <f>[1]Sheet1_Raw!N39</f>
        <v>0.57165999999999995</v>
      </c>
      <c r="D40" s="12">
        <f>AVERAGE(C34:C40)</f>
        <v>0.31645457142857142</v>
      </c>
      <c r="E40" s="12">
        <f t="shared" si="1"/>
        <v>5.4443857142857155E-2</v>
      </c>
      <c r="F40" t="s">
        <v>267</v>
      </c>
      <c r="G40">
        <v>192</v>
      </c>
      <c r="H40">
        <v>4495.1867160000002</v>
      </c>
      <c r="I40">
        <v>4435.4481450000003</v>
      </c>
      <c r="J40">
        <v>21.227083428571859</v>
      </c>
    </row>
    <row r="41" spans="1:10" ht="24" x14ac:dyDescent="0.25">
      <c r="A41" s="9" t="s">
        <v>81</v>
      </c>
      <c r="B41" s="9">
        <v>-1</v>
      </c>
      <c r="C41" s="10">
        <f>[1]Sheet1_Raw!N40</f>
        <v>0.94085700000000005</v>
      </c>
      <c r="D41" s="12">
        <f t="shared" ref="D41:D104" si="2">AVERAGE(C35:C41)</f>
        <v>0.42364085714285721</v>
      </c>
      <c r="E41" s="12">
        <f t="shared" si="1"/>
        <v>0.10718628571428579</v>
      </c>
      <c r="F41" t="s">
        <v>268</v>
      </c>
      <c r="G41">
        <v>193</v>
      </c>
      <c r="H41">
        <v>4518.3153670000002</v>
      </c>
      <c r="I41">
        <v>4456.6468467142859</v>
      </c>
      <c r="J41">
        <v>21.198701714285562</v>
      </c>
    </row>
    <row r="42" spans="1:10" ht="24" x14ac:dyDescent="0.25">
      <c r="A42" s="9" t="s">
        <v>82</v>
      </c>
      <c r="B42" s="9">
        <v>0</v>
      </c>
      <c r="C42" s="10">
        <f>[1]Sheet1_Raw!N41</f>
        <v>1.5482450000000001</v>
      </c>
      <c r="D42" s="12">
        <f t="shared" si="2"/>
        <v>0.61759685714285717</v>
      </c>
      <c r="E42" s="12">
        <f t="shared" si="1"/>
        <v>0.19395599999999996</v>
      </c>
      <c r="F42" t="s">
        <v>269</v>
      </c>
      <c r="G42">
        <v>194</v>
      </c>
      <c r="H42">
        <v>4546.9902599999996</v>
      </c>
      <c r="I42">
        <v>4478.4888651428564</v>
      </c>
      <c r="J42">
        <v>21.842018428570555</v>
      </c>
    </row>
    <row r="43" spans="1:10" ht="24" x14ac:dyDescent="0.25">
      <c r="A43" s="9" t="s">
        <v>83</v>
      </c>
      <c r="B43" s="9">
        <v>1</v>
      </c>
      <c r="C43" s="10">
        <f>[1]Sheet1_Raw!N42</f>
        <v>1.8936230000000001</v>
      </c>
      <c r="D43" s="12">
        <f t="shared" si="2"/>
        <v>0.86089257142857156</v>
      </c>
      <c r="E43" s="12">
        <f t="shared" si="1"/>
        <v>0.24329571428571439</v>
      </c>
      <c r="F43" t="s">
        <v>270</v>
      </c>
      <c r="G43">
        <v>195</v>
      </c>
      <c r="H43">
        <v>4575.0360259999998</v>
      </c>
      <c r="I43">
        <v>4500.9221671428559</v>
      </c>
      <c r="J43">
        <v>22.433301999999458</v>
      </c>
    </row>
    <row r="44" spans="1:10" ht="24" x14ac:dyDescent="0.25">
      <c r="A44" s="9" t="s">
        <v>84</v>
      </c>
      <c r="B44" s="9">
        <f t="shared" ref="B44:B107" si="3">1+B43</f>
        <v>2</v>
      </c>
      <c r="C44" s="10">
        <f>[1]Sheet1_Raw!N43</f>
        <v>2.3342770000000002</v>
      </c>
      <c r="D44" s="12">
        <f t="shared" si="2"/>
        <v>1.1654374285714286</v>
      </c>
      <c r="E44" s="12">
        <f t="shared" si="1"/>
        <v>0.30454485714285706</v>
      </c>
      <c r="F44" t="s">
        <v>271</v>
      </c>
      <c r="G44">
        <v>196</v>
      </c>
      <c r="H44">
        <v>4596.4925279999998</v>
      </c>
      <c r="I44">
        <v>4523.1922749999994</v>
      </c>
      <c r="J44">
        <v>22.270107857143557</v>
      </c>
    </row>
    <row r="45" spans="1:10" ht="24" x14ac:dyDescent="0.25">
      <c r="A45" s="9" t="s">
        <v>85</v>
      </c>
      <c r="B45" s="9">
        <f t="shared" si="3"/>
        <v>3</v>
      </c>
      <c r="C45" s="10">
        <f>[1]Sheet1_Raw!N44</f>
        <v>3.1203090000000002</v>
      </c>
      <c r="D45" s="12">
        <f t="shared" si="2"/>
        <v>1.5652588571428574</v>
      </c>
      <c r="E45" s="12">
        <f t="shared" si="1"/>
        <v>0.39982142857142877</v>
      </c>
      <c r="F45" t="s">
        <v>272</v>
      </c>
      <c r="G45">
        <v>197</v>
      </c>
      <c r="H45">
        <v>4615.5318610000004</v>
      </c>
      <c r="I45">
        <v>4545.8266134285714</v>
      </c>
      <c r="J45">
        <v>22.634338428571937</v>
      </c>
    </row>
    <row r="46" spans="1:10" ht="24" x14ac:dyDescent="0.25">
      <c r="A46" s="9" t="s">
        <v>86</v>
      </c>
      <c r="B46" s="9">
        <f t="shared" si="3"/>
        <v>4</v>
      </c>
      <c r="C46" s="10">
        <f>[1]Sheet1_Raw!N45</f>
        <v>5.7404159999999997</v>
      </c>
      <c r="D46" s="12">
        <f t="shared" si="2"/>
        <v>2.3070552857142856</v>
      </c>
      <c r="E46" s="12">
        <f t="shared" si="1"/>
        <v>0.74179642857142825</v>
      </c>
      <c r="F46" t="s">
        <v>273</v>
      </c>
      <c r="G46">
        <v>198</v>
      </c>
      <c r="H46">
        <v>4638.1969470000004</v>
      </c>
      <c r="I46">
        <v>4569.3928150000002</v>
      </c>
      <c r="J46">
        <v>23.566201571428792</v>
      </c>
    </row>
    <row r="47" spans="1:10" ht="24" x14ac:dyDescent="0.25">
      <c r="A47" s="9" t="s">
        <v>87</v>
      </c>
      <c r="B47" s="9">
        <f t="shared" si="3"/>
        <v>5</v>
      </c>
      <c r="C47" s="10">
        <f>[1]Sheet1_Raw!N46</f>
        <v>7.9794169999999998</v>
      </c>
      <c r="D47" s="12">
        <f t="shared" si="2"/>
        <v>3.3653062857142859</v>
      </c>
      <c r="E47" s="12">
        <f t="shared" si="1"/>
        <v>1.0582510000000003</v>
      </c>
      <c r="F47" t="s">
        <v>274</v>
      </c>
      <c r="G47">
        <v>199</v>
      </c>
      <c r="H47">
        <v>4661.8719440000004</v>
      </c>
      <c r="I47">
        <v>4593.2049904285714</v>
      </c>
      <c r="J47">
        <v>23.812175428571209</v>
      </c>
    </row>
    <row r="48" spans="1:10" ht="24" x14ac:dyDescent="0.25">
      <c r="A48" s="9" t="s">
        <v>88</v>
      </c>
      <c r="B48" s="9">
        <f t="shared" si="3"/>
        <v>6</v>
      </c>
      <c r="C48" s="10">
        <f>[1]Sheet1_Raw!N47</f>
        <v>9.5157530000000001</v>
      </c>
      <c r="D48" s="12">
        <f t="shared" si="2"/>
        <v>4.5902914285714287</v>
      </c>
      <c r="E48" s="12">
        <f t="shared" si="1"/>
        <v>1.2249851428571428</v>
      </c>
      <c r="F48" t="s">
        <v>275</v>
      </c>
      <c r="G48">
        <v>200</v>
      </c>
      <c r="H48">
        <v>4688.3117840000004</v>
      </c>
      <c r="I48">
        <v>4617.4901928571435</v>
      </c>
      <c r="J48">
        <v>24.28520242857212</v>
      </c>
    </row>
    <row r="49" spans="1:10" ht="24" x14ac:dyDescent="0.25">
      <c r="A49" s="9" t="s">
        <v>89</v>
      </c>
      <c r="B49" s="9">
        <f t="shared" si="3"/>
        <v>7</v>
      </c>
      <c r="C49" s="10">
        <f>[1]Sheet1_Raw!N48</f>
        <v>12.385961</v>
      </c>
      <c r="D49" s="12">
        <f t="shared" si="2"/>
        <v>6.1385365714285713</v>
      </c>
      <c r="E49" s="12">
        <f t="shared" si="1"/>
        <v>1.5482451428571427</v>
      </c>
      <c r="F49" t="s">
        <v>276</v>
      </c>
      <c r="G49">
        <v>201</v>
      </c>
      <c r="H49">
        <v>4715.0661870000004</v>
      </c>
      <c r="I49">
        <v>4641.5010395714289</v>
      </c>
      <c r="J49">
        <v>24.010846714285435</v>
      </c>
    </row>
    <row r="50" spans="1:10" ht="24" x14ac:dyDescent="0.25">
      <c r="A50" s="9" t="s">
        <v>90</v>
      </c>
      <c r="B50" s="9">
        <f t="shared" si="3"/>
        <v>8</v>
      </c>
      <c r="C50" s="10">
        <f>[1]Sheet1_Raw!N49</f>
        <v>14.005663</v>
      </c>
      <c r="D50" s="12">
        <f t="shared" si="2"/>
        <v>7.8688279999999997</v>
      </c>
      <c r="E50" s="12">
        <f t="shared" si="1"/>
        <v>1.7302914285714284</v>
      </c>
      <c r="F50" t="s">
        <v>277</v>
      </c>
      <c r="G50">
        <v>202</v>
      </c>
      <c r="H50">
        <v>4739.9166569999998</v>
      </c>
      <c r="I50">
        <v>4665.0554154285719</v>
      </c>
      <c r="J50">
        <v>23.554375857142986</v>
      </c>
    </row>
    <row r="51" spans="1:10" ht="24" x14ac:dyDescent="0.25">
      <c r="A51" s="9" t="s">
        <v>91</v>
      </c>
      <c r="B51" s="9">
        <f t="shared" si="3"/>
        <v>9</v>
      </c>
      <c r="C51" s="10">
        <f>[1]Sheet1_Raw!N50</f>
        <v>17.352255</v>
      </c>
      <c r="D51" s="12">
        <f t="shared" si="2"/>
        <v>10.014253428571427</v>
      </c>
      <c r="E51" s="12">
        <f t="shared" si="1"/>
        <v>2.1454254285714276</v>
      </c>
      <c r="F51" t="s">
        <v>278</v>
      </c>
      <c r="G51">
        <v>203</v>
      </c>
      <c r="H51">
        <v>4764.0221089999995</v>
      </c>
      <c r="I51">
        <v>4688.9882127142855</v>
      </c>
      <c r="J51">
        <v>23.932797285713605</v>
      </c>
    </row>
    <row r="52" spans="1:10" ht="24" x14ac:dyDescent="0.25">
      <c r="A52" s="9" t="s">
        <v>92</v>
      </c>
      <c r="B52" s="9">
        <f t="shared" si="3"/>
        <v>10</v>
      </c>
      <c r="C52" s="10">
        <f>[1]Sheet1_Raw!N51</f>
        <v>22.723474</v>
      </c>
      <c r="D52" s="12">
        <f t="shared" si="2"/>
        <v>12.814705571428572</v>
      </c>
      <c r="E52" s="12">
        <f t="shared" si="1"/>
        <v>2.8004521428571447</v>
      </c>
      <c r="F52" t="s">
        <v>279</v>
      </c>
      <c r="G52">
        <v>204</v>
      </c>
      <c r="H52">
        <v>4780.7104989999998</v>
      </c>
      <c r="I52">
        <v>4712.585161</v>
      </c>
      <c r="J52">
        <v>23.596948285714461</v>
      </c>
    </row>
    <row r="53" spans="1:10" ht="24" x14ac:dyDescent="0.25">
      <c r="A53" s="9" t="s">
        <v>93</v>
      </c>
      <c r="B53" s="9">
        <f t="shared" si="3"/>
        <v>11</v>
      </c>
      <c r="C53" s="10">
        <f>[1]Sheet1_Raw!N52</f>
        <v>24.748103</v>
      </c>
      <c r="D53" s="12">
        <f t="shared" si="2"/>
        <v>15.530089428571429</v>
      </c>
      <c r="E53" s="12">
        <f t="shared" si="1"/>
        <v>2.7153838571428572</v>
      </c>
      <c r="F53" t="s">
        <v>280</v>
      </c>
      <c r="G53">
        <v>205</v>
      </c>
      <c r="H53">
        <v>4801.057753</v>
      </c>
      <c r="I53">
        <v>4735.850990428572</v>
      </c>
      <c r="J53">
        <v>23.265829428572033</v>
      </c>
    </row>
    <row r="54" spans="1:10" ht="24" x14ac:dyDescent="0.25">
      <c r="A54" s="9" t="s">
        <v>94</v>
      </c>
      <c r="B54" s="9">
        <f t="shared" si="3"/>
        <v>12</v>
      </c>
      <c r="C54" s="10">
        <f>[1]Sheet1_Raw!N53</f>
        <v>43.767698000000003</v>
      </c>
      <c r="D54" s="12">
        <f t="shared" si="2"/>
        <v>20.642700999999999</v>
      </c>
      <c r="E54" s="12">
        <f t="shared" si="1"/>
        <v>5.1126115714285696</v>
      </c>
      <c r="F54" t="s">
        <v>281</v>
      </c>
      <c r="G54">
        <v>206</v>
      </c>
      <c r="H54">
        <v>4825.0969809999997</v>
      </c>
      <c r="I54">
        <v>4759.168852857144</v>
      </c>
      <c r="J54">
        <v>23.317862428571971</v>
      </c>
    </row>
    <row r="55" spans="1:10" ht="24" x14ac:dyDescent="0.25">
      <c r="A55" s="9" t="s">
        <v>95</v>
      </c>
      <c r="B55" s="9">
        <f t="shared" si="3"/>
        <v>13</v>
      </c>
      <c r="C55" s="10">
        <f>[1]Sheet1_Raw!N54</f>
        <v>54.605414000000003</v>
      </c>
      <c r="D55" s="12">
        <f t="shared" si="2"/>
        <v>27.084081142857144</v>
      </c>
      <c r="E55" s="12">
        <f t="shared" si="1"/>
        <v>6.4413801428571453</v>
      </c>
      <c r="F55" t="s">
        <v>282</v>
      </c>
      <c r="G55">
        <v>207</v>
      </c>
      <c r="H55">
        <v>4851.3050380000004</v>
      </c>
      <c r="I55">
        <v>4782.4536034285711</v>
      </c>
      <c r="J55">
        <v>23.284750571427139</v>
      </c>
    </row>
    <row r="56" spans="1:10" ht="24" x14ac:dyDescent="0.25">
      <c r="A56" s="9" t="s">
        <v>96</v>
      </c>
      <c r="B56" s="9">
        <f t="shared" si="3"/>
        <v>14</v>
      </c>
      <c r="C56" s="10">
        <f>[1]Sheet1_Raw!N55</f>
        <v>69.016002999999998</v>
      </c>
      <c r="D56" s="12">
        <f t="shared" si="2"/>
        <v>35.174087142857147</v>
      </c>
      <c r="E56" s="12">
        <f t="shared" si="1"/>
        <v>8.0900060000000025</v>
      </c>
      <c r="F56" t="s">
        <v>283</v>
      </c>
      <c r="G56">
        <v>208</v>
      </c>
      <c r="H56">
        <v>4882.8772200000003</v>
      </c>
      <c r="I56">
        <v>4806.4266081428577</v>
      </c>
      <c r="J56">
        <v>23.973004714286617</v>
      </c>
    </row>
    <row r="57" spans="1:10" ht="24" x14ac:dyDescent="0.25">
      <c r="A57" s="9" t="s">
        <v>97</v>
      </c>
      <c r="B57" s="9">
        <f t="shared" si="3"/>
        <v>15</v>
      </c>
      <c r="C57" s="10">
        <f>[1]Sheet1_Raw!N56</f>
        <v>86.606449999999995</v>
      </c>
      <c r="D57" s="12">
        <f t="shared" si="2"/>
        <v>45.54562814285714</v>
      </c>
      <c r="E57" s="12">
        <f t="shared" si="1"/>
        <v>10.371540999999993</v>
      </c>
      <c r="F57" t="s">
        <v>284</v>
      </c>
      <c r="G57">
        <v>209</v>
      </c>
      <c r="H57">
        <v>4909.9792980000002</v>
      </c>
      <c r="I57">
        <v>4830.7212711428574</v>
      </c>
      <c r="J57">
        <v>24.294662999999673</v>
      </c>
    </row>
    <row r="58" spans="1:10" ht="24" x14ac:dyDescent="0.25">
      <c r="A58" s="9" t="s">
        <v>98</v>
      </c>
      <c r="B58" s="9">
        <f t="shared" si="3"/>
        <v>16</v>
      </c>
      <c r="C58" s="10">
        <f>[1]Sheet1_Raw!N57</f>
        <v>110.246961</v>
      </c>
      <c r="D58" s="12">
        <f t="shared" si="2"/>
        <v>58.816300428571424</v>
      </c>
      <c r="E58" s="12">
        <f t="shared" si="1"/>
        <v>13.270672285714284</v>
      </c>
      <c r="F58" t="s">
        <v>285</v>
      </c>
      <c r="G58">
        <v>210</v>
      </c>
      <c r="H58">
        <v>4936.2535790000002</v>
      </c>
      <c r="I58">
        <v>4855.3257668571441</v>
      </c>
      <c r="J58">
        <v>24.604495714286713</v>
      </c>
    </row>
    <row r="59" spans="1:10" ht="24" x14ac:dyDescent="0.25">
      <c r="A59" s="9" t="s">
        <v>99</v>
      </c>
      <c r="B59" s="9">
        <f t="shared" si="3"/>
        <v>17</v>
      </c>
      <c r="C59" s="10">
        <f>[1]Sheet1_Raw!N58</f>
        <v>146.80936500000001</v>
      </c>
      <c r="D59" s="12">
        <f t="shared" si="2"/>
        <v>76.542856285714279</v>
      </c>
      <c r="E59" s="12">
        <f t="shared" si="1"/>
        <v>17.726555857142856</v>
      </c>
      <c r="F59" t="s">
        <v>286</v>
      </c>
      <c r="G59">
        <v>211</v>
      </c>
      <c r="H59">
        <v>4958.6041009999999</v>
      </c>
      <c r="I59">
        <v>4880.7391385714291</v>
      </c>
      <c r="J59">
        <v>25.413371714284949</v>
      </c>
    </row>
    <row r="60" spans="1:10" ht="24" x14ac:dyDescent="0.25">
      <c r="A60" s="9" t="s">
        <v>100</v>
      </c>
      <c r="B60" s="9">
        <f t="shared" si="3"/>
        <v>18</v>
      </c>
      <c r="C60" s="10">
        <f>[1]Sheet1_Raw!N59</f>
        <v>182.45473100000001</v>
      </c>
      <c r="D60" s="12">
        <f t="shared" si="2"/>
        <v>99.072374571428568</v>
      </c>
      <c r="E60" s="12">
        <f t="shared" si="1"/>
        <v>22.529518285714289</v>
      </c>
      <c r="F60" t="s">
        <v>287</v>
      </c>
      <c r="G60">
        <v>212</v>
      </c>
      <c r="H60">
        <v>4981.633417</v>
      </c>
      <c r="I60">
        <v>4906.5356620000002</v>
      </c>
      <c r="J60">
        <v>25.796523428571163</v>
      </c>
    </row>
    <row r="61" spans="1:10" ht="24" x14ac:dyDescent="0.25">
      <c r="A61" s="9" t="s">
        <v>101</v>
      </c>
      <c r="B61" s="9">
        <f t="shared" si="3"/>
        <v>19</v>
      </c>
      <c r="C61" s="10">
        <f>[1]Sheet1_Raw!N60</f>
        <v>236.38130000000001</v>
      </c>
      <c r="D61" s="12">
        <f t="shared" si="2"/>
        <v>126.58860342857143</v>
      </c>
      <c r="E61" s="12">
        <f t="shared" si="1"/>
        <v>27.516228857142863</v>
      </c>
      <c r="F61" t="s">
        <v>288</v>
      </c>
      <c r="G61">
        <v>213</v>
      </c>
      <c r="H61">
        <v>5008.7851629999996</v>
      </c>
      <c r="I61">
        <v>4932.776830857144</v>
      </c>
      <c r="J61">
        <v>26.241168857143748</v>
      </c>
    </row>
    <row r="62" spans="1:10" ht="24" x14ac:dyDescent="0.25">
      <c r="A62" s="9" t="s">
        <v>102</v>
      </c>
      <c r="B62" s="9">
        <f t="shared" si="3"/>
        <v>20</v>
      </c>
      <c r="C62" s="10">
        <f>[1]Sheet1_Raw!N61</f>
        <v>264.54745100000002</v>
      </c>
      <c r="D62" s="12">
        <f t="shared" si="2"/>
        <v>156.58032299999999</v>
      </c>
      <c r="E62" s="12">
        <f t="shared" si="1"/>
        <v>29.991719571428561</v>
      </c>
      <c r="F62" t="s">
        <v>289</v>
      </c>
      <c r="G62">
        <v>214</v>
      </c>
      <c r="H62">
        <v>5038.3540759999996</v>
      </c>
      <c r="I62">
        <v>4959.498122</v>
      </c>
      <c r="J62">
        <v>26.721291142855989</v>
      </c>
    </row>
    <row r="63" spans="1:10" ht="24" x14ac:dyDescent="0.25">
      <c r="A63" s="9" t="s">
        <v>103</v>
      </c>
      <c r="B63" s="9">
        <f t="shared" si="3"/>
        <v>21</v>
      </c>
      <c r="C63" s="10">
        <f>[1]Sheet1_Raw!N62</f>
        <v>296.22692799999999</v>
      </c>
      <c r="D63" s="12">
        <f t="shared" si="2"/>
        <v>189.03902657142859</v>
      </c>
      <c r="E63" s="12">
        <f t="shared" si="1"/>
        <v>32.4587035714286</v>
      </c>
      <c r="F63" t="s">
        <v>290</v>
      </c>
      <c r="G63">
        <v>215</v>
      </c>
      <c r="H63">
        <v>5070.0090380000001</v>
      </c>
      <c r="I63">
        <v>4986.2312388571427</v>
      </c>
      <c r="J63">
        <v>26.733116857142704</v>
      </c>
    </row>
    <row r="64" spans="1:10" ht="24" x14ac:dyDescent="0.25">
      <c r="A64" s="9" t="s">
        <v>104</v>
      </c>
      <c r="B64" s="9">
        <f t="shared" si="3"/>
        <v>22</v>
      </c>
      <c r="C64" s="10">
        <f>[1]Sheet1_Raw!N63</f>
        <v>346.044692</v>
      </c>
      <c r="D64" s="12">
        <f t="shared" si="2"/>
        <v>226.10163257142858</v>
      </c>
      <c r="E64" s="12">
        <f t="shared" si="1"/>
        <v>37.062605999999988</v>
      </c>
      <c r="F64" t="s">
        <v>291</v>
      </c>
      <c r="G64">
        <v>216</v>
      </c>
      <c r="H64">
        <v>5100.9520940000002</v>
      </c>
      <c r="I64">
        <v>5013.5130668571428</v>
      </c>
      <c r="J64">
        <v>27.281828000000132</v>
      </c>
    </row>
    <row r="65" spans="1:10" ht="24" x14ac:dyDescent="0.25">
      <c r="A65" s="9" t="s">
        <v>105</v>
      </c>
      <c r="B65" s="9">
        <f t="shared" si="3"/>
        <v>23</v>
      </c>
      <c r="C65" s="10">
        <f>[1]Sheet1_Raw!N64</f>
        <v>392.849332</v>
      </c>
      <c r="D65" s="12">
        <f t="shared" si="2"/>
        <v>266.47339985714285</v>
      </c>
      <c r="E65" s="12">
        <f t="shared" si="1"/>
        <v>40.37176728571427</v>
      </c>
      <c r="F65" t="s">
        <v>292</v>
      </c>
      <c r="G65">
        <v>217</v>
      </c>
      <c r="H65">
        <v>5130.1898890000002</v>
      </c>
      <c r="I65">
        <v>5041.2182539999994</v>
      </c>
      <c r="J65">
        <v>27.70518714285663</v>
      </c>
    </row>
    <row r="66" spans="1:10" ht="24" x14ac:dyDescent="0.25">
      <c r="A66" s="9" t="s">
        <v>106</v>
      </c>
      <c r="B66" s="9">
        <f t="shared" si="3"/>
        <v>24</v>
      </c>
      <c r="C66" s="10">
        <f>[1]Sheet1_Raw!N65</f>
        <v>444.501171</v>
      </c>
      <c r="D66" s="12">
        <f t="shared" si="2"/>
        <v>309.00080071428567</v>
      </c>
      <c r="E66" s="12">
        <f t="shared" si="1"/>
        <v>42.527400857142823</v>
      </c>
      <c r="F66" t="s">
        <v>293</v>
      </c>
      <c r="G66">
        <v>218</v>
      </c>
      <c r="H66">
        <v>5154.9244669999998</v>
      </c>
      <c r="I66">
        <v>5069.2640205714279</v>
      </c>
      <c r="J66">
        <v>28.04576657142843</v>
      </c>
    </row>
    <row r="67" spans="1:10" ht="24" x14ac:dyDescent="0.25">
      <c r="A67" s="9" t="s">
        <v>107</v>
      </c>
      <c r="B67" s="9">
        <f t="shared" si="3"/>
        <v>25</v>
      </c>
      <c r="C67" s="10">
        <f>[1]Sheet1_Raw!N66</f>
        <v>523.28302799999994</v>
      </c>
      <c r="D67" s="12">
        <f t="shared" si="2"/>
        <v>357.69055742857142</v>
      </c>
      <c r="E67" s="12">
        <f t="shared" si="1"/>
        <v>48.68975671428575</v>
      </c>
      <c r="F67" t="s">
        <v>294</v>
      </c>
      <c r="G67">
        <v>219</v>
      </c>
      <c r="H67">
        <v>5182.1921039999997</v>
      </c>
      <c r="I67">
        <v>5097.9152615714283</v>
      </c>
      <c r="J67">
        <v>28.651241000000482</v>
      </c>
    </row>
    <row r="68" spans="1:10" ht="24" x14ac:dyDescent="0.25">
      <c r="A68" s="9" t="s">
        <v>108</v>
      </c>
      <c r="B68" s="9">
        <f t="shared" si="3"/>
        <v>26</v>
      </c>
      <c r="C68" s="10">
        <f>[1]Sheet1_Raw!N67</f>
        <v>605.85213099999999</v>
      </c>
      <c r="D68" s="12">
        <f t="shared" si="2"/>
        <v>410.47210471428571</v>
      </c>
      <c r="E68" s="12">
        <f t="shared" si="1"/>
        <v>52.781547285714282</v>
      </c>
      <c r="F68" t="s">
        <v>295</v>
      </c>
      <c r="G68">
        <v>220</v>
      </c>
      <c r="H68">
        <v>5212.8205969999999</v>
      </c>
      <c r="I68">
        <v>5127.0631807142854</v>
      </c>
      <c r="J68">
        <v>29.147919142857063</v>
      </c>
    </row>
    <row r="69" spans="1:10" ht="24" x14ac:dyDescent="0.25">
      <c r="A69" s="9" t="s">
        <v>109</v>
      </c>
      <c r="B69" s="9">
        <f t="shared" si="3"/>
        <v>27</v>
      </c>
      <c r="C69" s="10">
        <f>[1]Sheet1_Raw!N68</f>
        <v>687.12308900000005</v>
      </c>
      <c r="D69" s="12">
        <f t="shared" si="2"/>
        <v>470.84005300000001</v>
      </c>
      <c r="E69" s="12">
        <f t="shared" si="1"/>
        <v>60.367948285714306</v>
      </c>
      <c r="F69" t="s">
        <v>296</v>
      </c>
      <c r="G69">
        <v>221</v>
      </c>
      <c r="H69">
        <v>5255.0051389999999</v>
      </c>
      <c r="I69">
        <v>5158.0133325714287</v>
      </c>
      <c r="J69">
        <v>30.950151857143283</v>
      </c>
    </row>
    <row r="70" spans="1:10" ht="24" x14ac:dyDescent="0.25">
      <c r="A70" s="9" t="s">
        <v>110</v>
      </c>
      <c r="B70" s="9">
        <f t="shared" si="3"/>
        <v>28</v>
      </c>
      <c r="C70" s="10">
        <f>[1]Sheet1_Raw!N69</f>
        <v>739.52523199999996</v>
      </c>
      <c r="D70" s="12">
        <f t="shared" si="2"/>
        <v>534.16838214285713</v>
      </c>
      <c r="E70" s="12">
        <f t="shared" si="1"/>
        <v>63.328329142857115</v>
      </c>
      <c r="F70" t="s">
        <v>297</v>
      </c>
      <c r="G70">
        <v>222</v>
      </c>
      <c r="H70">
        <v>5296.3784390000001</v>
      </c>
      <c r="I70">
        <v>5190.3518184285713</v>
      </c>
      <c r="J70">
        <v>32.338485857142587</v>
      </c>
    </row>
    <row r="71" spans="1:10" ht="24" x14ac:dyDescent="0.25">
      <c r="A71" s="9" t="s">
        <v>111</v>
      </c>
      <c r="B71" s="9">
        <f t="shared" si="3"/>
        <v>29</v>
      </c>
      <c r="C71" s="10">
        <f>[1]Sheet1_Raw!N70</f>
        <v>796.57210899999995</v>
      </c>
      <c r="D71" s="12">
        <f t="shared" si="2"/>
        <v>598.52944171428578</v>
      </c>
      <c r="E71" s="12">
        <f t="shared" si="1"/>
        <v>64.361059571428655</v>
      </c>
      <c r="F71" t="s">
        <v>298</v>
      </c>
      <c r="G71">
        <v>223</v>
      </c>
      <c r="H71">
        <v>5343.4469829999998</v>
      </c>
      <c r="I71">
        <v>5224.9939454285714</v>
      </c>
      <c r="J71">
        <v>34.642127000000073</v>
      </c>
    </row>
    <row r="72" spans="1:10" ht="24" x14ac:dyDescent="0.25">
      <c r="A72" s="9" t="s">
        <v>112</v>
      </c>
      <c r="B72" s="9">
        <f t="shared" si="3"/>
        <v>30</v>
      </c>
      <c r="C72" s="10">
        <f>[1]Sheet1_Raw!N71</f>
        <v>855.20295999999996</v>
      </c>
      <c r="D72" s="12">
        <f t="shared" si="2"/>
        <v>664.57995999999991</v>
      </c>
      <c r="E72" s="12">
        <f t="shared" si="1"/>
        <v>66.050518285714134</v>
      </c>
      <c r="F72" t="s">
        <v>299</v>
      </c>
      <c r="G72">
        <v>224</v>
      </c>
      <c r="H72">
        <v>5386.1282030000002</v>
      </c>
      <c r="I72">
        <v>5261.5565617142856</v>
      </c>
      <c r="J72">
        <v>36.562616285714284</v>
      </c>
    </row>
    <row r="73" spans="1:10" ht="24" x14ac:dyDescent="0.25">
      <c r="A73" s="9" t="s">
        <v>113</v>
      </c>
      <c r="B73" s="9">
        <f t="shared" si="3"/>
        <v>31</v>
      </c>
      <c r="C73" s="10">
        <f>[1]Sheet1_Raw!N72</f>
        <v>927.42264</v>
      </c>
      <c r="D73" s="12">
        <f t="shared" si="2"/>
        <v>733.56874128571417</v>
      </c>
      <c r="E73" s="12">
        <f t="shared" si="1"/>
        <v>68.988781285714253</v>
      </c>
      <c r="F73" t="s">
        <v>300</v>
      </c>
      <c r="G73">
        <v>225</v>
      </c>
      <c r="H73">
        <v>5423.4949649999999</v>
      </c>
      <c r="I73">
        <v>5299.9237757142855</v>
      </c>
      <c r="J73">
        <v>38.367213999999876</v>
      </c>
    </row>
    <row r="74" spans="1:10" ht="24" x14ac:dyDescent="0.25">
      <c r="A74" s="9" t="s">
        <v>114</v>
      </c>
      <c r="B74" s="9">
        <f t="shared" si="3"/>
        <v>32</v>
      </c>
      <c r="C74" s="10">
        <f>[1]Sheet1_Raw!N73</f>
        <v>1009.860737</v>
      </c>
      <c r="D74" s="12">
        <f t="shared" si="2"/>
        <v>803.07984257142857</v>
      </c>
      <c r="E74" s="12">
        <f t="shared" si="1"/>
        <v>69.511101285714403</v>
      </c>
      <c r="F74" t="s">
        <v>301</v>
      </c>
      <c r="G74">
        <v>226</v>
      </c>
      <c r="H74">
        <v>5467.8152229999996</v>
      </c>
      <c r="I74">
        <v>5340.7270784285711</v>
      </c>
      <c r="J74">
        <v>40.803302714285564</v>
      </c>
    </row>
    <row r="75" spans="1:10" ht="24" x14ac:dyDescent="0.25">
      <c r="A75" s="9" t="s">
        <v>115</v>
      </c>
      <c r="B75" s="9">
        <f t="shared" si="3"/>
        <v>33</v>
      </c>
      <c r="C75" s="10">
        <f>[1]Sheet1_Raw!N74</f>
        <v>1085.6651999999999</v>
      </c>
      <c r="D75" s="12">
        <f t="shared" si="2"/>
        <v>871.62456671428583</v>
      </c>
      <c r="E75" s="12">
        <f t="shared" si="1"/>
        <v>68.544724142857262</v>
      </c>
      <c r="F75" t="s">
        <v>302</v>
      </c>
      <c r="G75">
        <v>227</v>
      </c>
      <c r="H75">
        <v>5528.6914230000002</v>
      </c>
      <c r="I75">
        <v>5385.8514821428562</v>
      </c>
      <c r="J75">
        <v>45.124403714285108</v>
      </c>
    </row>
    <row r="76" spans="1:10" ht="24" x14ac:dyDescent="0.25">
      <c r="A76" s="9" t="s">
        <v>116</v>
      </c>
      <c r="B76" s="9">
        <f t="shared" si="3"/>
        <v>34</v>
      </c>
      <c r="C76" s="10">
        <f>[1]Sheet1_Raw!N75</f>
        <v>1144.4151469999999</v>
      </c>
      <c r="D76" s="12">
        <f t="shared" si="2"/>
        <v>936.95200357142858</v>
      </c>
      <c r="E76" s="12">
        <f t="shared" si="1"/>
        <v>65.327436857142743</v>
      </c>
      <c r="F76" t="s">
        <v>303</v>
      </c>
      <c r="G76">
        <v>228</v>
      </c>
      <c r="H76">
        <v>5602.4978149999997</v>
      </c>
      <c r="I76">
        <v>5435.4932929999995</v>
      </c>
      <c r="J76">
        <v>49.641810857143355</v>
      </c>
    </row>
    <row r="77" spans="1:10" ht="24" x14ac:dyDescent="0.25">
      <c r="A77" s="9" t="s">
        <v>117</v>
      </c>
      <c r="B77" s="9">
        <f t="shared" si="3"/>
        <v>35</v>
      </c>
      <c r="C77" s="10">
        <f>[1]Sheet1_Raw!N76</f>
        <v>1192.4226550000001</v>
      </c>
      <c r="D77" s="12">
        <f t="shared" si="2"/>
        <v>1001.6516354285715</v>
      </c>
      <c r="E77" s="12">
        <f t="shared" si="1"/>
        <v>64.69963185714289</v>
      </c>
      <c r="F77" t="s">
        <v>304</v>
      </c>
      <c r="G77">
        <v>229</v>
      </c>
      <c r="H77">
        <v>5691.4363380000004</v>
      </c>
      <c r="I77">
        <v>5491.9301357142849</v>
      </c>
      <c r="J77">
        <v>56.436842714285376</v>
      </c>
    </row>
    <row r="78" spans="1:10" ht="24" x14ac:dyDescent="0.25">
      <c r="A78" s="9" t="s">
        <v>118</v>
      </c>
      <c r="B78" s="9">
        <f t="shared" si="3"/>
        <v>36</v>
      </c>
      <c r="C78" s="10">
        <f>[1]Sheet1_Raw!N77</f>
        <v>1231.1406919999999</v>
      </c>
      <c r="D78" s="12">
        <f t="shared" si="2"/>
        <v>1063.7328615714284</v>
      </c>
      <c r="E78" s="12">
        <f t="shared" si="1"/>
        <v>62.081226142856963</v>
      </c>
      <c r="F78" t="s">
        <v>305</v>
      </c>
      <c r="G78">
        <v>230</v>
      </c>
      <c r="H78">
        <v>5786.2025519999997</v>
      </c>
      <c r="I78">
        <v>5555.1809312857149</v>
      </c>
      <c r="J78">
        <v>63.25079557142999</v>
      </c>
    </row>
    <row r="79" spans="1:10" ht="24" x14ac:dyDescent="0.25">
      <c r="A79" s="9" t="s">
        <v>119</v>
      </c>
      <c r="B79" s="9">
        <f t="shared" si="3"/>
        <v>37</v>
      </c>
      <c r="C79" s="10">
        <f>[1]Sheet1_Raw!N78</f>
        <v>1282.220871</v>
      </c>
      <c r="D79" s="12">
        <f t="shared" si="2"/>
        <v>1124.7354202857143</v>
      </c>
      <c r="E79" s="12">
        <f t="shared" si="1"/>
        <v>61.002558714285897</v>
      </c>
      <c r="F79" t="s">
        <v>306</v>
      </c>
      <c r="G79">
        <v>231</v>
      </c>
      <c r="H79">
        <v>5876.531774</v>
      </c>
      <c r="I79">
        <v>5625.2385842857138</v>
      </c>
      <c r="J79">
        <v>70.057652999998936</v>
      </c>
    </row>
    <row r="80" spans="1:10" ht="24" x14ac:dyDescent="0.25">
      <c r="A80" s="9" t="s">
        <v>120</v>
      </c>
      <c r="B80" s="9">
        <f t="shared" si="3"/>
        <v>38</v>
      </c>
      <c r="C80" s="10">
        <f>[1]Sheet1_Raw!N79</f>
        <v>1349.3075229999999</v>
      </c>
      <c r="D80" s="12">
        <f t="shared" si="2"/>
        <v>1185.0046892857142</v>
      </c>
      <c r="E80" s="12">
        <f t="shared" si="1"/>
        <v>60.269268999999895</v>
      </c>
      <c r="F80" t="s">
        <v>307</v>
      </c>
      <c r="G80">
        <v>232</v>
      </c>
      <c r="H80">
        <v>5953.0036730000002</v>
      </c>
      <c r="I80">
        <v>5700.8826854285717</v>
      </c>
      <c r="J80">
        <v>75.644101142857835</v>
      </c>
    </row>
    <row r="81" spans="1:10" ht="24" x14ac:dyDescent="0.25">
      <c r="A81" s="9" t="s">
        <v>121</v>
      </c>
      <c r="B81" s="9">
        <f t="shared" si="3"/>
        <v>39</v>
      </c>
      <c r="C81" s="10">
        <f>[1]Sheet1_Raw!N80</f>
        <v>1407.4858099999999</v>
      </c>
      <c r="D81" s="12">
        <f t="shared" si="2"/>
        <v>1241.8082711428572</v>
      </c>
      <c r="E81" s="12">
        <f t="shared" si="1"/>
        <v>56.803581857142945</v>
      </c>
      <c r="F81" t="s">
        <v>308</v>
      </c>
      <c r="G81">
        <v>233</v>
      </c>
      <c r="H81">
        <v>6050.6506209999998</v>
      </c>
      <c r="I81">
        <v>5784.1448851428568</v>
      </c>
      <c r="J81">
        <v>83.262199714285089</v>
      </c>
    </row>
    <row r="82" spans="1:10" ht="24" x14ac:dyDescent="0.25">
      <c r="A82" s="9" t="s">
        <v>122</v>
      </c>
      <c r="B82" s="9">
        <f t="shared" si="3"/>
        <v>40</v>
      </c>
      <c r="C82" s="10">
        <f>[1]Sheet1_Raw!N81</f>
        <v>1455.005026</v>
      </c>
      <c r="D82" s="12">
        <f t="shared" si="2"/>
        <v>1294.5711034285716</v>
      </c>
      <c r="E82" s="12">
        <f t="shared" si="1"/>
        <v>52.762832285714467</v>
      </c>
      <c r="F82" t="s">
        <v>309</v>
      </c>
      <c r="G82">
        <v>234</v>
      </c>
      <c r="H82">
        <v>6172.0387909999999</v>
      </c>
      <c r="I82">
        <v>5876.0516520000001</v>
      </c>
      <c r="J82">
        <v>91.906766857143339</v>
      </c>
    </row>
    <row r="83" spans="1:10" ht="24" x14ac:dyDescent="0.25">
      <c r="A83" s="9" t="s">
        <v>123</v>
      </c>
      <c r="B83" s="9">
        <f t="shared" si="3"/>
        <v>41</v>
      </c>
      <c r="C83" s="10">
        <f>[1]Sheet1_Raw!N82</f>
        <v>1487.6015400000001</v>
      </c>
      <c r="D83" s="12">
        <f t="shared" si="2"/>
        <v>1343.5977310000001</v>
      </c>
      <c r="E83" s="12">
        <f t="shared" si="1"/>
        <v>49.026627571428435</v>
      </c>
      <c r="F83" t="s">
        <v>310</v>
      </c>
      <c r="G83">
        <v>235</v>
      </c>
      <c r="H83">
        <v>6317.780753</v>
      </c>
      <c r="I83">
        <v>5978.2349288571431</v>
      </c>
      <c r="J83">
        <v>102.18327685714303</v>
      </c>
    </row>
    <row r="84" spans="1:10" ht="24" x14ac:dyDescent="0.25">
      <c r="A84" s="9" t="s">
        <v>124</v>
      </c>
      <c r="B84" s="9">
        <f t="shared" si="3"/>
        <v>42</v>
      </c>
      <c r="C84" s="10">
        <f>[1]Sheet1_Raw!N83</f>
        <v>1522.687156</v>
      </c>
      <c r="D84" s="12">
        <f t="shared" si="2"/>
        <v>1390.778374</v>
      </c>
      <c r="E84" s="12">
        <f t="shared" si="1"/>
        <v>47.180642999999918</v>
      </c>
      <c r="F84" t="s">
        <v>311</v>
      </c>
      <c r="G84">
        <v>236</v>
      </c>
      <c r="H84">
        <v>6483.4891809999999</v>
      </c>
      <c r="I84">
        <v>6091.3853349999999</v>
      </c>
      <c r="J84">
        <v>113.15040614285681</v>
      </c>
    </row>
    <row r="85" spans="1:10" ht="24" x14ac:dyDescent="0.25">
      <c r="A85" s="9" t="s">
        <v>125</v>
      </c>
      <c r="B85" s="9">
        <f t="shared" si="3"/>
        <v>43</v>
      </c>
      <c r="C85" s="10">
        <f>[1]Sheet1_Raw!N84</f>
        <v>1549.1025999999999</v>
      </c>
      <c r="D85" s="12">
        <f t="shared" si="2"/>
        <v>1436.2015037142858</v>
      </c>
      <c r="E85" s="12">
        <f t="shared" si="1"/>
        <v>45.423129714285778</v>
      </c>
      <c r="F85" t="s">
        <v>312</v>
      </c>
      <c r="G85">
        <v>237</v>
      </c>
      <c r="H85">
        <v>6664.3628520000002</v>
      </c>
      <c r="I85">
        <v>6216.8368064285705</v>
      </c>
      <c r="J85">
        <v>125.45147142857058</v>
      </c>
    </row>
    <row r="86" spans="1:10" ht="24" x14ac:dyDescent="0.25">
      <c r="A86" s="9" t="s">
        <v>126</v>
      </c>
      <c r="B86" s="9">
        <f t="shared" si="3"/>
        <v>44</v>
      </c>
      <c r="C86" s="10">
        <f>[1]Sheet1_Raw!N85</f>
        <v>1564.4302259999999</v>
      </c>
      <c r="D86" s="12">
        <f t="shared" si="2"/>
        <v>1476.5171258571429</v>
      </c>
      <c r="E86" s="12">
        <f t="shared" si="1"/>
        <v>40.315622142857137</v>
      </c>
      <c r="F86" t="s">
        <v>313</v>
      </c>
      <c r="G86">
        <v>238</v>
      </c>
      <c r="H86">
        <v>6858.1501589999998</v>
      </c>
      <c r="I86">
        <v>6357.0680042857139</v>
      </c>
      <c r="J86">
        <v>140.23119785714334</v>
      </c>
    </row>
    <row r="87" spans="1:10" ht="24" x14ac:dyDescent="0.25">
      <c r="A87" s="9" t="s">
        <v>127</v>
      </c>
      <c r="B87" s="9">
        <f t="shared" si="3"/>
        <v>45</v>
      </c>
      <c r="C87" s="10">
        <f>[1]Sheet1_Raw!N86</f>
        <v>1604.8513330000001</v>
      </c>
      <c r="D87" s="12">
        <f t="shared" si="2"/>
        <v>1513.0233844285717</v>
      </c>
      <c r="E87" s="12">
        <f t="shared" si="1"/>
        <v>36.506258571428816</v>
      </c>
      <c r="F87" t="s">
        <v>314</v>
      </c>
      <c r="G87">
        <v>239</v>
      </c>
      <c r="H87">
        <v>7012.7329929999996</v>
      </c>
      <c r="I87">
        <v>6508.457907142857</v>
      </c>
      <c r="J87">
        <v>151.38990285714317</v>
      </c>
    </row>
    <row r="88" spans="1:10" ht="24" x14ac:dyDescent="0.25">
      <c r="A88" s="9" t="s">
        <v>128</v>
      </c>
      <c r="B88" s="9">
        <f t="shared" si="3"/>
        <v>46</v>
      </c>
      <c r="C88" s="10">
        <f>[1]Sheet1_Raw!N87</f>
        <v>1639.9250400000001</v>
      </c>
      <c r="D88" s="12">
        <f t="shared" si="2"/>
        <v>1546.2289887142858</v>
      </c>
      <c r="E88" s="12">
        <f t="shared" si="1"/>
        <v>33.205604285714116</v>
      </c>
      <c r="F88" t="s">
        <v>315</v>
      </c>
      <c r="G88">
        <v>240</v>
      </c>
      <c r="H88">
        <v>7192.7126440000002</v>
      </c>
      <c r="I88">
        <v>6671.6096247142859</v>
      </c>
      <c r="J88">
        <v>163.15171757142889</v>
      </c>
    </row>
    <row r="89" spans="1:10" ht="24" x14ac:dyDescent="0.25">
      <c r="A89" s="9" t="s">
        <v>129</v>
      </c>
      <c r="B89" s="9">
        <f t="shared" si="3"/>
        <v>47</v>
      </c>
      <c r="C89" s="10">
        <f>[1]Sheet1_Raw!N88</f>
        <v>1683.978568</v>
      </c>
      <c r="D89" s="12">
        <f t="shared" si="2"/>
        <v>1578.939494714286</v>
      </c>
      <c r="E89" s="12">
        <f t="shared" si="1"/>
        <v>32.710506000000123</v>
      </c>
      <c r="F89" t="s">
        <v>316</v>
      </c>
      <c r="G89">
        <v>241</v>
      </c>
      <c r="H89">
        <v>7444.3464130000002</v>
      </c>
      <c r="I89">
        <v>6853.3678564285719</v>
      </c>
      <c r="J89">
        <v>181.75823171428601</v>
      </c>
    </row>
    <row r="90" spans="1:10" ht="24" x14ac:dyDescent="0.25">
      <c r="A90" s="9" t="s">
        <v>130</v>
      </c>
      <c r="B90" s="9">
        <f t="shared" si="3"/>
        <v>48</v>
      </c>
      <c r="C90" s="10">
        <f>[1]Sheet1_Raw!N89</f>
        <v>1707.142697</v>
      </c>
      <c r="D90" s="12">
        <f t="shared" si="2"/>
        <v>1610.3025171428574</v>
      </c>
      <c r="E90" s="12">
        <f t="shared" si="1"/>
        <v>31.363022428571412</v>
      </c>
      <c r="F90" t="s">
        <v>317</v>
      </c>
      <c r="G90">
        <v>242</v>
      </c>
      <c r="H90">
        <v>7710.5328559999998</v>
      </c>
      <c r="I90">
        <v>7052.3324425714281</v>
      </c>
      <c r="J90">
        <v>198.96458614285621</v>
      </c>
    </row>
    <row r="91" spans="1:10" ht="24" x14ac:dyDescent="0.25">
      <c r="A91" s="9" t="s">
        <v>131</v>
      </c>
      <c r="B91" s="9">
        <f t="shared" si="3"/>
        <v>49</v>
      </c>
      <c r="C91" s="10">
        <f>[1]Sheet1_Raw!N90</f>
        <v>1729.0801389999999</v>
      </c>
      <c r="D91" s="12">
        <f t="shared" si="2"/>
        <v>1639.7872289999998</v>
      </c>
      <c r="E91" s="12">
        <f t="shared" si="1"/>
        <v>29.484711857142429</v>
      </c>
      <c r="F91" t="s">
        <v>318</v>
      </c>
      <c r="G91">
        <v>243</v>
      </c>
      <c r="H91">
        <v>8027.4632620000002</v>
      </c>
      <c r="I91">
        <v>7272.9001684285704</v>
      </c>
      <c r="J91">
        <v>220.56772585714225</v>
      </c>
    </row>
    <row r="92" spans="1:10" ht="24" x14ac:dyDescent="0.25">
      <c r="A92" s="9" t="s">
        <v>132</v>
      </c>
      <c r="B92" s="9">
        <f t="shared" si="3"/>
        <v>50</v>
      </c>
      <c r="C92" s="10">
        <f>[1]Sheet1_Raw!N91</f>
        <v>1751.4820549999999</v>
      </c>
      <c r="D92" s="12">
        <f t="shared" si="2"/>
        <v>1668.6985797142856</v>
      </c>
      <c r="E92" s="12">
        <f t="shared" si="1"/>
        <v>28.911350714285845</v>
      </c>
      <c r="F92" t="s">
        <v>319</v>
      </c>
      <c r="G92">
        <v>244</v>
      </c>
      <c r="H92">
        <v>8352.6219720000008</v>
      </c>
      <c r="I92">
        <v>7514.0800427142849</v>
      </c>
      <c r="J92">
        <v>241.1798742857145</v>
      </c>
    </row>
    <row r="93" spans="1:10" ht="24" x14ac:dyDescent="0.25">
      <c r="A93" s="9" t="s">
        <v>133</v>
      </c>
      <c r="B93" s="9">
        <f t="shared" si="3"/>
        <v>51</v>
      </c>
      <c r="C93" s="10">
        <f>[1]Sheet1_Raw!N92</f>
        <v>1766.0831969999999</v>
      </c>
      <c r="D93" s="12">
        <f t="shared" si="2"/>
        <v>1697.5061470000001</v>
      </c>
      <c r="E93" s="12">
        <f t="shared" si="1"/>
        <v>28.807567285714413</v>
      </c>
      <c r="F93" t="s">
        <v>320</v>
      </c>
      <c r="G93">
        <v>245</v>
      </c>
      <c r="H93">
        <v>8704.8165360000003</v>
      </c>
      <c r="I93">
        <v>7777.8895251428567</v>
      </c>
      <c r="J93">
        <v>263.80948242857176</v>
      </c>
    </row>
    <row r="94" spans="1:10" ht="24" x14ac:dyDescent="0.25">
      <c r="A94" s="9" t="s">
        <v>134</v>
      </c>
      <c r="B94" s="9">
        <f t="shared" si="3"/>
        <v>52</v>
      </c>
      <c r="C94" s="10">
        <f>[1]Sheet1_Raw!N93</f>
        <v>1794.154072</v>
      </c>
      <c r="D94" s="12">
        <f t="shared" si="2"/>
        <v>1724.5493954285714</v>
      </c>
      <c r="E94" s="12">
        <f t="shared" si="1"/>
        <v>27.04324842857136</v>
      </c>
      <c r="F94" t="s">
        <v>321</v>
      </c>
      <c r="G94">
        <v>246</v>
      </c>
      <c r="H94">
        <v>8986.3834490000008</v>
      </c>
      <c r="I94">
        <v>8059.8395902857146</v>
      </c>
      <c r="J94">
        <v>281.95006514285797</v>
      </c>
    </row>
    <row r="95" spans="1:10" ht="24" x14ac:dyDescent="0.25">
      <c r="A95" s="9" t="s">
        <v>135</v>
      </c>
      <c r="B95" s="9">
        <f t="shared" si="3"/>
        <v>53</v>
      </c>
      <c r="C95" s="10">
        <f>[1]Sheet1_Raw!N94</f>
        <v>1823.701734</v>
      </c>
      <c r="D95" s="12">
        <f t="shared" si="2"/>
        <v>1750.8032088571429</v>
      </c>
      <c r="E95" s="12">
        <f t="shared" si="1"/>
        <v>26.253813428571448</v>
      </c>
      <c r="F95" t="s">
        <v>322</v>
      </c>
      <c r="G95">
        <v>247</v>
      </c>
      <c r="H95">
        <v>9350.4320680000001</v>
      </c>
      <c r="I95">
        <v>8368.0852222857156</v>
      </c>
      <c r="J95">
        <v>308.24563200000102</v>
      </c>
    </row>
    <row r="96" spans="1:10" ht="24" x14ac:dyDescent="0.25">
      <c r="A96" s="9" t="s">
        <v>136</v>
      </c>
      <c r="B96" s="9">
        <f t="shared" si="3"/>
        <v>54</v>
      </c>
      <c r="C96" s="10">
        <f>[1]Sheet1_Raw!N95</f>
        <v>1845.9726450000001</v>
      </c>
      <c r="D96" s="12">
        <f t="shared" si="2"/>
        <v>1773.9452198571428</v>
      </c>
      <c r="E96" s="12">
        <f t="shared" si="1"/>
        <v>23.142010999999911</v>
      </c>
      <c r="F96" t="s">
        <v>323</v>
      </c>
      <c r="G96">
        <v>248</v>
      </c>
      <c r="H96">
        <v>9764.1319579999999</v>
      </c>
      <c r="I96">
        <v>8699.4831572857147</v>
      </c>
      <c r="J96">
        <v>331.39793499999905</v>
      </c>
    </row>
    <row r="97" spans="1:10" ht="24" x14ac:dyDescent="0.25">
      <c r="A97" s="9" t="s">
        <v>137</v>
      </c>
      <c r="B97" s="9">
        <f t="shared" si="3"/>
        <v>55</v>
      </c>
      <c r="C97" s="10">
        <f>[1]Sheet1_Raw!N96</f>
        <v>1864.003745</v>
      </c>
      <c r="D97" s="12">
        <f t="shared" si="2"/>
        <v>1796.3539409999998</v>
      </c>
      <c r="E97" s="12">
        <f t="shared" si="1"/>
        <v>22.408721142857075</v>
      </c>
      <c r="F97" t="s">
        <v>324</v>
      </c>
      <c r="G97">
        <v>249</v>
      </c>
      <c r="H97">
        <v>10208.311338</v>
      </c>
      <c r="I97">
        <v>9056.3086547142866</v>
      </c>
      <c r="J97">
        <v>356.82549742857191</v>
      </c>
    </row>
    <row r="98" spans="1:10" ht="24" x14ac:dyDescent="0.25">
      <c r="A98" s="9" t="s">
        <v>138</v>
      </c>
      <c r="B98" s="9">
        <f t="shared" si="3"/>
        <v>56</v>
      </c>
      <c r="C98" s="10">
        <f>[1]Sheet1_Raw!N97</f>
        <v>1878.9740850000001</v>
      </c>
      <c r="D98" s="12">
        <f t="shared" si="2"/>
        <v>1817.7673618571428</v>
      </c>
      <c r="E98" s="12">
        <f t="shared" si="1"/>
        <v>21.41342085714291</v>
      </c>
      <c r="F98" t="s">
        <v>325</v>
      </c>
      <c r="G98">
        <v>250</v>
      </c>
      <c r="H98">
        <v>10722.853474</v>
      </c>
      <c r="I98">
        <v>9441.3643992857142</v>
      </c>
      <c r="J98">
        <v>385.05574457142757</v>
      </c>
    </row>
    <row r="99" spans="1:10" ht="24" x14ac:dyDescent="0.25">
      <c r="A99" s="9" t="s">
        <v>139</v>
      </c>
      <c r="B99" s="9">
        <f t="shared" si="3"/>
        <v>57</v>
      </c>
      <c r="C99" s="10">
        <f>[1]Sheet1_Raw!N98</f>
        <v>1890.7407479999999</v>
      </c>
      <c r="D99" s="12">
        <f t="shared" si="2"/>
        <v>1837.6614608571429</v>
      </c>
      <c r="E99" s="12">
        <f t="shared" si="1"/>
        <v>19.894099000000097</v>
      </c>
      <c r="F99" t="s">
        <v>326</v>
      </c>
      <c r="G99">
        <v>251</v>
      </c>
      <c r="H99">
        <v>11248.603982000001</v>
      </c>
      <c r="I99">
        <v>9855.0761149999998</v>
      </c>
      <c r="J99">
        <v>413.71171571428567</v>
      </c>
    </row>
    <row r="100" spans="1:10" ht="24" x14ac:dyDescent="0.25">
      <c r="A100" s="9" t="s">
        <v>140</v>
      </c>
      <c r="B100" s="9">
        <f t="shared" si="3"/>
        <v>58</v>
      </c>
      <c r="C100" s="10">
        <f>[1]Sheet1_Raw!N99</f>
        <v>1904.4844000000001</v>
      </c>
      <c r="D100" s="12">
        <f t="shared" si="2"/>
        <v>1857.4330612857143</v>
      </c>
      <c r="E100" s="12">
        <f t="shared" si="1"/>
        <v>19.771600428571446</v>
      </c>
      <c r="F100" t="s">
        <v>327</v>
      </c>
      <c r="G100">
        <v>252</v>
      </c>
      <c r="H100">
        <v>11743.709441000001</v>
      </c>
      <c r="I100">
        <v>10289.203672857142</v>
      </c>
      <c r="J100">
        <v>434.12755785714216</v>
      </c>
    </row>
    <row r="101" spans="1:10" ht="24" x14ac:dyDescent="0.25">
      <c r="A101" s="9" t="s">
        <v>141</v>
      </c>
      <c r="B101" s="9">
        <f t="shared" si="3"/>
        <v>59</v>
      </c>
      <c r="C101" s="10">
        <f>[1]Sheet1_Raw!N100</f>
        <v>1923.861283</v>
      </c>
      <c r="D101" s="12">
        <f t="shared" si="2"/>
        <v>1875.9626628571427</v>
      </c>
      <c r="E101" s="12">
        <f t="shared" si="1"/>
        <v>18.529601571428429</v>
      </c>
      <c r="F101" t="s">
        <v>328</v>
      </c>
      <c r="G101">
        <v>253</v>
      </c>
      <c r="H101">
        <v>12112.128828999999</v>
      </c>
      <c r="I101">
        <v>10735.738727142856</v>
      </c>
      <c r="J101">
        <v>446.53505428571407</v>
      </c>
    </row>
    <row r="102" spans="1:10" ht="24" x14ac:dyDescent="0.25">
      <c r="A102" s="9" t="s">
        <v>142</v>
      </c>
      <c r="B102" s="9">
        <f t="shared" si="3"/>
        <v>60</v>
      </c>
      <c r="C102" s="10">
        <f>[1]Sheet1_Raw!N101</f>
        <v>1941.368363</v>
      </c>
      <c r="D102" s="12">
        <f t="shared" si="2"/>
        <v>1892.7721812857142</v>
      </c>
      <c r="E102" s="12">
        <f t="shared" si="1"/>
        <v>16.809518428571437</v>
      </c>
      <c r="F102" t="s">
        <v>329</v>
      </c>
      <c r="G102">
        <v>254</v>
      </c>
      <c r="H102">
        <v>12579.6852</v>
      </c>
      <c r="I102">
        <v>11197.060603142858</v>
      </c>
      <c r="J102">
        <v>461.32187600000179</v>
      </c>
    </row>
    <row r="103" spans="1:10" ht="24" x14ac:dyDescent="0.25">
      <c r="A103" s="9" t="s">
        <v>143</v>
      </c>
      <c r="B103" s="9">
        <f t="shared" si="3"/>
        <v>61</v>
      </c>
      <c r="C103" s="10">
        <f>[1]Sheet1_Raw!N102</f>
        <v>1954.087792</v>
      </c>
      <c r="D103" s="12">
        <f t="shared" si="2"/>
        <v>1908.2172022857142</v>
      </c>
      <c r="E103" s="12">
        <f t="shared" ref="E103:E166" si="4">D103-D102</f>
        <v>15.445020999999997</v>
      </c>
      <c r="F103" t="s">
        <v>330</v>
      </c>
      <c r="G103">
        <v>255</v>
      </c>
      <c r="H103">
        <v>13085.43613</v>
      </c>
      <c r="I103">
        <v>11671.532627714287</v>
      </c>
      <c r="J103">
        <v>474.47202457142885</v>
      </c>
    </row>
    <row r="104" spans="1:10" ht="24" x14ac:dyDescent="0.25">
      <c r="A104" s="9" t="s">
        <v>144</v>
      </c>
      <c r="B104" s="9">
        <f t="shared" si="3"/>
        <v>62</v>
      </c>
      <c r="C104" s="10">
        <f>[1]Sheet1_Raw!N103</f>
        <v>1964.687316</v>
      </c>
      <c r="D104" s="12">
        <f t="shared" si="2"/>
        <v>1922.6005695714287</v>
      </c>
      <c r="E104" s="12">
        <f t="shared" si="4"/>
        <v>14.383367285714485</v>
      </c>
      <c r="F104" t="s">
        <v>331</v>
      </c>
      <c r="G104">
        <v>256</v>
      </c>
      <c r="H104">
        <v>13656.649256000001</v>
      </c>
      <c r="I104">
        <v>12164.152330285715</v>
      </c>
      <c r="J104">
        <v>492.61970257142821</v>
      </c>
    </row>
    <row r="105" spans="1:10" ht="24" x14ac:dyDescent="0.25">
      <c r="A105" s="9" t="s">
        <v>145</v>
      </c>
      <c r="B105" s="9">
        <f t="shared" si="3"/>
        <v>63</v>
      </c>
      <c r="C105" s="10">
        <f>[1]Sheet1_Raw!N104</f>
        <v>1972.988292</v>
      </c>
      <c r="D105" s="12">
        <f t="shared" ref="D105:D168" si="5">AVERAGE(C99:C105)</f>
        <v>1936.0311705714284</v>
      </c>
      <c r="E105" s="12">
        <f t="shared" si="4"/>
        <v>13.430600999999797</v>
      </c>
      <c r="F105" t="s">
        <v>332</v>
      </c>
      <c r="G105">
        <v>257</v>
      </c>
      <c r="H105">
        <v>14282.496993000001</v>
      </c>
      <c r="I105">
        <v>12672.672833000002</v>
      </c>
      <c r="J105">
        <v>508.52050271428743</v>
      </c>
    </row>
    <row r="106" spans="1:10" ht="24" x14ac:dyDescent="0.25">
      <c r="A106" s="9" t="s">
        <v>146</v>
      </c>
      <c r="B106" s="9">
        <f t="shared" si="3"/>
        <v>64</v>
      </c>
      <c r="C106" s="10">
        <f>[1]Sheet1_Raw!N105</f>
        <v>1978.800166</v>
      </c>
      <c r="D106" s="12">
        <f t="shared" si="5"/>
        <v>1948.6110874285716</v>
      </c>
      <c r="E106" s="12">
        <f t="shared" si="4"/>
        <v>12.579916857143189</v>
      </c>
      <c r="F106" t="s">
        <v>333</v>
      </c>
      <c r="G106">
        <v>258</v>
      </c>
      <c r="H106">
        <v>14941.572506</v>
      </c>
      <c r="I106">
        <v>13200.239765000002</v>
      </c>
      <c r="J106">
        <v>527.56693199999972</v>
      </c>
    </row>
    <row r="107" spans="1:10" ht="24" x14ac:dyDescent="0.25">
      <c r="A107" s="9" t="s">
        <v>147</v>
      </c>
      <c r="B107" s="9">
        <f t="shared" si="3"/>
        <v>65</v>
      </c>
      <c r="C107" s="10">
        <f>[1]Sheet1_Raw!N106</f>
        <v>1988.982855</v>
      </c>
      <c r="D107" s="12">
        <f t="shared" si="5"/>
        <v>1960.6822952857144</v>
      </c>
      <c r="E107" s="12">
        <f t="shared" si="4"/>
        <v>12.071207857142781</v>
      </c>
      <c r="F107" t="s">
        <v>334</v>
      </c>
      <c r="G107">
        <v>259</v>
      </c>
      <c r="H107">
        <v>15481.528012999999</v>
      </c>
      <c r="I107">
        <v>13734.213846714285</v>
      </c>
      <c r="J107">
        <v>533.97408171428287</v>
      </c>
    </row>
    <row r="108" spans="1:10" ht="24" x14ac:dyDescent="0.25">
      <c r="A108" s="9" t="s">
        <v>148</v>
      </c>
      <c r="B108" s="9">
        <f t="shared" ref="B108:B171" si="6">1+B107</f>
        <v>66</v>
      </c>
      <c r="C108" s="10">
        <f>[1]Sheet1_Raw!N107</f>
        <v>2002.738417</v>
      </c>
      <c r="D108" s="12">
        <f t="shared" si="5"/>
        <v>1971.9504572857143</v>
      </c>
      <c r="E108" s="12">
        <f t="shared" si="4"/>
        <v>11.268161999999847</v>
      </c>
      <c r="F108" t="s">
        <v>335</v>
      </c>
      <c r="G108">
        <v>260</v>
      </c>
      <c r="H108">
        <v>15899.880123000001</v>
      </c>
      <c r="I108">
        <v>14275.321174428571</v>
      </c>
      <c r="J108">
        <v>541.10732771428593</v>
      </c>
    </row>
    <row r="109" spans="1:10" ht="24" x14ac:dyDescent="0.25">
      <c r="A109" s="9" t="s">
        <v>149</v>
      </c>
      <c r="B109" s="9">
        <f t="shared" si="6"/>
        <v>67</v>
      </c>
      <c r="C109" s="10">
        <f>[1]Sheet1_Raw!N108</f>
        <v>2017.839761</v>
      </c>
      <c r="D109" s="12">
        <f t="shared" si="5"/>
        <v>1982.8749427142855</v>
      </c>
      <c r="E109" s="12">
        <f t="shared" si="4"/>
        <v>10.924485428571188</v>
      </c>
      <c r="F109" t="s">
        <v>336</v>
      </c>
      <c r="G109">
        <v>261</v>
      </c>
      <c r="H109">
        <v>16480.828143999999</v>
      </c>
      <c r="I109">
        <v>14832.627309285714</v>
      </c>
      <c r="J109">
        <v>557.30613485714275</v>
      </c>
    </row>
    <row r="110" spans="1:10" ht="24" x14ac:dyDescent="0.25">
      <c r="A110" s="9" t="s">
        <v>150</v>
      </c>
      <c r="B110" s="9">
        <f t="shared" si="6"/>
        <v>68</v>
      </c>
      <c r="C110" s="10">
        <f>[1]Sheet1_Raw!N109</f>
        <v>2031.6310530000001</v>
      </c>
      <c r="D110" s="12">
        <f t="shared" si="5"/>
        <v>1993.9525514285717</v>
      </c>
      <c r="E110" s="12">
        <f t="shared" si="4"/>
        <v>11.077608714286271</v>
      </c>
      <c r="F110" t="s">
        <v>337</v>
      </c>
      <c r="G110">
        <v>262</v>
      </c>
      <c r="H110">
        <v>17026.528563</v>
      </c>
      <c r="I110">
        <v>15395.640513999999</v>
      </c>
      <c r="J110">
        <v>563.01320471428517</v>
      </c>
    </row>
    <row r="111" spans="1:10" ht="24" x14ac:dyDescent="0.25">
      <c r="A111" s="9" t="s">
        <v>151</v>
      </c>
      <c r="B111" s="9">
        <f t="shared" si="6"/>
        <v>69</v>
      </c>
      <c r="C111" s="10">
        <f>[1]Sheet1_Raw!N110</f>
        <v>2040.3965020000001</v>
      </c>
      <c r="D111" s="12">
        <f t="shared" si="5"/>
        <v>2004.7681494285712</v>
      </c>
      <c r="E111" s="12">
        <f t="shared" si="4"/>
        <v>10.815597999999454</v>
      </c>
      <c r="F111" t="s">
        <v>338</v>
      </c>
      <c r="G111">
        <v>263</v>
      </c>
      <c r="H111">
        <v>17655.273590000001</v>
      </c>
      <c r="I111">
        <v>15966.872561714286</v>
      </c>
      <c r="J111">
        <v>571.23204771428755</v>
      </c>
    </row>
    <row r="112" spans="1:10" ht="24" x14ac:dyDescent="0.25">
      <c r="A112" s="9" t="s">
        <v>152</v>
      </c>
      <c r="B112" s="9">
        <f t="shared" si="6"/>
        <v>70</v>
      </c>
      <c r="C112" s="10">
        <f>[1]Sheet1_Raw!N111</f>
        <v>2047.0063170000001</v>
      </c>
      <c r="D112" s="12">
        <f t="shared" si="5"/>
        <v>2015.3421529999998</v>
      </c>
      <c r="E112" s="12">
        <f t="shared" si="4"/>
        <v>10.574003571428648</v>
      </c>
      <c r="F112" t="s">
        <v>339</v>
      </c>
      <c r="G112">
        <v>264</v>
      </c>
      <c r="H112">
        <v>18332.444748000002</v>
      </c>
      <c r="I112">
        <v>16545.436526714289</v>
      </c>
      <c r="J112">
        <v>578.56396500000301</v>
      </c>
    </row>
    <row r="113" spans="1:10" ht="24" x14ac:dyDescent="0.25">
      <c r="A113" s="9" t="s">
        <v>153</v>
      </c>
      <c r="B113" s="9">
        <f t="shared" si="6"/>
        <v>71</v>
      </c>
      <c r="C113" s="10">
        <f>[1]Sheet1_Raw!N112</f>
        <v>2055.3072929999998</v>
      </c>
      <c r="D113" s="12">
        <f t="shared" si="5"/>
        <v>2026.2717425714286</v>
      </c>
      <c r="E113" s="12">
        <f t="shared" si="4"/>
        <v>10.929589571428778</v>
      </c>
      <c r="F113" t="s">
        <v>340</v>
      </c>
      <c r="G113">
        <v>265</v>
      </c>
      <c r="H113">
        <v>18949.137049000001</v>
      </c>
      <c r="I113">
        <v>17117.945747142854</v>
      </c>
      <c r="J113">
        <v>572.50922042856473</v>
      </c>
    </row>
    <row r="114" spans="1:10" ht="24" x14ac:dyDescent="0.25">
      <c r="A114" s="9" t="s">
        <v>154</v>
      </c>
      <c r="B114" s="9">
        <f t="shared" si="6"/>
        <v>72</v>
      </c>
      <c r="C114" s="10">
        <f>[1]Sheet1_Raw!N113</f>
        <v>2062.3934920000002</v>
      </c>
      <c r="D114" s="12">
        <f t="shared" si="5"/>
        <v>2036.7589764285715</v>
      </c>
      <c r="E114" s="12">
        <f t="shared" si="4"/>
        <v>10.487233857142883</v>
      </c>
      <c r="F114" t="s">
        <v>341</v>
      </c>
      <c r="G114">
        <v>266</v>
      </c>
      <c r="H114">
        <v>19511.658306000001</v>
      </c>
      <c r="I114">
        <v>17693.67864614286</v>
      </c>
      <c r="J114">
        <v>575.732899000006</v>
      </c>
    </row>
    <row r="115" spans="1:10" ht="24" x14ac:dyDescent="0.25">
      <c r="A115" s="9" t="s">
        <v>155</v>
      </c>
      <c r="B115" s="9">
        <f t="shared" si="6"/>
        <v>73</v>
      </c>
      <c r="C115" s="10">
        <f>[1]Sheet1_Raw!N114</f>
        <v>2073.4336699999999</v>
      </c>
      <c r="D115" s="12">
        <f t="shared" si="5"/>
        <v>2046.8582982857145</v>
      </c>
      <c r="E115" s="12">
        <f t="shared" si="4"/>
        <v>10.099321857142968</v>
      </c>
      <c r="F115" t="s">
        <v>342</v>
      </c>
      <c r="G115">
        <v>267</v>
      </c>
      <c r="H115">
        <v>19964.496444</v>
      </c>
      <c r="I115">
        <v>18274.338120571429</v>
      </c>
      <c r="J115">
        <v>580.6594744285685</v>
      </c>
    </row>
    <row r="116" spans="1:10" ht="24" x14ac:dyDescent="0.25">
      <c r="A116" s="9" t="s">
        <v>156</v>
      </c>
      <c r="B116" s="9">
        <f t="shared" si="6"/>
        <v>74</v>
      </c>
      <c r="C116" s="10">
        <f>[1]Sheet1_Raw!N115</f>
        <v>2077.9593100000002</v>
      </c>
      <c r="D116" s="12">
        <f t="shared" si="5"/>
        <v>2055.4468052857146</v>
      </c>
      <c r="E116" s="12">
        <f t="shared" si="4"/>
        <v>8.5885070000001633</v>
      </c>
      <c r="F116" t="s">
        <v>343</v>
      </c>
      <c r="G116">
        <v>268</v>
      </c>
      <c r="H116">
        <v>20497.448787000001</v>
      </c>
      <c r="I116">
        <v>18848.141069571429</v>
      </c>
      <c r="J116">
        <v>573.80294900000081</v>
      </c>
    </row>
    <row r="117" spans="1:10" ht="24" x14ac:dyDescent="0.25">
      <c r="A117" s="9" t="s">
        <v>157</v>
      </c>
      <c r="B117" s="9">
        <f t="shared" si="6"/>
        <v>75</v>
      </c>
      <c r="C117" s="10">
        <f>[1]Sheet1_Raw!N116</f>
        <v>2086.9510409999998</v>
      </c>
      <c r="D117" s="12">
        <f t="shared" si="5"/>
        <v>2063.3496607142856</v>
      </c>
      <c r="E117" s="12">
        <f t="shared" si="4"/>
        <v>7.9028554285710015</v>
      </c>
      <c r="F117" t="s">
        <v>344</v>
      </c>
      <c r="G117">
        <v>269</v>
      </c>
      <c r="H117">
        <v>21064.986495000001</v>
      </c>
      <c r="I117">
        <v>19425.063631285713</v>
      </c>
      <c r="J117">
        <v>576.9225617142838</v>
      </c>
    </row>
    <row r="118" spans="1:10" ht="24" x14ac:dyDescent="0.25">
      <c r="A118" s="9" t="s">
        <v>158</v>
      </c>
      <c r="B118" s="9">
        <f t="shared" si="6"/>
        <v>76</v>
      </c>
      <c r="C118" s="10">
        <f>[1]Sheet1_Raw!N117</f>
        <v>2093.1321119999998</v>
      </c>
      <c r="D118" s="12">
        <f t="shared" si="5"/>
        <v>2070.8833192857142</v>
      </c>
      <c r="E118" s="12">
        <f t="shared" si="4"/>
        <v>7.533658571428532</v>
      </c>
      <c r="F118" t="s">
        <v>345</v>
      </c>
      <c r="G118">
        <v>270</v>
      </c>
      <c r="H118">
        <v>21663.914269000001</v>
      </c>
      <c r="I118">
        <v>19997.726585428572</v>
      </c>
      <c r="J118">
        <v>572.66295414285923</v>
      </c>
    </row>
    <row r="119" spans="1:10" ht="24" x14ac:dyDescent="0.25">
      <c r="A119" s="9" t="s">
        <v>159</v>
      </c>
      <c r="B119" s="9">
        <f t="shared" si="6"/>
        <v>77</v>
      </c>
      <c r="C119" s="10">
        <f>[1]Sheet1_Raw!N118</f>
        <v>2100.4803219999999</v>
      </c>
      <c r="D119" s="12">
        <f t="shared" si="5"/>
        <v>2078.5224628571427</v>
      </c>
      <c r="E119" s="12">
        <f t="shared" si="4"/>
        <v>7.6391435714285763</v>
      </c>
      <c r="F119" t="s">
        <v>346</v>
      </c>
      <c r="G119">
        <v>271</v>
      </c>
      <c r="H119">
        <v>22280.441009999999</v>
      </c>
      <c r="I119">
        <v>20561.72605142857</v>
      </c>
      <c r="J119">
        <v>563.99946599999748</v>
      </c>
    </row>
    <row r="120" spans="1:10" ht="24" x14ac:dyDescent="0.25">
      <c r="A120" s="9" t="s">
        <v>160</v>
      </c>
      <c r="B120" s="9">
        <f t="shared" si="6"/>
        <v>78</v>
      </c>
      <c r="C120" s="10">
        <f>[1]Sheet1_Raw!N119</f>
        <v>2102.6478649999999</v>
      </c>
      <c r="D120" s="12">
        <f t="shared" si="5"/>
        <v>2085.2854017142854</v>
      </c>
      <c r="E120" s="12">
        <f t="shared" si="4"/>
        <v>6.7629388571426716</v>
      </c>
      <c r="F120" t="s">
        <v>347</v>
      </c>
      <c r="G120">
        <v>272</v>
      </c>
      <c r="H120">
        <v>22855.991793000001</v>
      </c>
      <c r="I120">
        <v>21119.848157714288</v>
      </c>
      <c r="J120">
        <v>558.12210628571847</v>
      </c>
    </row>
    <row r="121" spans="1:10" ht="24" x14ac:dyDescent="0.25">
      <c r="A121" s="9" t="s">
        <v>161</v>
      </c>
      <c r="B121" s="9">
        <f t="shared" si="6"/>
        <v>79</v>
      </c>
      <c r="C121" s="10">
        <f>[1]Sheet1_Raw!N120</f>
        <v>2117.2609170000001</v>
      </c>
      <c r="D121" s="12">
        <f t="shared" si="5"/>
        <v>2093.1236052857139</v>
      </c>
      <c r="E121" s="12">
        <f t="shared" si="4"/>
        <v>7.8382035714284939</v>
      </c>
      <c r="F121" t="s">
        <v>348</v>
      </c>
      <c r="G121">
        <v>273</v>
      </c>
      <c r="H121">
        <v>23325.137535000002</v>
      </c>
      <c r="I121">
        <v>21664.630904714286</v>
      </c>
      <c r="J121">
        <v>544.78274699999747</v>
      </c>
    </row>
    <row r="122" spans="1:10" ht="24" x14ac:dyDescent="0.25">
      <c r="A122" s="9" t="s">
        <v>162</v>
      </c>
      <c r="B122" s="9">
        <f t="shared" si="6"/>
        <v>80</v>
      </c>
      <c r="C122" s="10">
        <f>[1]Sheet1_Raw!N121</f>
        <v>2125.5380730000002</v>
      </c>
      <c r="D122" s="12">
        <f t="shared" si="5"/>
        <v>2100.5670914285715</v>
      </c>
      <c r="E122" s="12">
        <f t="shared" si="4"/>
        <v>7.4434861428576369</v>
      </c>
      <c r="F122" t="s">
        <v>349</v>
      </c>
      <c r="G122">
        <v>274</v>
      </c>
      <c r="H122">
        <v>23704.715627000001</v>
      </c>
      <c r="I122">
        <v>22198.947930857143</v>
      </c>
      <c r="J122">
        <v>534.31702614285678</v>
      </c>
    </row>
    <row r="123" spans="1:10" ht="24" x14ac:dyDescent="0.25">
      <c r="A123" s="9" t="s">
        <v>163</v>
      </c>
      <c r="B123" s="9">
        <f t="shared" si="6"/>
        <v>81</v>
      </c>
      <c r="C123" s="10">
        <f>[1]Sheet1_Raw!N122</f>
        <v>2132.0645220000001</v>
      </c>
      <c r="D123" s="12">
        <f t="shared" si="5"/>
        <v>2108.296407428571</v>
      </c>
      <c r="E123" s="12">
        <f t="shared" si="4"/>
        <v>7.7293159999994714</v>
      </c>
      <c r="F123" t="s">
        <v>350</v>
      </c>
      <c r="G123">
        <v>275</v>
      </c>
      <c r="H123">
        <v>24089.260503000001</v>
      </c>
      <c r="I123">
        <v>22712.063890285714</v>
      </c>
      <c r="J123">
        <v>513.11595942857093</v>
      </c>
    </row>
    <row r="124" spans="1:10" ht="24" x14ac:dyDescent="0.25">
      <c r="A124" s="9" t="s">
        <v>164</v>
      </c>
      <c r="B124" s="9">
        <f t="shared" si="6"/>
        <v>82</v>
      </c>
      <c r="C124" s="10">
        <f>[1]Sheet1_Raw!N123</f>
        <v>2140.2702210000002</v>
      </c>
      <c r="D124" s="12">
        <f t="shared" si="5"/>
        <v>2115.9134331428572</v>
      </c>
      <c r="E124" s="12">
        <f t="shared" si="4"/>
        <v>7.6170257142862283</v>
      </c>
      <c r="F124" t="s">
        <v>351</v>
      </c>
      <c r="G124">
        <v>276</v>
      </c>
      <c r="H124">
        <v>24517.264727000002</v>
      </c>
      <c r="I124">
        <v>23205.246494857147</v>
      </c>
      <c r="J124">
        <v>493.18260457143333</v>
      </c>
    </row>
    <row r="125" spans="1:10" ht="24" x14ac:dyDescent="0.25">
      <c r="A125" s="9" t="s">
        <v>165</v>
      </c>
      <c r="B125" s="9">
        <f t="shared" si="6"/>
        <v>83</v>
      </c>
      <c r="C125" s="10">
        <f>[1]Sheet1_Raw!N124</f>
        <v>2143.557264</v>
      </c>
      <c r="D125" s="12">
        <f t="shared" si="5"/>
        <v>2123.1170262857145</v>
      </c>
      <c r="E125" s="12">
        <f t="shared" si="4"/>
        <v>7.2035931428572439</v>
      </c>
      <c r="F125" t="s">
        <v>352</v>
      </c>
      <c r="G125">
        <v>277</v>
      </c>
      <c r="H125">
        <v>24997.403613999999</v>
      </c>
      <c r="I125">
        <v>23681.459258428575</v>
      </c>
      <c r="J125">
        <v>476.21276357142779</v>
      </c>
    </row>
    <row r="126" spans="1:10" ht="24" x14ac:dyDescent="0.25">
      <c r="A126" s="9" t="s">
        <v>166</v>
      </c>
      <c r="B126" s="9">
        <f t="shared" si="6"/>
        <v>84</v>
      </c>
      <c r="C126" s="10">
        <f>[1]Sheet1_Raw!N125</f>
        <v>2147.6303400000002</v>
      </c>
      <c r="D126" s="12">
        <f t="shared" si="5"/>
        <v>2129.852743142857</v>
      </c>
      <c r="E126" s="12">
        <f t="shared" si="4"/>
        <v>6.7357168571425063</v>
      </c>
      <c r="F126" t="s">
        <v>353</v>
      </c>
      <c r="G126">
        <v>278</v>
      </c>
      <c r="H126">
        <v>25466.632135</v>
      </c>
      <c r="I126">
        <v>24136.629419142857</v>
      </c>
      <c r="J126">
        <v>455.17016071428225</v>
      </c>
    </row>
    <row r="127" spans="1:10" ht="24" x14ac:dyDescent="0.25">
      <c r="A127" s="9" t="s">
        <v>167</v>
      </c>
      <c r="B127" s="9">
        <f t="shared" si="6"/>
        <v>85</v>
      </c>
      <c r="C127" s="10">
        <f>[1]Sheet1_Raw!N126</f>
        <v>2150.869745</v>
      </c>
      <c r="D127" s="12">
        <f t="shared" si="5"/>
        <v>2136.7415831428575</v>
      </c>
      <c r="E127" s="12">
        <f t="shared" si="4"/>
        <v>6.8888400000005277</v>
      </c>
      <c r="F127" t="s">
        <v>354</v>
      </c>
      <c r="G127">
        <v>279</v>
      </c>
      <c r="H127">
        <v>25902.301760999999</v>
      </c>
      <c r="I127">
        <v>24571.81655742857</v>
      </c>
      <c r="J127">
        <v>435.18713828571344</v>
      </c>
    </row>
    <row r="128" spans="1:10" ht="24" x14ac:dyDescent="0.25">
      <c r="A128" s="9" t="s">
        <v>168</v>
      </c>
      <c r="B128" s="9">
        <f t="shared" si="6"/>
        <v>86</v>
      </c>
      <c r="C128" s="10">
        <f>[1]Sheet1_Raw!N127</f>
        <v>2158.015492</v>
      </c>
      <c r="D128" s="12">
        <f t="shared" si="5"/>
        <v>2142.5636652857147</v>
      </c>
      <c r="E128" s="12">
        <f t="shared" si="4"/>
        <v>5.8220821428571981</v>
      </c>
      <c r="F128" t="s">
        <v>355</v>
      </c>
      <c r="G128">
        <v>280</v>
      </c>
      <c r="H128">
        <v>26244.115749000001</v>
      </c>
      <c r="I128">
        <v>24988.813445142856</v>
      </c>
      <c r="J128">
        <v>416.99688771428555</v>
      </c>
    </row>
    <row r="129" spans="1:10" ht="24" x14ac:dyDescent="0.25">
      <c r="A129" s="9" t="s">
        <v>169</v>
      </c>
      <c r="B129" s="9">
        <f t="shared" si="6"/>
        <v>87</v>
      </c>
      <c r="C129" s="10">
        <f>[1]Sheet1_Raw!N128</f>
        <v>2161.8741949999999</v>
      </c>
      <c r="D129" s="12">
        <f t="shared" si="5"/>
        <v>2147.7545398571428</v>
      </c>
      <c r="E129" s="12">
        <f t="shared" si="4"/>
        <v>5.1908745714281395</v>
      </c>
      <c r="F129" t="s">
        <v>356</v>
      </c>
      <c r="G129">
        <v>281</v>
      </c>
      <c r="H129">
        <v>26515.235863000002</v>
      </c>
      <c r="I129">
        <v>25390.316336</v>
      </c>
      <c r="J129">
        <v>401.50289085714394</v>
      </c>
    </row>
    <row r="130" spans="1:10" ht="24" x14ac:dyDescent="0.25">
      <c r="A130" s="9" t="s">
        <v>170</v>
      </c>
      <c r="B130" s="9">
        <f t="shared" si="6"/>
        <v>88</v>
      </c>
      <c r="C130" s="10">
        <f>[1]Sheet1_Raw!N129</f>
        <v>2169.8774309999999</v>
      </c>
      <c r="D130" s="12">
        <f t="shared" si="5"/>
        <v>2153.1563840000003</v>
      </c>
      <c r="E130" s="12">
        <f t="shared" si="4"/>
        <v>5.4018441428574988</v>
      </c>
      <c r="F130" t="s">
        <v>357</v>
      </c>
      <c r="G130">
        <v>282</v>
      </c>
      <c r="H130">
        <v>26835.543680999999</v>
      </c>
      <c r="I130">
        <v>25782.642504285719</v>
      </c>
      <c r="J130">
        <v>392.32616828571918</v>
      </c>
    </row>
    <row r="131" spans="1:10" ht="24" x14ac:dyDescent="0.25">
      <c r="A131" s="9" t="s">
        <v>171</v>
      </c>
      <c r="B131" s="9">
        <f t="shared" si="6"/>
        <v>89</v>
      </c>
      <c r="C131" s="10">
        <f>[1]Sheet1_Raw!N130</f>
        <v>2178.5237849999999</v>
      </c>
      <c r="D131" s="12">
        <f t="shared" si="5"/>
        <v>2158.6211788571431</v>
      </c>
      <c r="E131" s="12">
        <f t="shared" si="4"/>
        <v>5.464794857142806</v>
      </c>
      <c r="F131" t="s">
        <v>358</v>
      </c>
      <c r="G131">
        <v>283</v>
      </c>
      <c r="H131">
        <v>27178.400694</v>
      </c>
      <c r="I131">
        <v>26162.80478528572</v>
      </c>
      <c r="J131">
        <v>380.1622810000008</v>
      </c>
    </row>
    <row r="132" spans="1:10" ht="24" x14ac:dyDescent="0.25">
      <c r="A132" s="9" t="s">
        <v>172</v>
      </c>
      <c r="B132" s="9">
        <f t="shared" si="6"/>
        <v>90</v>
      </c>
      <c r="C132" s="10">
        <f>[1]Sheet1_Raw!N131</f>
        <v>2181.7036419999999</v>
      </c>
      <c r="D132" s="12">
        <f t="shared" si="5"/>
        <v>2164.0706614285714</v>
      </c>
      <c r="E132" s="12">
        <f t="shared" si="4"/>
        <v>5.4494825714282342</v>
      </c>
      <c r="F132" t="s">
        <v>359</v>
      </c>
      <c r="G132">
        <v>284</v>
      </c>
      <c r="H132">
        <v>27562.813122</v>
      </c>
      <c r="I132">
        <v>26529.291857857141</v>
      </c>
      <c r="J132">
        <v>366.48707257142087</v>
      </c>
    </row>
    <row r="133" spans="1:10" ht="24" x14ac:dyDescent="0.25">
      <c r="A133" s="9" t="s">
        <v>173</v>
      </c>
      <c r="B133" s="9">
        <f t="shared" si="6"/>
        <v>91</v>
      </c>
      <c r="C133" s="10">
        <f>[1]Sheet1_Raw!N132</f>
        <v>2184.3356589999999</v>
      </c>
      <c r="D133" s="12">
        <f t="shared" si="5"/>
        <v>2169.3142784285715</v>
      </c>
      <c r="E133" s="12">
        <f t="shared" si="4"/>
        <v>5.2436170000000857</v>
      </c>
      <c r="F133" t="s">
        <v>360</v>
      </c>
      <c r="G133">
        <v>285</v>
      </c>
      <c r="H133">
        <v>27961.976893999999</v>
      </c>
      <c r="I133">
        <v>26885.769680571426</v>
      </c>
      <c r="J133">
        <v>356.47782271428514</v>
      </c>
    </row>
    <row r="134" spans="1:10" ht="24" x14ac:dyDescent="0.25">
      <c r="A134" s="9" t="s">
        <v>174</v>
      </c>
      <c r="B134" s="9">
        <f t="shared" si="6"/>
        <v>92</v>
      </c>
      <c r="C134" s="10">
        <f>[1]Sheet1_Raw!N133</f>
        <v>2186.5270209999999</v>
      </c>
      <c r="D134" s="12">
        <f t="shared" si="5"/>
        <v>2174.408175</v>
      </c>
      <c r="E134" s="12">
        <f t="shared" si="4"/>
        <v>5.0938965714285587</v>
      </c>
      <c r="F134" t="s">
        <v>361</v>
      </c>
      <c r="G134">
        <v>286</v>
      </c>
      <c r="H134">
        <v>28310.512595</v>
      </c>
      <c r="I134">
        <v>27229.799799714285</v>
      </c>
      <c r="J134">
        <v>344.03011914285889</v>
      </c>
    </row>
    <row r="135" spans="1:10" ht="24" x14ac:dyDescent="0.25">
      <c r="A135" s="9" t="s">
        <v>175</v>
      </c>
      <c r="B135" s="9">
        <f t="shared" si="6"/>
        <v>93</v>
      </c>
      <c r="C135" s="10">
        <f>[1]Sheet1_Raw!N134</f>
        <v>2189.9212510000002</v>
      </c>
      <c r="D135" s="12">
        <f t="shared" si="5"/>
        <v>2178.9661405714282</v>
      </c>
      <c r="E135" s="12">
        <f t="shared" si="4"/>
        <v>4.5579655714282126</v>
      </c>
      <c r="F135" t="s">
        <v>362</v>
      </c>
      <c r="G135">
        <v>287</v>
      </c>
      <c r="H135">
        <v>28623.204679999999</v>
      </c>
      <c r="I135">
        <v>27569.669646999999</v>
      </c>
      <c r="J135">
        <v>339.86984728571406</v>
      </c>
    </row>
    <row r="136" spans="1:10" ht="24" x14ac:dyDescent="0.25">
      <c r="A136" s="9" t="s">
        <v>176</v>
      </c>
      <c r="B136" s="9">
        <f t="shared" si="6"/>
        <v>94</v>
      </c>
      <c r="C136" s="10">
        <f>[1]Sheet1_Raw!N135</f>
        <v>2192.8033679999999</v>
      </c>
      <c r="D136" s="12">
        <f t="shared" si="5"/>
        <v>2183.384593857143</v>
      </c>
      <c r="E136" s="12">
        <f t="shared" si="4"/>
        <v>4.4184532857148042</v>
      </c>
      <c r="F136" t="s">
        <v>363</v>
      </c>
      <c r="G136">
        <v>288</v>
      </c>
      <c r="H136">
        <v>28849.673417000002</v>
      </c>
      <c r="I136">
        <v>27903.160726142862</v>
      </c>
      <c r="J136">
        <v>333.49107914286287</v>
      </c>
    </row>
    <row r="137" spans="1:10" ht="24" x14ac:dyDescent="0.25">
      <c r="A137" s="9" t="s">
        <v>177</v>
      </c>
      <c r="B137" s="9">
        <f t="shared" si="6"/>
        <v>95</v>
      </c>
      <c r="C137" s="10">
        <f>[1]Sheet1_Raw!N136</f>
        <v>2196.9836300000002</v>
      </c>
      <c r="D137" s="12">
        <f t="shared" si="5"/>
        <v>2187.2569080000003</v>
      </c>
      <c r="E137" s="12">
        <f t="shared" si="4"/>
        <v>3.872314142857249</v>
      </c>
      <c r="F137" t="s">
        <v>364</v>
      </c>
      <c r="G137">
        <v>289</v>
      </c>
      <c r="H137">
        <v>29095.313934999998</v>
      </c>
      <c r="I137">
        <v>28225.985048142862</v>
      </c>
      <c r="J137">
        <v>322.82432200000039</v>
      </c>
    </row>
    <row r="138" spans="1:10" ht="24" x14ac:dyDescent="0.25">
      <c r="A138" s="9" t="s">
        <v>178</v>
      </c>
      <c r="B138" s="9">
        <f t="shared" si="6"/>
        <v>96</v>
      </c>
      <c r="C138" s="10">
        <f>[1]Sheet1_Raw!N137</f>
        <v>2202.366759</v>
      </c>
      <c r="D138" s="12">
        <f t="shared" si="5"/>
        <v>2190.6630471428571</v>
      </c>
      <c r="E138" s="12">
        <f t="shared" si="4"/>
        <v>3.4061391428567731</v>
      </c>
      <c r="F138" t="s">
        <v>365</v>
      </c>
      <c r="G138">
        <v>290</v>
      </c>
      <c r="H138">
        <v>29306.484981000001</v>
      </c>
      <c r="I138">
        <v>28529.99708914286</v>
      </c>
      <c r="J138">
        <v>304.01204099999813</v>
      </c>
    </row>
    <row r="139" spans="1:10" ht="24" x14ac:dyDescent="0.25">
      <c r="A139" s="9" t="s">
        <v>179</v>
      </c>
      <c r="B139" s="9">
        <f t="shared" si="6"/>
        <v>97</v>
      </c>
      <c r="C139" s="10">
        <f>[1]Sheet1_Raw!N138</f>
        <v>2208.6311970000002</v>
      </c>
      <c r="D139" s="12">
        <f t="shared" si="5"/>
        <v>2194.5098407142859</v>
      </c>
      <c r="E139" s="12">
        <f t="shared" si="4"/>
        <v>3.8467935714288615</v>
      </c>
      <c r="F139" t="s">
        <v>366</v>
      </c>
      <c r="G139">
        <v>291</v>
      </c>
      <c r="H139">
        <v>29587.902891000002</v>
      </c>
      <c r="I139">
        <v>28819.295627571431</v>
      </c>
      <c r="J139">
        <v>289.29853842857119</v>
      </c>
    </row>
    <row r="140" spans="1:10" ht="24" x14ac:dyDescent="0.25">
      <c r="A140" s="9" t="s">
        <v>180</v>
      </c>
      <c r="B140" s="9">
        <f t="shared" si="6"/>
        <v>98</v>
      </c>
      <c r="C140" s="10">
        <f>[1]Sheet1_Raw!N139</f>
        <v>2212.2040710000001</v>
      </c>
      <c r="D140" s="12">
        <f t="shared" si="5"/>
        <v>2198.4910424285713</v>
      </c>
      <c r="E140" s="12">
        <f t="shared" si="4"/>
        <v>3.981201714285362</v>
      </c>
      <c r="F140" t="s">
        <v>367</v>
      </c>
      <c r="G140">
        <v>292</v>
      </c>
      <c r="H140">
        <v>29897.929468999999</v>
      </c>
      <c r="I140">
        <v>29095.860281142854</v>
      </c>
      <c r="J140">
        <v>276.56465357142224</v>
      </c>
    </row>
    <row r="141" spans="1:10" ht="24" x14ac:dyDescent="0.25">
      <c r="A141" s="9" t="s">
        <v>181</v>
      </c>
      <c r="B141" s="9">
        <f t="shared" si="6"/>
        <v>99</v>
      </c>
      <c r="C141" s="10">
        <f>[1]Sheet1_Raw!N140</f>
        <v>2216.479609</v>
      </c>
      <c r="D141" s="12">
        <f t="shared" si="5"/>
        <v>2202.7699835714288</v>
      </c>
      <c r="E141" s="12">
        <f t="shared" si="4"/>
        <v>4.2789411428575477</v>
      </c>
      <c r="F141" t="s">
        <v>368</v>
      </c>
      <c r="G141">
        <v>293</v>
      </c>
      <c r="H141">
        <v>30227.425835999999</v>
      </c>
      <c r="I141">
        <v>29369.705029857141</v>
      </c>
      <c r="J141">
        <v>273.84474871428756</v>
      </c>
    </row>
    <row r="142" spans="1:10" ht="24" x14ac:dyDescent="0.25">
      <c r="A142" s="9" t="s">
        <v>182</v>
      </c>
      <c r="B142" s="9">
        <f t="shared" si="6"/>
        <v>100</v>
      </c>
      <c r="C142" s="10">
        <f>[1]Sheet1_Raw!N141</f>
        <v>2221.207711</v>
      </c>
      <c r="D142" s="12">
        <f t="shared" si="5"/>
        <v>2207.2394778571429</v>
      </c>
      <c r="E142" s="12">
        <f t="shared" si="4"/>
        <v>4.4694942857140632</v>
      </c>
      <c r="F142" t="s">
        <v>369</v>
      </c>
      <c r="G142">
        <v>294</v>
      </c>
      <c r="H142">
        <v>30524.389776</v>
      </c>
      <c r="I142">
        <v>29641.302900714287</v>
      </c>
      <c r="J142">
        <v>271.59787085714561</v>
      </c>
    </row>
    <row r="143" spans="1:10" ht="24" x14ac:dyDescent="0.25">
      <c r="A143" s="9" t="s">
        <v>183</v>
      </c>
      <c r="B143" s="9">
        <f t="shared" si="6"/>
        <v>101</v>
      </c>
      <c r="C143" s="10">
        <f>[1]Sheet1_Raw!N142</f>
        <v>2221.3982649999998</v>
      </c>
      <c r="D143" s="12">
        <f t="shared" si="5"/>
        <v>2211.324463142857</v>
      </c>
      <c r="E143" s="12">
        <f t="shared" si="4"/>
        <v>4.0849852857140831</v>
      </c>
      <c r="F143" t="s">
        <v>370</v>
      </c>
      <c r="G143">
        <v>295</v>
      </c>
      <c r="H143">
        <v>30723.474984</v>
      </c>
      <c r="I143">
        <v>29908.988838857145</v>
      </c>
      <c r="J143">
        <v>267.6859381428585</v>
      </c>
    </row>
    <row r="144" spans="1:10" ht="24" x14ac:dyDescent="0.25">
      <c r="A144" s="9" t="s">
        <v>184</v>
      </c>
      <c r="B144" s="9">
        <f t="shared" si="6"/>
        <v>102</v>
      </c>
      <c r="C144" s="10">
        <f>[1]Sheet1_Raw!N143</f>
        <v>2223.4109830000002</v>
      </c>
      <c r="D144" s="12">
        <f t="shared" si="5"/>
        <v>2215.0997992857142</v>
      </c>
      <c r="E144" s="12">
        <f t="shared" si="4"/>
        <v>3.7753361428572134</v>
      </c>
      <c r="F144" t="s">
        <v>371</v>
      </c>
      <c r="G144">
        <v>296</v>
      </c>
      <c r="H144">
        <v>30969.148614000002</v>
      </c>
      <c r="I144">
        <v>30176.679507285713</v>
      </c>
      <c r="J144">
        <v>267.69066842856773</v>
      </c>
    </row>
    <row r="145" spans="1:10" ht="24" x14ac:dyDescent="0.25">
      <c r="A145" s="9" t="s">
        <v>185</v>
      </c>
      <c r="B145" s="9">
        <f t="shared" si="6"/>
        <v>103</v>
      </c>
      <c r="C145" s="10">
        <f>[1]Sheet1_Raw!N144</f>
        <v>2229.7826070000001</v>
      </c>
      <c r="D145" s="12">
        <f t="shared" si="5"/>
        <v>2219.016349</v>
      </c>
      <c r="E145" s="12">
        <f t="shared" si="4"/>
        <v>3.916549714285793</v>
      </c>
      <c r="F145" t="s">
        <v>372</v>
      </c>
      <c r="G145">
        <v>297</v>
      </c>
      <c r="H145">
        <v>31260.003411000002</v>
      </c>
      <c r="I145">
        <v>30455.753568714284</v>
      </c>
      <c r="J145">
        <v>279.07406142857144</v>
      </c>
    </row>
    <row r="146" spans="1:10" ht="24" x14ac:dyDescent="0.25">
      <c r="A146" s="9" t="s">
        <v>186</v>
      </c>
      <c r="B146" s="9">
        <f t="shared" si="6"/>
        <v>104</v>
      </c>
      <c r="C146" s="10">
        <f>[1]Sheet1_Raw!N145</f>
        <v>2230.2709</v>
      </c>
      <c r="D146" s="12">
        <f t="shared" si="5"/>
        <v>2222.1077351428571</v>
      </c>
      <c r="E146" s="12">
        <f t="shared" si="4"/>
        <v>3.0913861428571181</v>
      </c>
      <c r="F146" t="s">
        <v>373</v>
      </c>
      <c r="G146">
        <v>298</v>
      </c>
      <c r="H146">
        <v>31561.867910000001</v>
      </c>
      <c r="I146">
        <v>30737.748571428576</v>
      </c>
      <c r="J146">
        <v>281.99500271429133</v>
      </c>
    </row>
    <row r="147" spans="1:10" ht="24" x14ac:dyDescent="0.25">
      <c r="A147" s="9" t="s">
        <v>187</v>
      </c>
      <c r="B147" s="9">
        <f t="shared" si="6"/>
        <v>105</v>
      </c>
      <c r="C147" s="10">
        <f>[1]Sheet1_Raw!N146</f>
        <v>2233.2602040000002</v>
      </c>
      <c r="D147" s="12">
        <f t="shared" si="5"/>
        <v>2225.115754142857</v>
      </c>
      <c r="E147" s="12">
        <f t="shared" si="4"/>
        <v>3.0080189999998765</v>
      </c>
      <c r="F147" t="s">
        <v>374</v>
      </c>
      <c r="G147">
        <v>299</v>
      </c>
      <c r="H147">
        <v>31816.845979000002</v>
      </c>
      <c r="I147">
        <v>31011.879501428575</v>
      </c>
      <c r="J147">
        <v>274.13092999999935</v>
      </c>
    </row>
    <row r="148" spans="1:10" ht="24" x14ac:dyDescent="0.25">
      <c r="A148" s="9" t="s">
        <v>188</v>
      </c>
      <c r="B148" s="9">
        <f t="shared" si="6"/>
        <v>106</v>
      </c>
      <c r="C148" s="10">
        <f>[1]Sheet1_Raw!N147</f>
        <v>2235.2133749999998</v>
      </c>
      <c r="D148" s="12">
        <f t="shared" si="5"/>
        <v>2227.7920064285713</v>
      </c>
      <c r="E148" s="12">
        <f t="shared" si="4"/>
        <v>2.6762522857143267</v>
      </c>
      <c r="F148" t="s">
        <v>375</v>
      </c>
      <c r="G148">
        <v>300</v>
      </c>
      <c r="H148">
        <v>32086.790621</v>
      </c>
      <c r="I148">
        <v>31277.50304214286</v>
      </c>
      <c r="J148">
        <v>265.6235407142849</v>
      </c>
    </row>
    <row r="149" spans="1:10" ht="24" x14ac:dyDescent="0.25">
      <c r="A149" s="9" t="s">
        <v>189</v>
      </c>
      <c r="B149" s="9">
        <f t="shared" si="6"/>
        <v>107</v>
      </c>
      <c r="C149" s="10">
        <f>[1]Sheet1_Raw!N148</f>
        <v>2242.0018340000001</v>
      </c>
      <c r="D149" s="12">
        <f t="shared" si="5"/>
        <v>2230.7625954285713</v>
      </c>
      <c r="E149" s="12">
        <f t="shared" si="4"/>
        <v>2.9705890000000181</v>
      </c>
      <c r="F149" t="s">
        <v>376</v>
      </c>
      <c r="G149">
        <v>301</v>
      </c>
      <c r="H149">
        <v>32336.818464</v>
      </c>
      <c r="I149">
        <v>31536.421426142857</v>
      </c>
      <c r="J149">
        <v>258.91838399999688</v>
      </c>
    </row>
    <row r="150" spans="1:10" ht="24" x14ac:dyDescent="0.25">
      <c r="A150" s="9" t="s">
        <v>190</v>
      </c>
      <c r="B150" s="9">
        <f t="shared" si="6"/>
        <v>108</v>
      </c>
      <c r="C150" s="10">
        <f>[1]Sheet1_Raw!N149</f>
        <v>2246.1940060000002</v>
      </c>
      <c r="D150" s="12">
        <f t="shared" si="5"/>
        <v>2234.3048441428573</v>
      </c>
      <c r="E150" s="12">
        <f t="shared" si="4"/>
        <v>3.5422487142859609</v>
      </c>
      <c r="F150" t="s">
        <v>377</v>
      </c>
      <c r="G150">
        <v>302</v>
      </c>
      <c r="H150">
        <v>32516.765003</v>
      </c>
      <c r="I150">
        <v>31792.605714571433</v>
      </c>
      <c r="J150">
        <v>256.18428842857611</v>
      </c>
    </row>
    <row r="151" spans="1:10" ht="24" x14ac:dyDescent="0.25">
      <c r="A151" s="9" t="s">
        <v>191</v>
      </c>
      <c r="B151" s="9">
        <f t="shared" si="6"/>
        <v>109</v>
      </c>
      <c r="C151" s="10">
        <f>[1]Sheet1_Raw!N150</f>
        <v>2260.6403230000001</v>
      </c>
      <c r="D151" s="12">
        <f t="shared" si="5"/>
        <v>2239.6233212857142</v>
      </c>
      <c r="E151" s="12">
        <f t="shared" si="4"/>
        <v>5.3184771428568638</v>
      </c>
      <c r="F151" t="s">
        <v>378</v>
      </c>
      <c r="G151">
        <v>303</v>
      </c>
      <c r="H151">
        <v>32737.223932000001</v>
      </c>
      <c r="I151">
        <v>32045.187902857146</v>
      </c>
      <c r="J151">
        <v>252.58218828571262</v>
      </c>
    </row>
    <row r="152" spans="1:10" ht="24" x14ac:dyDescent="0.25">
      <c r="A152" s="9" t="s">
        <v>192</v>
      </c>
      <c r="B152" s="9">
        <f t="shared" si="6"/>
        <v>110</v>
      </c>
      <c r="C152" s="10">
        <f>[1]Sheet1_Raw!N151</f>
        <v>2266.3807400000001</v>
      </c>
      <c r="D152" s="12">
        <f t="shared" si="5"/>
        <v>2244.8516260000001</v>
      </c>
      <c r="E152" s="12">
        <f t="shared" si="4"/>
        <v>5.2283047142859687</v>
      </c>
      <c r="F152" t="s">
        <v>379</v>
      </c>
      <c r="G152">
        <v>304</v>
      </c>
      <c r="H152">
        <v>32967.483979999997</v>
      </c>
      <c r="I152">
        <v>32289.113698428566</v>
      </c>
      <c r="J152">
        <v>243.92579557142017</v>
      </c>
    </row>
    <row r="153" spans="1:10" ht="24" x14ac:dyDescent="0.25">
      <c r="A153" s="9" t="s">
        <v>193</v>
      </c>
      <c r="B153" s="9">
        <f t="shared" si="6"/>
        <v>111</v>
      </c>
      <c r="C153" s="10">
        <f>[1]Sheet1_Raw!N152</f>
        <v>2270.7991929999998</v>
      </c>
      <c r="D153" s="12">
        <f t="shared" si="5"/>
        <v>2250.6413821428573</v>
      </c>
      <c r="E153" s="12">
        <f t="shared" si="4"/>
        <v>5.7897561428571862</v>
      </c>
      <c r="F153" t="s">
        <v>380</v>
      </c>
      <c r="G153">
        <v>305</v>
      </c>
      <c r="H153">
        <v>33266.136626</v>
      </c>
      <c r="I153">
        <v>32532.580657857139</v>
      </c>
      <c r="J153">
        <v>243.46695942857332</v>
      </c>
    </row>
    <row r="154" spans="1:10" ht="24" x14ac:dyDescent="0.25">
      <c r="A154" s="9" t="s">
        <v>194</v>
      </c>
      <c r="B154" s="9">
        <f t="shared" si="6"/>
        <v>112</v>
      </c>
      <c r="C154" s="10">
        <f>[1]Sheet1_Raw!N153</f>
        <v>2277.9687589999999</v>
      </c>
      <c r="D154" s="12">
        <f t="shared" si="5"/>
        <v>2257.0283185714284</v>
      </c>
      <c r="E154" s="12">
        <f t="shared" si="4"/>
        <v>6.3869364285710617</v>
      </c>
      <c r="F154" t="s">
        <v>381</v>
      </c>
      <c r="G154">
        <v>306</v>
      </c>
      <c r="H154">
        <v>33581.312102000004</v>
      </c>
      <c r="I154">
        <v>32784.647246857137</v>
      </c>
      <c r="J154">
        <v>252.0665889999982</v>
      </c>
    </row>
    <row r="155" spans="1:10" ht="24" x14ac:dyDescent="0.25">
      <c r="A155" s="9" t="s">
        <v>195</v>
      </c>
      <c r="B155" s="9">
        <f t="shared" si="6"/>
        <v>113</v>
      </c>
      <c r="C155" s="10">
        <f>[1]Sheet1_Raw!N154</f>
        <v>2283.8759100000002</v>
      </c>
      <c r="D155" s="12">
        <f t="shared" si="5"/>
        <v>2263.9801092857142</v>
      </c>
      <c r="E155" s="12">
        <f t="shared" si="4"/>
        <v>6.9517907142858348</v>
      </c>
      <c r="F155" t="s">
        <v>382</v>
      </c>
      <c r="G155">
        <v>307</v>
      </c>
      <c r="H155">
        <v>33753.576684</v>
      </c>
      <c r="I155">
        <v>33022.759541571424</v>
      </c>
      <c r="J155">
        <v>238.11229471428669</v>
      </c>
    </row>
    <row r="156" spans="1:10" ht="24" x14ac:dyDescent="0.25">
      <c r="A156" s="9" t="s">
        <v>196</v>
      </c>
      <c r="B156" s="9">
        <f t="shared" si="6"/>
        <v>114</v>
      </c>
      <c r="C156" s="10">
        <f>[1]Sheet1_Raw!N155</f>
        <v>2292.3555289999999</v>
      </c>
      <c r="D156" s="12">
        <f t="shared" si="5"/>
        <v>2271.1734942857142</v>
      </c>
      <c r="E156" s="12">
        <f t="shared" si="4"/>
        <v>7.1933850000000348</v>
      </c>
      <c r="F156" t="s">
        <v>383</v>
      </c>
      <c r="G156">
        <v>308</v>
      </c>
      <c r="H156">
        <v>33901.537141000001</v>
      </c>
      <c r="I156">
        <v>33246.290781142852</v>
      </c>
      <c r="J156">
        <v>223.53123957142816</v>
      </c>
    </row>
    <row r="157" spans="1:10" ht="24" x14ac:dyDescent="0.25">
      <c r="A157" s="9" t="s">
        <v>197</v>
      </c>
      <c r="B157" s="9">
        <f t="shared" si="6"/>
        <v>115</v>
      </c>
      <c r="C157" s="10">
        <f>[1]Sheet1_Raw!N156</f>
        <v>2297.012174</v>
      </c>
      <c r="D157" s="12">
        <f t="shared" si="5"/>
        <v>2278.4332325714286</v>
      </c>
      <c r="E157" s="12">
        <f t="shared" si="4"/>
        <v>7.2597382857143202</v>
      </c>
      <c r="F157" t="s">
        <v>384</v>
      </c>
      <c r="G157">
        <v>309</v>
      </c>
      <c r="H157">
        <v>34043.603684000002</v>
      </c>
      <c r="I157">
        <v>33464.410592714288</v>
      </c>
      <c r="J157">
        <v>218.119811571436</v>
      </c>
    </row>
    <row r="158" spans="1:10" ht="24" x14ac:dyDescent="0.25">
      <c r="A158" s="9" t="s">
        <v>198</v>
      </c>
      <c r="B158" s="9">
        <f t="shared" si="6"/>
        <v>116</v>
      </c>
      <c r="C158" s="10">
        <f>[1]Sheet1_Raw!N157</f>
        <v>2302.9669629999999</v>
      </c>
      <c r="D158" s="12">
        <f t="shared" si="5"/>
        <v>2284.4798954285716</v>
      </c>
      <c r="E158" s="12">
        <f t="shared" si="4"/>
        <v>6.0466628571430192</v>
      </c>
      <c r="F158" t="s">
        <v>385</v>
      </c>
      <c r="G158">
        <v>310</v>
      </c>
      <c r="H158">
        <v>34229.195799000001</v>
      </c>
      <c r="I158">
        <v>33677.549430857143</v>
      </c>
      <c r="J158">
        <v>213.13883814285509</v>
      </c>
    </row>
    <row r="159" spans="1:10" ht="24" x14ac:dyDescent="0.25">
      <c r="A159" s="9" t="s">
        <v>199</v>
      </c>
      <c r="B159" s="9">
        <f t="shared" si="6"/>
        <v>117</v>
      </c>
      <c r="C159" s="10">
        <f>[1]Sheet1_Raw!N158</f>
        <v>2310.8868320000001</v>
      </c>
      <c r="D159" s="12">
        <f t="shared" si="5"/>
        <v>2290.8379085714287</v>
      </c>
      <c r="E159" s="12">
        <f t="shared" si="4"/>
        <v>6.3580131428570894</v>
      </c>
      <c r="F159" t="s">
        <v>386</v>
      </c>
      <c r="G159">
        <v>311</v>
      </c>
      <c r="H159">
        <v>34497.435178</v>
      </c>
      <c r="I159">
        <v>33896.113887714288</v>
      </c>
      <c r="J159">
        <v>218.56445685714425</v>
      </c>
    </row>
    <row r="160" spans="1:10" ht="24" x14ac:dyDescent="0.25">
      <c r="A160" s="9" t="s">
        <v>200</v>
      </c>
      <c r="B160" s="9">
        <f t="shared" si="6"/>
        <v>118</v>
      </c>
      <c r="C160" s="10">
        <f>[1]Sheet1_Raw!N159</f>
        <v>2315.9126740000002</v>
      </c>
      <c r="D160" s="12">
        <f t="shared" si="5"/>
        <v>2297.2826915714286</v>
      </c>
      <c r="E160" s="12">
        <f t="shared" si="4"/>
        <v>6.4447829999999158</v>
      </c>
      <c r="F160" t="s">
        <v>387</v>
      </c>
      <c r="G160">
        <v>312</v>
      </c>
      <c r="H160">
        <v>34886.119038999997</v>
      </c>
      <c r="I160">
        <v>34127.539946714292</v>
      </c>
      <c r="J160">
        <v>231.4260590000049</v>
      </c>
    </row>
    <row r="161" spans="1:5" ht="24" x14ac:dyDescent="0.25">
      <c r="A161" s="9" t="s">
        <v>201</v>
      </c>
      <c r="B161" s="9">
        <f t="shared" si="6"/>
        <v>119</v>
      </c>
      <c r="C161" s="10">
        <f>[1]Sheet1_Raw!N160</f>
        <v>2318.711425</v>
      </c>
      <c r="D161" s="12">
        <f t="shared" si="5"/>
        <v>2303.1030724285715</v>
      </c>
      <c r="E161" s="12">
        <f t="shared" si="4"/>
        <v>5.8203808571429363</v>
      </c>
    </row>
    <row r="162" spans="1:5" ht="24" x14ac:dyDescent="0.25">
      <c r="A162" s="9" t="s">
        <v>202</v>
      </c>
      <c r="B162" s="9">
        <f t="shared" si="6"/>
        <v>120</v>
      </c>
      <c r="C162" s="10">
        <f>[1]Sheet1_Raw!N161</f>
        <v>2322.8678669999999</v>
      </c>
      <c r="D162" s="12">
        <f t="shared" si="5"/>
        <v>2308.6733519999993</v>
      </c>
      <c r="E162" s="12">
        <f t="shared" si="4"/>
        <v>5.5702795714278182</v>
      </c>
    </row>
    <row r="163" spans="1:5" ht="24" x14ac:dyDescent="0.25">
      <c r="A163" s="9" t="s">
        <v>203</v>
      </c>
      <c r="B163" s="9">
        <f t="shared" si="6"/>
        <v>121</v>
      </c>
      <c r="C163" s="10">
        <f>[1]Sheet1_Raw!N162</f>
        <v>2327.3458690000002</v>
      </c>
      <c r="D163" s="12">
        <f t="shared" si="5"/>
        <v>2313.6719720000001</v>
      </c>
      <c r="E163" s="12">
        <f t="shared" si="4"/>
        <v>4.9986200000007557</v>
      </c>
    </row>
    <row r="164" spans="1:5" ht="24" x14ac:dyDescent="0.25">
      <c r="A164" s="9" t="s">
        <v>204</v>
      </c>
      <c r="B164" s="9">
        <f t="shared" si="6"/>
        <v>122</v>
      </c>
      <c r="C164" s="10">
        <f>[1]Sheet1_Raw!N163</f>
        <v>2333.0029180000001</v>
      </c>
      <c r="D164" s="12">
        <f t="shared" si="5"/>
        <v>2318.8135068571432</v>
      </c>
      <c r="E164" s="12">
        <f t="shared" si="4"/>
        <v>5.1415348571431423</v>
      </c>
    </row>
    <row r="165" spans="1:5" ht="24" x14ac:dyDescent="0.25">
      <c r="A165" s="9" t="s">
        <v>205</v>
      </c>
      <c r="B165" s="9">
        <f t="shared" si="6"/>
        <v>123</v>
      </c>
      <c r="C165" s="10">
        <f>[1]Sheet1_Raw!N164</f>
        <v>2338.6837869999999</v>
      </c>
      <c r="D165" s="12">
        <f t="shared" si="5"/>
        <v>2323.9159102857147</v>
      </c>
      <c r="E165" s="12">
        <f t="shared" si="4"/>
        <v>5.1024034285715061</v>
      </c>
    </row>
    <row r="166" spans="1:5" ht="24" x14ac:dyDescent="0.25">
      <c r="A166" s="9" t="s">
        <v>206</v>
      </c>
      <c r="B166" s="9">
        <f t="shared" si="6"/>
        <v>124</v>
      </c>
      <c r="C166" s="10">
        <f>[1]Sheet1_Raw!N165</f>
        <v>2343.5667130000002</v>
      </c>
      <c r="D166" s="12">
        <f t="shared" si="5"/>
        <v>2328.5844647142858</v>
      </c>
      <c r="E166" s="12">
        <f t="shared" si="4"/>
        <v>4.6685544285710421</v>
      </c>
    </row>
    <row r="167" spans="1:5" ht="24" x14ac:dyDescent="0.25">
      <c r="A167" s="9" t="s">
        <v>207</v>
      </c>
      <c r="B167" s="9">
        <f t="shared" si="6"/>
        <v>125</v>
      </c>
      <c r="C167" s="10">
        <f>[1]Sheet1_Raw!N166</f>
        <v>2348.5449170000002</v>
      </c>
      <c r="D167" s="12">
        <f t="shared" si="5"/>
        <v>2333.2462137142861</v>
      </c>
      <c r="E167" s="12">
        <f t="shared" ref="E167:E230" si="7">D167-D166</f>
        <v>4.6617490000003272</v>
      </c>
    </row>
    <row r="168" spans="1:5" ht="24" x14ac:dyDescent="0.25">
      <c r="A168" s="9" t="s">
        <v>208</v>
      </c>
      <c r="B168" s="9">
        <f t="shared" si="6"/>
        <v>126</v>
      </c>
      <c r="C168" s="10">
        <f>[1]Sheet1_Raw!N167</f>
        <v>2352.4155300000002</v>
      </c>
      <c r="D168" s="12">
        <f t="shared" si="5"/>
        <v>2338.0610858571431</v>
      </c>
      <c r="E168" s="12">
        <f t="shared" si="7"/>
        <v>4.8148721428569843</v>
      </c>
    </row>
    <row r="169" spans="1:5" ht="24" x14ac:dyDescent="0.25">
      <c r="A169" s="9" t="s">
        <v>209</v>
      </c>
      <c r="B169" s="9">
        <f t="shared" si="6"/>
        <v>127</v>
      </c>
      <c r="C169" s="10">
        <f>[1]Sheet1_Raw!N168</f>
        <v>2358.8586110000001</v>
      </c>
      <c r="D169" s="12">
        <f t="shared" ref="D169:D232" si="8">AVERAGE(C163:C169)</f>
        <v>2343.2026207142858</v>
      </c>
      <c r="E169" s="12">
        <f t="shared" si="7"/>
        <v>5.1415348571426875</v>
      </c>
    </row>
    <row r="170" spans="1:5" ht="24" x14ac:dyDescent="0.25">
      <c r="A170" s="9" t="s">
        <v>210</v>
      </c>
      <c r="B170" s="9">
        <f t="shared" si="6"/>
        <v>128</v>
      </c>
      <c r="C170" s="10">
        <f>[1]Sheet1_Raw!N169</f>
        <v>2362.181384</v>
      </c>
      <c r="D170" s="12">
        <f t="shared" si="8"/>
        <v>2348.1791228571428</v>
      </c>
      <c r="E170" s="12">
        <f t="shared" si="7"/>
        <v>4.9765021428570435</v>
      </c>
    </row>
    <row r="171" spans="1:5" ht="24" x14ac:dyDescent="0.25">
      <c r="A171" s="9" t="s">
        <v>211</v>
      </c>
      <c r="B171" s="9">
        <f t="shared" si="6"/>
        <v>129</v>
      </c>
      <c r="C171" s="10">
        <f>[1]Sheet1_Raw!N170</f>
        <v>2366.4211930000001</v>
      </c>
      <c r="D171" s="12">
        <f t="shared" si="8"/>
        <v>2352.9531621428573</v>
      </c>
      <c r="E171" s="12">
        <f t="shared" si="7"/>
        <v>4.7740392857144798</v>
      </c>
    </row>
    <row r="172" spans="1:5" ht="24" x14ac:dyDescent="0.25">
      <c r="A172" s="9" t="s">
        <v>212</v>
      </c>
      <c r="B172" s="9">
        <f t="shared" ref="B172:B235" si="9">1+B171</f>
        <v>130</v>
      </c>
      <c r="C172" s="10">
        <f>[1]Sheet1_Raw!N171</f>
        <v>2370.0178860000001</v>
      </c>
      <c r="D172" s="12">
        <f t="shared" si="8"/>
        <v>2357.4294620000001</v>
      </c>
      <c r="E172" s="12">
        <f t="shared" si="7"/>
        <v>4.4762998571427488</v>
      </c>
    </row>
    <row r="173" spans="1:5" ht="24" x14ac:dyDescent="0.25">
      <c r="A173" s="9" t="s">
        <v>213</v>
      </c>
      <c r="B173" s="9">
        <f t="shared" si="9"/>
        <v>131</v>
      </c>
      <c r="C173" s="10">
        <f>[1]Sheet1_Raw!N172</f>
        <v>2373.9599560000001</v>
      </c>
      <c r="D173" s="12">
        <f t="shared" si="8"/>
        <v>2361.7713538571429</v>
      </c>
      <c r="E173" s="12">
        <f t="shared" si="7"/>
        <v>4.3418918571428549</v>
      </c>
    </row>
    <row r="174" spans="1:5" ht="24" x14ac:dyDescent="0.25">
      <c r="A174" s="9" t="s">
        <v>214</v>
      </c>
      <c r="B174" s="9">
        <f t="shared" si="9"/>
        <v>132</v>
      </c>
      <c r="C174" s="10">
        <f>[1]Sheet1_Raw!N173</f>
        <v>2378.4498669999998</v>
      </c>
      <c r="D174" s="12">
        <f t="shared" si="8"/>
        <v>2366.0434895714284</v>
      </c>
      <c r="E174" s="12">
        <f t="shared" si="7"/>
        <v>4.2721357142854686</v>
      </c>
    </row>
    <row r="175" spans="1:5" ht="24" x14ac:dyDescent="0.25">
      <c r="A175" s="9" t="s">
        <v>215</v>
      </c>
      <c r="B175" s="9">
        <f t="shared" si="9"/>
        <v>133</v>
      </c>
      <c r="C175" s="10">
        <f>[1]Sheet1_Raw!N174</f>
        <v>2380.9508780000001</v>
      </c>
      <c r="D175" s="12">
        <f t="shared" si="8"/>
        <v>2370.1199678571429</v>
      </c>
      <c r="E175" s="12">
        <f t="shared" si="7"/>
        <v>4.0764782857145292</v>
      </c>
    </row>
    <row r="176" spans="1:5" ht="24" x14ac:dyDescent="0.25">
      <c r="A176" s="9" t="s">
        <v>216</v>
      </c>
      <c r="B176" s="9">
        <f t="shared" si="9"/>
        <v>134</v>
      </c>
      <c r="C176" s="10">
        <f>[1]Sheet1_Raw!N175</f>
        <v>2384.0592780000002</v>
      </c>
      <c r="D176" s="12">
        <f t="shared" si="8"/>
        <v>2373.7200631428568</v>
      </c>
      <c r="E176" s="12">
        <f t="shared" si="7"/>
        <v>3.6000952857139055</v>
      </c>
    </row>
    <row r="177" spans="1:5" ht="24" x14ac:dyDescent="0.25">
      <c r="A177" s="9" t="s">
        <v>217</v>
      </c>
      <c r="B177" s="9">
        <f t="shared" si="9"/>
        <v>135</v>
      </c>
      <c r="C177" s="10">
        <f>[1]Sheet1_Raw!N176</f>
        <v>2387.346321</v>
      </c>
      <c r="D177" s="12">
        <f t="shared" si="8"/>
        <v>2377.3150541428572</v>
      </c>
      <c r="E177" s="12">
        <f t="shared" si="7"/>
        <v>3.5949910000003911</v>
      </c>
    </row>
    <row r="178" spans="1:5" ht="24" x14ac:dyDescent="0.25">
      <c r="A178" s="9" t="s">
        <v>218</v>
      </c>
      <c r="B178" s="9">
        <f t="shared" si="9"/>
        <v>136</v>
      </c>
      <c r="C178" s="10">
        <f>[1]Sheet1_Raw!N177</f>
        <v>2392.5150779999999</v>
      </c>
      <c r="D178" s="12">
        <f t="shared" si="8"/>
        <v>2381.0427520000003</v>
      </c>
      <c r="E178" s="12">
        <f t="shared" si="7"/>
        <v>3.7276978571430845</v>
      </c>
    </row>
    <row r="179" spans="1:5" ht="24" x14ac:dyDescent="0.25">
      <c r="A179" s="9" t="s">
        <v>219</v>
      </c>
      <c r="B179" s="9">
        <f t="shared" si="9"/>
        <v>137</v>
      </c>
      <c r="C179" s="10">
        <f>[1]Sheet1_Raw!N178</f>
        <v>2399.1844420000002</v>
      </c>
      <c r="D179" s="12">
        <f t="shared" si="8"/>
        <v>2385.2094028571432</v>
      </c>
      <c r="E179" s="12">
        <f t="shared" si="7"/>
        <v>4.1666508571429404</v>
      </c>
    </row>
    <row r="180" spans="1:5" ht="24" x14ac:dyDescent="0.25">
      <c r="A180" s="9" t="s">
        <v>220</v>
      </c>
      <c r="B180" s="9">
        <f t="shared" si="9"/>
        <v>138</v>
      </c>
      <c r="C180" s="10">
        <f>[1]Sheet1_Raw!N179</f>
        <v>2406.2706400000002</v>
      </c>
      <c r="D180" s="12">
        <f t="shared" si="8"/>
        <v>2389.8252148571432</v>
      </c>
      <c r="E180" s="12">
        <f t="shared" si="7"/>
        <v>4.6158120000000054</v>
      </c>
    </row>
    <row r="181" spans="1:5" ht="24" x14ac:dyDescent="0.25">
      <c r="A181" s="9" t="s">
        <v>221</v>
      </c>
      <c r="B181" s="9">
        <f t="shared" si="9"/>
        <v>139</v>
      </c>
      <c r="C181" s="10">
        <f>[1]Sheet1_Raw!N180</f>
        <v>2410.8081900000002</v>
      </c>
      <c r="D181" s="12">
        <f t="shared" si="8"/>
        <v>2394.4478324285715</v>
      </c>
      <c r="E181" s="12">
        <f t="shared" si="7"/>
        <v>4.6226175714282363</v>
      </c>
    </row>
    <row r="182" spans="1:5" ht="24" x14ac:dyDescent="0.25">
      <c r="A182" s="9" t="s">
        <v>222</v>
      </c>
      <c r="B182" s="9">
        <f t="shared" si="9"/>
        <v>140</v>
      </c>
      <c r="C182" s="10">
        <f>[1]Sheet1_Raw!N181</f>
        <v>2414.488249</v>
      </c>
      <c r="D182" s="12">
        <f t="shared" si="8"/>
        <v>2399.2388854285714</v>
      </c>
      <c r="E182" s="12">
        <f t="shared" si="7"/>
        <v>4.7910529999999198</v>
      </c>
    </row>
    <row r="183" spans="1:5" ht="24" x14ac:dyDescent="0.25">
      <c r="A183" s="9" t="s">
        <v>223</v>
      </c>
      <c r="B183" s="9">
        <f t="shared" si="9"/>
        <v>141</v>
      </c>
      <c r="C183" s="10">
        <f>[1]Sheet1_Raw!N182</f>
        <v>2421.5149000000001</v>
      </c>
      <c r="D183" s="12">
        <f t="shared" si="8"/>
        <v>2404.5896885714287</v>
      </c>
      <c r="E183" s="12">
        <f t="shared" si="7"/>
        <v>5.3508031428573304</v>
      </c>
    </row>
    <row r="184" spans="1:5" ht="24" x14ac:dyDescent="0.25">
      <c r="A184" s="9" t="s">
        <v>224</v>
      </c>
      <c r="B184" s="9">
        <f t="shared" si="9"/>
        <v>142</v>
      </c>
      <c r="C184" s="10">
        <f>[1]Sheet1_Raw!N183</f>
        <v>2426.183454</v>
      </c>
      <c r="D184" s="12">
        <f t="shared" si="8"/>
        <v>2410.1378504285717</v>
      </c>
      <c r="E184" s="12">
        <f t="shared" si="7"/>
        <v>5.5481618571429863</v>
      </c>
    </row>
    <row r="185" spans="1:5" ht="24" x14ac:dyDescent="0.25">
      <c r="A185" s="9" t="s">
        <v>225</v>
      </c>
      <c r="B185" s="9">
        <f t="shared" si="9"/>
        <v>143</v>
      </c>
      <c r="C185" s="10">
        <f>[1]Sheet1_Raw!N184</f>
        <v>2432.8409080000001</v>
      </c>
      <c r="D185" s="12">
        <f t="shared" si="8"/>
        <v>2415.8986832857145</v>
      </c>
      <c r="E185" s="12">
        <f t="shared" si="7"/>
        <v>5.7608328571427592</v>
      </c>
    </row>
    <row r="186" spans="1:5" ht="24" x14ac:dyDescent="0.25">
      <c r="A186" s="9" t="s">
        <v>226</v>
      </c>
      <c r="B186" s="9">
        <f t="shared" si="9"/>
        <v>144</v>
      </c>
      <c r="C186" s="10">
        <f>[1]Sheet1_Raw!N185</f>
        <v>2440.0462029999999</v>
      </c>
      <c r="D186" s="12">
        <f t="shared" si="8"/>
        <v>2421.7360777142858</v>
      </c>
      <c r="E186" s="12">
        <f t="shared" si="7"/>
        <v>5.8373944285713151</v>
      </c>
    </row>
    <row r="187" spans="1:5" ht="24" x14ac:dyDescent="0.25">
      <c r="A187" s="9" t="s">
        <v>227</v>
      </c>
      <c r="B187" s="9">
        <f t="shared" si="9"/>
        <v>145</v>
      </c>
      <c r="C187" s="10">
        <f>[1]Sheet1_Raw!N186</f>
        <v>2448.8831100000002</v>
      </c>
      <c r="D187" s="12">
        <f t="shared" si="8"/>
        <v>2427.8235734285713</v>
      </c>
      <c r="E187" s="12">
        <f t="shared" si="7"/>
        <v>6.0874957142855237</v>
      </c>
    </row>
    <row r="188" spans="1:5" ht="24" x14ac:dyDescent="0.25">
      <c r="A188" s="9" t="s">
        <v>228</v>
      </c>
      <c r="B188" s="9">
        <f t="shared" si="9"/>
        <v>146</v>
      </c>
      <c r="C188" s="10">
        <f>[1]Sheet1_Raw!N187</f>
        <v>2456.6838830000002</v>
      </c>
      <c r="D188" s="12">
        <f t="shared" si="8"/>
        <v>2434.3772438571432</v>
      </c>
      <c r="E188" s="12">
        <f t="shared" si="7"/>
        <v>6.553670428571877</v>
      </c>
    </row>
    <row r="189" spans="1:5" ht="24" x14ac:dyDescent="0.25">
      <c r="A189" s="9" t="s">
        <v>229</v>
      </c>
      <c r="B189" s="9">
        <f t="shared" si="9"/>
        <v>147</v>
      </c>
      <c r="C189" s="10">
        <f>[1]Sheet1_Raw!N188</f>
        <v>2461.3167090000002</v>
      </c>
      <c r="D189" s="12">
        <f t="shared" si="8"/>
        <v>2441.0670238571429</v>
      </c>
      <c r="E189" s="12">
        <f t="shared" si="7"/>
        <v>6.6897799999997005</v>
      </c>
    </row>
    <row r="190" spans="1:5" ht="24" x14ac:dyDescent="0.25">
      <c r="A190" s="9" t="s">
        <v>230</v>
      </c>
      <c r="B190" s="9">
        <f t="shared" si="9"/>
        <v>148</v>
      </c>
      <c r="C190" s="10">
        <f>[1]Sheet1_Raw!N189</f>
        <v>2466.6164709999998</v>
      </c>
      <c r="D190" s="12">
        <f t="shared" si="8"/>
        <v>2447.5101054285719</v>
      </c>
      <c r="E190" s="12">
        <f t="shared" si="7"/>
        <v>6.4430815714290475</v>
      </c>
    </row>
    <row r="191" spans="1:5" ht="24" x14ac:dyDescent="0.25">
      <c r="A191" s="9" t="s">
        <v>231</v>
      </c>
      <c r="B191" s="9">
        <f t="shared" si="9"/>
        <v>149</v>
      </c>
      <c r="C191" s="10">
        <f>[1]Sheet1_Raw!N190</f>
        <v>2473.7026700000001</v>
      </c>
      <c r="D191" s="12">
        <f t="shared" si="8"/>
        <v>2454.2985648571425</v>
      </c>
      <c r="E191" s="12">
        <f t="shared" si="7"/>
        <v>6.7884594285706044</v>
      </c>
    </row>
    <row r="192" spans="1:5" ht="24" x14ac:dyDescent="0.25">
      <c r="A192" s="9" t="s">
        <v>232</v>
      </c>
      <c r="B192" s="9">
        <f t="shared" si="9"/>
        <v>150</v>
      </c>
      <c r="C192" s="10">
        <f>[1]Sheet1_Raw!N191</f>
        <v>2483.6948050000001</v>
      </c>
      <c r="D192" s="12">
        <f t="shared" si="8"/>
        <v>2461.5634072857142</v>
      </c>
      <c r="E192" s="12">
        <f t="shared" si="7"/>
        <v>7.2648424285716828</v>
      </c>
    </row>
    <row r="193" spans="1:5" ht="24" x14ac:dyDescent="0.25">
      <c r="A193" s="13" t="s">
        <v>233</v>
      </c>
      <c r="B193" s="9">
        <f t="shared" si="9"/>
        <v>151</v>
      </c>
      <c r="C193" s="10">
        <f>[1]Sheet1_Raw!N192</f>
        <v>2495.4733780000001</v>
      </c>
      <c r="D193" s="12">
        <f t="shared" si="8"/>
        <v>2469.4815751428573</v>
      </c>
      <c r="E193" s="12">
        <f t="shared" si="7"/>
        <v>7.9181678571430893</v>
      </c>
    </row>
    <row r="194" spans="1:5" ht="24" x14ac:dyDescent="0.25">
      <c r="A194" s="9" t="s">
        <v>234</v>
      </c>
      <c r="B194" s="9">
        <f t="shared" si="9"/>
        <v>152</v>
      </c>
      <c r="C194" s="10">
        <f>[1]Sheet1_Raw!N193</f>
        <v>2505.7632530000001</v>
      </c>
      <c r="D194" s="12">
        <f t="shared" si="8"/>
        <v>2477.6073098571428</v>
      </c>
      <c r="E194" s="12">
        <f t="shared" si="7"/>
        <v>8.1257347142854996</v>
      </c>
    </row>
    <row r="195" spans="1:5" ht="24" x14ac:dyDescent="0.25">
      <c r="A195" s="9" t="s">
        <v>235</v>
      </c>
      <c r="B195" s="9">
        <f t="shared" si="9"/>
        <v>153</v>
      </c>
      <c r="C195" s="10">
        <f>[1]Sheet1_Raw!N194</f>
        <v>2512.9804570000001</v>
      </c>
      <c r="D195" s="12">
        <f t="shared" si="8"/>
        <v>2485.649677571429</v>
      </c>
      <c r="E195" s="12">
        <f t="shared" si="7"/>
        <v>8.0423677142862289</v>
      </c>
    </row>
    <row r="196" spans="1:5" ht="24" x14ac:dyDescent="0.25">
      <c r="A196" s="9" t="s">
        <v>236</v>
      </c>
      <c r="B196" s="9">
        <f t="shared" si="9"/>
        <v>154</v>
      </c>
      <c r="C196" s="10">
        <f>[1]Sheet1_Raw!N195</f>
        <v>2515.5410160000001</v>
      </c>
      <c r="D196" s="12">
        <f t="shared" si="8"/>
        <v>2493.3960071428569</v>
      </c>
      <c r="E196" s="12">
        <f t="shared" si="7"/>
        <v>7.7463295714278502</v>
      </c>
    </row>
    <row r="197" spans="1:5" ht="24" x14ac:dyDescent="0.25">
      <c r="A197" s="9" t="s">
        <v>237</v>
      </c>
      <c r="B197" s="9">
        <f t="shared" si="9"/>
        <v>155</v>
      </c>
      <c r="C197" s="10">
        <f>[1]Sheet1_Raw!N196</f>
        <v>2526.15245</v>
      </c>
      <c r="D197" s="12">
        <f t="shared" si="8"/>
        <v>2501.9011470000005</v>
      </c>
      <c r="E197" s="12">
        <f t="shared" si="7"/>
        <v>8.5051398571436039</v>
      </c>
    </row>
    <row r="198" spans="1:5" ht="24" x14ac:dyDescent="0.25">
      <c r="A198" s="9" t="s">
        <v>238</v>
      </c>
      <c r="B198" s="9">
        <f t="shared" si="9"/>
        <v>156</v>
      </c>
      <c r="C198" s="10">
        <f>[1]Sheet1_Raw!N197</f>
        <v>2534.6916179999998</v>
      </c>
      <c r="D198" s="12">
        <f t="shared" si="8"/>
        <v>2510.6138538571427</v>
      </c>
      <c r="E198" s="12">
        <f t="shared" si="7"/>
        <v>8.712706857142166</v>
      </c>
    </row>
    <row r="199" spans="1:5" ht="24" x14ac:dyDescent="0.25">
      <c r="A199" s="9" t="s">
        <v>239</v>
      </c>
      <c r="B199" s="9">
        <f t="shared" si="9"/>
        <v>157</v>
      </c>
      <c r="C199" s="10">
        <f>[1]Sheet1_Raw!N198</f>
        <v>2549.9954250000001</v>
      </c>
      <c r="D199" s="12">
        <f t="shared" si="8"/>
        <v>2520.0853710000001</v>
      </c>
      <c r="E199" s="12">
        <f t="shared" si="7"/>
        <v>9.4715171428574649</v>
      </c>
    </row>
    <row r="200" spans="1:5" ht="24" x14ac:dyDescent="0.25">
      <c r="A200" s="9" t="s">
        <v>240</v>
      </c>
      <c r="B200" s="9">
        <f t="shared" si="9"/>
        <v>158</v>
      </c>
      <c r="C200" s="10">
        <f>[1]Sheet1_Raw!N199</f>
        <v>2561.023694</v>
      </c>
      <c r="D200" s="12">
        <f t="shared" si="8"/>
        <v>2529.4497018571428</v>
      </c>
      <c r="E200" s="12">
        <f t="shared" si="7"/>
        <v>9.3643308571427042</v>
      </c>
    </row>
    <row r="201" spans="1:5" ht="24" x14ac:dyDescent="0.25">
      <c r="A201" s="9" t="s">
        <v>241</v>
      </c>
      <c r="B201" s="9">
        <f t="shared" si="9"/>
        <v>159</v>
      </c>
      <c r="C201" s="10">
        <f>[1]Sheet1_Raw!N200</f>
        <v>2574.8030749999998</v>
      </c>
      <c r="D201" s="12">
        <f t="shared" si="8"/>
        <v>2539.3125335714285</v>
      </c>
      <c r="E201" s="12">
        <f t="shared" si="7"/>
        <v>9.8628317142856758</v>
      </c>
    </row>
    <row r="202" spans="1:5" ht="24" x14ac:dyDescent="0.25">
      <c r="A202" s="9" t="s">
        <v>242</v>
      </c>
      <c r="B202" s="9">
        <f t="shared" si="9"/>
        <v>160</v>
      </c>
      <c r="C202" s="10">
        <f>[1]Sheet1_Raw!N201</f>
        <v>2583.2231470000002</v>
      </c>
      <c r="D202" s="12">
        <f t="shared" si="8"/>
        <v>2549.3472035714285</v>
      </c>
      <c r="E202" s="12">
        <f t="shared" si="7"/>
        <v>10.034670000000006</v>
      </c>
    </row>
    <row r="203" spans="1:5" ht="24" x14ac:dyDescent="0.25">
      <c r="A203" s="9" t="s">
        <v>243</v>
      </c>
      <c r="B203" s="9">
        <f t="shared" si="9"/>
        <v>161</v>
      </c>
      <c r="C203" s="10">
        <f>[1]Sheet1_Raw!N202</f>
        <v>2587.8083339999998</v>
      </c>
      <c r="D203" s="12">
        <f t="shared" si="8"/>
        <v>2559.6711061428573</v>
      </c>
      <c r="E203" s="12">
        <f t="shared" si="7"/>
        <v>10.323902571428789</v>
      </c>
    </row>
    <row r="204" spans="1:5" ht="24" x14ac:dyDescent="0.25">
      <c r="A204" s="9" t="s">
        <v>244</v>
      </c>
      <c r="B204" s="9">
        <f t="shared" si="9"/>
        <v>162</v>
      </c>
      <c r="C204" s="10">
        <f>[1]Sheet1_Raw!N203</f>
        <v>2602.3380189999998</v>
      </c>
      <c r="D204" s="12">
        <f t="shared" si="8"/>
        <v>2570.5547588571426</v>
      </c>
      <c r="E204" s="12">
        <f t="shared" si="7"/>
        <v>10.88365271428529</v>
      </c>
    </row>
    <row r="205" spans="1:5" ht="24" x14ac:dyDescent="0.25">
      <c r="A205" s="9" t="s">
        <v>245</v>
      </c>
      <c r="B205" s="9">
        <f t="shared" si="9"/>
        <v>163</v>
      </c>
      <c r="C205" s="10">
        <f>[1]Sheet1_Raw!N204</f>
        <v>2614.6287029999999</v>
      </c>
      <c r="D205" s="12">
        <f t="shared" si="8"/>
        <v>2581.9743424285712</v>
      </c>
      <c r="E205" s="12">
        <f t="shared" si="7"/>
        <v>11.419583571428575</v>
      </c>
    </row>
    <row r="206" spans="1:5" ht="24" x14ac:dyDescent="0.25">
      <c r="A206" s="9" t="s">
        <v>246</v>
      </c>
      <c r="B206" s="9">
        <f t="shared" si="9"/>
        <v>164</v>
      </c>
      <c r="C206" s="10">
        <f>[1]Sheet1_Raw!N205</f>
        <v>2630.3374370000001</v>
      </c>
      <c r="D206" s="12">
        <f t="shared" si="8"/>
        <v>2593.4517727142857</v>
      </c>
      <c r="E206" s="12">
        <f t="shared" si="7"/>
        <v>11.47743028571449</v>
      </c>
    </row>
    <row r="207" spans="1:5" ht="24" x14ac:dyDescent="0.25">
      <c r="A207" s="9" t="s">
        <v>247</v>
      </c>
      <c r="B207" s="9">
        <f t="shared" si="9"/>
        <v>165</v>
      </c>
      <c r="C207" s="10">
        <f>[1]Sheet1_Raw!N206</f>
        <v>2647.272856</v>
      </c>
      <c r="D207" s="12">
        <f t="shared" si="8"/>
        <v>2605.7730815714285</v>
      </c>
      <c r="E207" s="12">
        <f t="shared" si="7"/>
        <v>12.321308857142867</v>
      </c>
    </row>
    <row r="208" spans="1:5" ht="24" x14ac:dyDescent="0.25">
      <c r="A208" s="9" t="s">
        <v>248</v>
      </c>
      <c r="B208" s="9">
        <f t="shared" si="9"/>
        <v>166</v>
      </c>
      <c r="C208" s="10">
        <f>[1]Sheet1_Raw!N207</f>
        <v>2665.2563190000001</v>
      </c>
      <c r="D208" s="12">
        <f t="shared" si="8"/>
        <v>2618.6949735714288</v>
      </c>
      <c r="E208" s="12">
        <f t="shared" si="7"/>
        <v>12.921892000000298</v>
      </c>
    </row>
    <row r="209" spans="1:5" ht="24" x14ac:dyDescent="0.25">
      <c r="A209" s="9" t="s">
        <v>249</v>
      </c>
      <c r="B209" s="9">
        <f t="shared" si="9"/>
        <v>167</v>
      </c>
      <c r="C209" s="10">
        <f>[1]Sheet1_Raw!N208</f>
        <v>2673.5572940000002</v>
      </c>
      <c r="D209" s="12">
        <f t="shared" si="8"/>
        <v>2631.5998517142862</v>
      </c>
      <c r="E209" s="12">
        <f t="shared" si="7"/>
        <v>12.904878142857342</v>
      </c>
    </row>
    <row r="210" spans="1:5" ht="24" x14ac:dyDescent="0.25">
      <c r="A210" s="9" t="s">
        <v>250</v>
      </c>
      <c r="B210" s="9">
        <f t="shared" si="9"/>
        <v>168</v>
      </c>
      <c r="C210" s="10">
        <f>[1]Sheet1_Raw!N209</f>
        <v>2679.7383650000002</v>
      </c>
      <c r="D210" s="12">
        <f t="shared" si="8"/>
        <v>2644.732713285714</v>
      </c>
      <c r="E210" s="12">
        <f t="shared" si="7"/>
        <v>13.132861571427838</v>
      </c>
    </row>
    <row r="211" spans="1:5" ht="24" x14ac:dyDescent="0.25">
      <c r="A211" s="9" t="s">
        <v>251</v>
      </c>
      <c r="B211" s="9">
        <f t="shared" si="9"/>
        <v>169</v>
      </c>
      <c r="C211" s="10">
        <f>[1]Sheet1_Raw!N210</f>
        <v>2699.90128</v>
      </c>
      <c r="D211" s="12">
        <f t="shared" si="8"/>
        <v>2658.6703220000004</v>
      </c>
      <c r="E211" s="12">
        <f t="shared" si="7"/>
        <v>13.937608714286398</v>
      </c>
    </row>
    <row r="212" spans="1:5" ht="24" x14ac:dyDescent="0.25">
      <c r="A212" s="9" t="s">
        <v>252</v>
      </c>
      <c r="B212" s="9">
        <f t="shared" si="9"/>
        <v>170</v>
      </c>
      <c r="C212" s="10">
        <f>[1]Sheet1_Raw!N211</f>
        <v>2716.8128809999998</v>
      </c>
      <c r="D212" s="12">
        <f t="shared" si="8"/>
        <v>2673.268061714286</v>
      </c>
      <c r="E212" s="12">
        <f t="shared" si="7"/>
        <v>14.597739714285581</v>
      </c>
    </row>
    <row r="213" spans="1:5" ht="24" x14ac:dyDescent="0.25">
      <c r="A213" s="9" t="s">
        <v>253</v>
      </c>
      <c r="B213" s="9">
        <f t="shared" si="9"/>
        <v>171</v>
      </c>
      <c r="C213" s="10">
        <f>[1]Sheet1_Raw!N212</f>
        <v>2735.7014709999999</v>
      </c>
      <c r="D213" s="12">
        <f t="shared" si="8"/>
        <v>2688.3200665714285</v>
      </c>
      <c r="E213" s="12">
        <f t="shared" si="7"/>
        <v>15.052004857142492</v>
      </c>
    </row>
    <row r="214" spans="1:5" ht="24" x14ac:dyDescent="0.25">
      <c r="A214" s="9" t="s">
        <v>254</v>
      </c>
      <c r="B214" s="9">
        <f t="shared" si="9"/>
        <v>172</v>
      </c>
      <c r="C214" s="10">
        <f>[1]Sheet1_Raw!N213</f>
        <v>2754.5900609999999</v>
      </c>
      <c r="D214" s="12">
        <f t="shared" si="8"/>
        <v>2703.651095857143</v>
      </c>
      <c r="E214" s="12">
        <f t="shared" si="7"/>
        <v>15.331029285714521</v>
      </c>
    </row>
    <row r="215" spans="1:5" ht="24" x14ac:dyDescent="0.25">
      <c r="A215" s="9" t="s">
        <v>255</v>
      </c>
      <c r="B215" s="9">
        <f t="shared" si="9"/>
        <v>173</v>
      </c>
      <c r="C215" s="10">
        <f>[1]Sheet1_Raw!N214</f>
        <v>2775.2769979999998</v>
      </c>
      <c r="D215" s="12">
        <f t="shared" si="8"/>
        <v>2719.3683357142859</v>
      </c>
      <c r="E215" s="12">
        <f t="shared" si="7"/>
        <v>15.717239857142886</v>
      </c>
    </row>
    <row r="216" spans="1:5" ht="24" x14ac:dyDescent="0.25">
      <c r="A216" s="9" t="s">
        <v>256</v>
      </c>
      <c r="B216" s="9">
        <f t="shared" si="9"/>
        <v>174</v>
      </c>
      <c r="C216" s="10">
        <f>[1]Sheet1_Raw!N215</f>
        <v>2785.1857669999999</v>
      </c>
      <c r="D216" s="12">
        <f t="shared" si="8"/>
        <v>2735.3152604285715</v>
      </c>
      <c r="E216" s="12">
        <f t="shared" si="7"/>
        <v>15.946924714285615</v>
      </c>
    </row>
    <row r="217" spans="1:5" ht="24" x14ac:dyDescent="0.25">
      <c r="A217" s="9" t="s">
        <v>257</v>
      </c>
      <c r="B217" s="9">
        <f t="shared" si="9"/>
        <v>175</v>
      </c>
      <c r="C217" s="10">
        <f>[1]Sheet1_Raw!N216</f>
        <v>2792.7245290000001</v>
      </c>
      <c r="D217" s="12">
        <f t="shared" si="8"/>
        <v>2751.4561409999997</v>
      </c>
      <c r="E217" s="12">
        <f t="shared" si="7"/>
        <v>16.14088057142817</v>
      </c>
    </row>
    <row r="218" spans="1:5" ht="24" x14ac:dyDescent="0.25">
      <c r="A218" s="9" t="s">
        <v>258</v>
      </c>
      <c r="B218" s="9">
        <f t="shared" si="9"/>
        <v>176</v>
      </c>
      <c r="C218" s="10">
        <f>[1]Sheet1_Raw!N217</f>
        <v>2812.1133220000002</v>
      </c>
      <c r="D218" s="12">
        <f t="shared" si="8"/>
        <v>2767.4864327142859</v>
      </c>
      <c r="E218" s="12">
        <f t="shared" si="7"/>
        <v>16.03029171428625</v>
      </c>
    </row>
    <row r="219" spans="1:5" ht="24" x14ac:dyDescent="0.25">
      <c r="A219" s="9" t="s">
        <v>259</v>
      </c>
      <c r="B219" s="9">
        <f t="shared" si="9"/>
        <v>177</v>
      </c>
      <c r="C219" s="10">
        <f>[1]Sheet1_Raw!N218</f>
        <v>2829.5132149999999</v>
      </c>
      <c r="D219" s="12">
        <f t="shared" si="8"/>
        <v>2783.5864804285711</v>
      </c>
      <c r="E219" s="12">
        <f t="shared" si="7"/>
        <v>16.100047714285211</v>
      </c>
    </row>
    <row r="220" spans="1:5" ht="24" x14ac:dyDescent="0.25">
      <c r="A220" s="9" t="s">
        <v>260</v>
      </c>
      <c r="B220" s="9">
        <f t="shared" si="9"/>
        <v>178</v>
      </c>
      <c r="C220" s="10">
        <f>[1]Sheet1_Raw!N219</f>
        <v>2846.5081829999999</v>
      </c>
      <c r="D220" s="12">
        <f t="shared" si="8"/>
        <v>2799.4160107142857</v>
      </c>
      <c r="E220" s="12">
        <f t="shared" si="7"/>
        <v>15.829530285714554</v>
      </c>
    </row>
    <row r="221" spans="1:5" ht="24" x14ac:dyDescent="0.25">
      <c r="A221" s="9" t="s">
        <v>261</v>
      </c>
      <c r="B221" s="9">
        <f t="shared" si="9"/>
        <v>179</v>
      </c>
      <c r="C221" s="10">
        <f>[1]Sheet1_Raw!N220</f>
        <v>2865.0990339999998</v>
      </c>
      <c r="D221" s="12">
        <f t="shared" si="8"/>
        <v>2815.2030068571426</v>
      </c>
      <c r="E221" s="12">
        <f t="shared" si="7"/>
        <v>15.786996142856879</v>
      </c>
    </row>
    <row r="222" spans="1:5" ht="24" x14ac:dyDescent="0.25">
      <c r="A222" s="9" t="s">
        <v>262</v>
      </c>
      <c r="B222" s="9">
        <f t="shared" si="9"/>
        <v>180</v>
      </c>
      <c r="C222" s="10">
        <f>[1]Sheet1_Raw!N221</f>
        <v>2883.6184269999999</v>
      </c>
      <c r="D222" s="12">
        <f t="shared" si="8"/>
        <v>2830.680353857143</v>
      </c>
      <c r="E222" s="12">
        <f t="shared" si="7"/>
        <v>15.477347000000464</v>
      </c>
    </row>
    <row r="223" spans="1:5" ht="24" x14ac:dyDescent="0.25">
      <c r="A223" s="9" t="s">
        <v>263</v>
      </c>
      <c r="B223" s="9">
        <f t="shared" si="9"/>
        <v>181</v>
      </c>
      <c r="C223" s="10">
        <f>[1]Sheet1_Raw!N222</f>
        <v>2892.0623179999998</v>
      </c>
      <c r="D223" s="12">
        <f t="shared" si="8"/>
        <v>2845.9484325714288</v>
      </c>
      <c r="E223" s="12">
        <f t="shared" si="7"/>
        <v>15.268078714285821</v>
      </c>
    </row>
    <row r="224" spans="1:5" ht="24" x14ac:dyDescent="0.25">
      <c r="A224" s="9" t="s">
        <v>264</v>
      </c>
      <c r="B224" s="9">
        <f t="shared" si="9"/>
        <v>182</v>
      </c>
      <c r="C224" s="10">
        <f>[1]Sheet1_Raw!N223</f>
        <v>2897.659819</v>
      </c>
      <c r="D224" s="12">
        <f t="shared" si="8"/>
        <v>2860.939188285714</v>
      </c>
      <c r="E224" s="12">
        <f t="shared" si="7"/>
        <v>14.990755714285115</v>
      </c>
    </row>
    <row r="225" spans="1:5" ht="24" x14ac:dyDescent="0.25">
      <c r="A225" s="9" t="s">
        <v>265</v>
      </c>
      <c r="B225" s="9">
        <f t="shared" si="9"/>
        <v>183</v>
      </c>
      <c r="C225" s="10">
        <f>[1]Sheet1_Raw!N224</f>
        <v>2915.4884569999999</v>
      </c>
      <c r="D225" s="12">
        <f t="shared" si="8"/>
        <v>2875.7070647142855</v>
      </c>
      <c r="E225" s="12">
        <f t="shared" si="7"/>
        <v>14.767876428571526</v>
      </c>
    </row>
    <row r="226" spans="1:5" ht="24" x14ac:dyDescent="0.25">
      <c r="A226" s="9" t="s">
        <v>266</v>
      </c>
      <c r="B226" s="9">
        <f t="shared" si="9"/>
        <v>184</v>
      </c>
      <c r="C226" s="10">
        <f>[1]Sheet1_Raw!N225</f>
        <v>2929.9347750000002</v>
      </c>
      <c r="D226" s="12">
        <f t="shared" si="8"/>
        <v>2890.0530018571435</v>
      </c>
      <c r="E226" s="12">
        <f t="shared" si="7"/>
        <v>14.34593714285802</v>
      </c>
    </row>
    <row r="227" spans="1:5" ht="24" x14ac:dyDescent="0.25">
      <c r="A227" s="9" t="s">
        <v>267</v>
      </c>
      <c r="B227" s="9">
        <f t="shared" si="9"/>
        <v>185</v>
      </c>
      <c r="C227" s="10">
        <f>[1]Sheet1_Raw!N226</f>
        <v>2946.5605460000002</v>
      </c>
      <c r="D227" s="12">
        <f t="shared" si="8"/>
        <v>2904.3461965714291</v>
      </c>
      <c r="E227" s="12">
        <f t="shared" si="7"/>
        <v>14.293194714285619</v>
      </c>
    </row>
    <row r="228" spans="1:5" ht="24" x14ac:dyDescent="0.25">
      <c r="A228" s="9" t="s">
        <v>268</v>
      </c>
      <c r="B228" s="9">
        <f t="shared" si="9"/>
        <v>186</v>
      </c>
      <c r="C228" s="10">
        <f>[1]Sheet1_Raw!N227</f>
        <v>2963.5793319999998</v>
      </c>
      <c r="D228" s="12">
        <f t="shared" si="8"/>
        <v>2918.4148105714289</v>
      </c>
      <c r="E228" s="12">
        <f t="shared" si="7"/>
        <v>14.068613999999798</v>
      </c>
    </row>
    <row r="229" spans="1:5" ht="24" x14ac:dyDescent="0.25">
      <c r="A229" s="9" t="s">
        <v>269</v>
      </c>
      <c r="B229" s="9">
        <f t="shared" si="9"/>
        <v>187</v>
      </c>
      <c r="C229" s="10">
        <f>[1]Sheet1_Raw!N228</f>
        <v>2980.7648530000001</v>
      </c>
      <c r="D229" s="12">
        <f t="shared" si="8"/>
        <v>2932.2928714285713</v>
      </c>
      <c r="E229" s="12">
        <f t="shared" si="7"/>
        <v>13.878060857142373</v>
      </c>
    </row>
    <row r="230" spans="1:5" ht="24" x14ac:dyDescent="0.25">
      <c r="A230" s="9" t="s">
        <v>270</v>
      </c>
      <c r="B230" s="9">
        <f t="shared" si="9"/>
        <v>188</v>
      </c>
      <c r="C230" s="10">
        <f>[1]Sheet1_Raw!N229</f>
        <v>2989.994776</v>
      </c>
      <c r="D230" s="12">
        <f t="shared" si="8"/>
        <v>2946.2832225714287</v>
      </c>
      <c r="E230" s="12">
        <f t="shared" si="7"/>
        <v>13.990351142857435</v>
      </c>
    </row>
    <row r="231" spans="1:5" ht="24" x14ac:dyDescent="0.25">
      <c r="A231" s="9" t="s">
        <v>271</v>
      </c>
      <c r="B231" s="9">
        <f t="shared" si="9"/>
        <v>189</v>
      </c>
      <c r="C231" s="10">
        <f>[1]Sheet1_Raw!N230</f>
        <v>2997.974193</v>
      </c>
      <c r="D231" s="12">
        <f t="shared" si="8"/>
        <v>2960.6138474285713</v>
      </c>
      <c r="E231" s="12">
        <f t="shared" ref="E231:E294" si="10">D231-D230</f>
        <v>14.330624857142539</v>
      </c>
    </row>
    <row r="232" spans="1:5" ht="24" x14ac:dyDescent="0.25">
      <c r="A232" s="9" t="s">
        <v>272</v>
      </c>
      <c r="B232" s="9">
        <f t="shared" si="9"/>
        <v>190</v>
      </c>
      <c r="C232" s="10">
        <f>[1]Sheet1_Raw!N231</f>
        <v>3020.578571</v>
      </c>
      <c r="D232" s="12">
        <f t="shared" si="8"/>
        <v>2975.6267208571421</v>
      </c>
      <c r="E232" s="12">
        <f t="shared" si="10"/>
        <v>15.012873428570856</v>
      </c>
    </row>
    <row r="233" spans="1:5" ht="24" x14ac:dyDescent="0.25">
      <c r="A233" s="9" t="s">
        <v>273</v>
      </c>
      <c r="B233" s="9">
        <f t="shared" si="9"/>
        <v>191</v>
      </c>
      <c r="C233" s="10">
        <f>[1]Sheet1_Raw!N232</f>
        <v>3036.4302189999999</v>
      </c>
      <c r="D233" s="12">
        <f t="shared" ref="D233:D296" si="11">AVERAGE(C227:C233)</f>
        <v>2990.840355714286</v>
      </c>
      <c r="E233" s="12">
        <f t="shared" si="10"/>
        <v>15.213634857143916</v>
      </c>
    </row>
    <row r="234" spans="1:5" ht="24" x14ac:dyDescent="0.25">
      <c r="A234" s="9" t="s">
        <v>274</v>
      </c>
      <c r="B234" s="9">
        <f t="shared" si="9"/>
        <v>192</v>
      </c>
      <c r="C234" s="10">
        <f>[1]Sheet1_Raw!N233</f>
        <v>3054.0087560000002</v>
      </c>
      <c r="D234" s="12">
        <f t="shared" si="11"/>
        <v>3006.1900999999998</v>
      </c>
      <c r="E234" s="12">
        <f t="shared" si="10"/>
        <v>15.349744285713768</v>
      </c>
    </row>
    <row r="235" spans="1:5" ht="24" x14ac:dyDescent="0.25">
      <c r="A235" s="9" t="s">
        <v>275</v>
      </c>
      <c r="B235" s="9">
        <f t="shared" si="9"/>
        <v>193</v>
      </c>
      <c r="C235" s="10">
        <f>[1]Sheet1_Raw!N234</f>
        <v>3074.445592</v>
      </c>
      <c r="D235" s="12">
        <f t="shared" si="11"/>
        <v>3022.0281371428573</v>
      </c>
      <c r="E235" s="12">
        <f t="shared" si="10"/>
        <v>15.838037142857502</v>
      </c>
    </row>
    <row r="236" spans="1:5" ht="24" x14ac:dyDescent="0.25">
      <c r="A236" s="9" t="s">
        <v>276</v>
      </c>
      <c r="B236" s="9">
        <f t="shared" ref="B236:B299" si="12">1+B235</f>
        <v>194</v>
      </c>
      <c r="C236" s="10">
        <f>[1]Sheet1_Raw!N235</f>
        <v>3093.3341820000001</v>
      </c>
      <c r="D236" s="12">
        <f t="shared" si="11"/>
        <v>3038.1094698571428</v>
      </c>
      <c r="E236" s="12">
        <f t="shared" si="10"/>
        <v>16.081332714285509</v>
      </c>
    </row>
    <row r="237" spans="1:5" ht="24" x14ac:dyDescent="0.25">
      <c r="A237" s="9" t="s">
        <v>277</v>
      </c>
      <c r="B237" s="9">
        <f t="shared" si="12"/>
        <v>195</v>
      </c>
      <c r="C237" s="10">
        <f>[1]Sheet1_Raw!N236</f>
        <v>3106.2203450000002</v>
      </c>
      <c r="D237" s="12">
        <f t="shared" si="11"/>
        <v>3054.7131225714288</v>
      </c>
      <c r="E237" s="12">
        <f t="shared" si="10"/>
        <v>16.603652714286</v>
      </c>
    </row>
    <row r="238" spans="1:5" ht="24" x14ac:dyDescent="0.25">
      <c r="A238" s="9" t="s">
        <v>278</v>
      </c>
      <c r="B238" s="9">
        <f t="shared" si="12"/>
        <v>196</v>
      </c>
      <c r="C238" s="10">
        <f>[1]Sheet1_Raw!N237</f>
        <v>3117.1771570000001</v>
      </c>
      <c r="D238" s="12">
        <f t="shared" si="11"/>
        <v>3071.742117428571</v>
      </c>
      <c r="E238" s="12">
        <f t="shared" si="10"/>
        <v>17.028994857142152</v>
      </c>
    </row>
    <row r="239" spans="1:5" ht="24" x14ac:dyDescent="0.25">
      <c r="A239" s="9" t="s">
        <v>279</v>
      </c>
      <c r="B239" s="9">
        <f t="shared" si="12"/>
        <v>197</v>
      </c>
      <c r="C239" s="10">
        <f>[1]Sheet1_Raw!N238</f>
        <v>3134.8628800000001</v>
      </c>
      <c r="D239" s="12">
        <f t="shared" si="11"/>
        <v>3088.0684472857142</v>
      </c>
      <c r="E239" s="12">
        <f t="shared" si="10"/>
        <v>16.326329857143264</v>
      </c>
    </row>
    <row r="240" spans="1:5" ht="24" x14ac:dyDescent="0.25">
      <c r="A240" s="9" t="s">
        <v>280</v>
      </c>
      <c r="B240" s="9">
        <f t="shared" si="12"/>
        <v>198</v>
      </c>
      <c r="C240" s="10">
        <f>[1]Sheet1_Raw!N239</f>
        <v>3156.204843</v>
      </c>
      <c r="D240" s="12">
        <f t="shared" si="11"/>
        <v>3105.1791078571428</v>
      </c>
      <c r="E240" s="12">
        <f t="shared" si="10"/>
        <v>17.110660571428525</v>
      </c>
    </row>
    <row r="241" spans="1:5" ht="24" x14ac:dyDescent="0.25">
      <c r="A241" s="9" t="s">
        <v>281</v>
      </c>
      <c r="B241" s="9">
        <f t="shared" si="12"/>
        <v>199</v>
      </c>
      <c r="C241" s="10">
        <f>[1]Sheet1_Raw!N240</f>
        <v>3178.29711</v>
      </c>
      <c r="D241" s="12">
        <f t="shared" si="11"/>
        <v>3122.9345870000002</v>
      </c>
      <c r="E241" s="12">
        <f t="shared" si="10"/>
        <v>17.755479142857439</v>
      </c>
    </row>
    <row r="242" spans="1:5" ht="24" x14ac:dyDescent="0.25">
      <c r="A242" s="9" t="s">
        <v>282</v>
      </c>
      <c r="B242" s="9">
        <f t="shared" si="12"/>
        <v>200</v>
      </c>
      <c r="C242" s="10">
        <f>[1]Sheet1_Raw!N241</f>
        <v>3204.2480799999998</v>
      </c>
      <c r="D242" s="12">
        <f t="shared" si="11"/>
        <v>3141.4777995714289</v>
      </c>
      <c r="E242" s="12">
        <f t="shared" si="10"/>
        <v>18.543212571428739</v>
      </c>
    </row>
    <row r="243" spans="1:5" ht="24" x14ac:dyDescent="0.25">
      <c r="A243" s="9" t="s">
        <v>283</v>
      </c>
      <c r="B243" s="9">
        <f t="shared" si="12"/>
        <v>201</v>
      </c>
      <c r="C243" s="10">
        <f>[1]Sheet1_Raw!N242</f>
        <v>3230.4372410000001</v>
      </c>
      <c r="D243" s="12">
        <f t="shared" si="11"/>
        <v>3161.063950857143</v>
      </c>
      <c r="E243" s="12">
        <f t="shared" si="10"/>
        <v>19.586151285714095</v>
      </c>
    </row>
    <row r="244" spans="1:5" ht="24" x14ac:dyDescent="0.25">
      <c r="A244" s="9" t="s">
        <v>284</v>
      </c>
      <c r="B244" s="9">
        <f t="shared" si="12"/>
        <v>202</v>
      </c>
      <c r="C244" s="10">
        <f>[1]Sheet1_Raw!N243</f>
        <v>3250.50488</v>
      </c>
      <c r="D244" s="12">
        <f t="shared" si="11"/>
        <v>3181.6760272857141</v>
      </c>
      <c r="E244" s="12">
        <f t="shared" si="10"/>
        <v>20.612076428571072</v>
      </c>
    </row>
    <row r="245" spans="1:5" ht="24" x14ac:dyDescent="0.25">
      <c r="A245" s="9" t="s">
        <v>285</v>
      </c>
      <c r="B245" s="9">
        <f t="shared" si="12"/>
        <v>203</v>
      </c>
      <c r="C245" s="10">
        <f>[1]Sheet1_Raw!N244</f>
        <v>3262.8074740000002</v>
      </c>
      <c r="D245" s="12">
        <f t="shared" si="11"/>
        <v>3202.4803582857139</v>
      </c>
      <c r="E245" s="12">
        <f t="shared" si="10"/>
        <v>20.80433099999982</v>
      </c>
    </row>
    <row r="246" spans="1:5" ht="24" x14ac:dyDescent="0.25">
      <c r="A246" s="9" t="s">
        <v>286</v>
      </c>
      <c r="B246" s="9">
        <f t="shared" si="12"/>
        <v>204</v>
      </c>
      <c r="C246" s="10">
        <f>[1]Sheet1_Raw!N245</f>
        <v>3281.8032499999999</v>
      </c>
      <c r="D246" s="12">
        <f t="shared" si="11"/>
        <v>3223.471839714286</v>
      </c>
      <c r="E246" s="12">
        <f t="shared" si="10"/>
        <v>20.991481428572115</v>
      </c>
    </row>
    <row r="247" spans="1:5" ht="24" x14ac:dyDescent="0.25">
      <c r="A247" s="9" t="s">
        <v>287</v>
      </c>
      <c r="B247" s="9">
        <f t="shared" si="12"/>
        <v>205</v>
      </c>
      <c r="C247" s="10">
        <f>[1]Sheet1_Raw!N246</f>
        <v>3303.8597880000002</v>
      </c>
      <c r="D247" s="12">
        <f t="shared" si="11"/>
        <v>3244.5654032857151</v>
      </c>
      <c r="E247" s="12">
        <f t="shared" si="10"/>
        <v>21.093563571429058</v>
      </c>
    </row>
    <row r="248" spans="1:5" ht="24" x14ac:dyDescent="0.25">
      <c r="A248" s="9" t="s">
        <v>288</v>
      </c>
      <c r="B248" s="9">
        <f t="shared" si="12"/>
        <v>206</v>
      </c>
      <c r="C248" s="10">
        <f>[1]Sheet1_Raw!N247</f>
        <v>3323.0699370000002</v>
      </c>
      <c r="D248" s="12">
        <f t="shared" si="11"/>
        <v>3265.247235714286</v>
      </c>
      <c r="E248" s="12">
        <f t="shared" si="10"/>
        <v>20.681832428570942</v>
      </c>
    </row>
    <row r="249" spans="1:5" ht="24" x14ac:dyDescent="0.25">
      <c r="A249" s="9" t="s">
        <v>289</v>
      </c>
      <c r="B249" s="9">
        <f t="shared" si="12"/>
        <v>207</v>
      </c>
      <c r="C249" s="10">
        <f>[1]Sheet1_Raw!N248</f>
        <v>3350.7120669999999</v>
      </c>
      <c r="D249" s="12">
        <f t="shared" si="11"/>
        <v>3286.1706624285716</v>
      </c>
      <c r="E249" s="12">
        <f t="shared" si="10"/>
        <v>20.923426714285597</v>
      </c>
    </row>
    <row r="250" spans="1:5" ht="24" x14ac:dyDescent="0.25">
      <c r="A250" s="9" t="s">
        <v>290</v>
      </c>
      <c r="B250" s="9">
        <f t="shared" si="12"/>
        <v>208</v>
      </c>
      <c r="C250" s="10">
        <f>[1]Sheet1_Raw!N249</f>
        <v>3378.890128</v>
      </c>
      <c r="D250" s="12">
        <f t="shared" si="11"/>
        <v>3307.3782177142857</v>
      </c>
      <c r="E250" s="12">
        <f t="shared" si="10"/>
        <v>21.207555285714079</v>
      </c>
    </row>
    <row r="251" spans="1:5" ht="24" x14ac:dyDescent="0.25">
      <c r="A251" s="9" t="s">
        <v>291</v>
      </c>
      <c r="B251" s="9">
        <f t="shared" si="12"/>
        <v>209</v>
      </c>
      <c r="C251" s="10">
        <f>[1]Sheet1_Raw!N250</f>
        <v>3394.5393130000002</v>
      </c>
      <c r="D251" s="12">
        <f t="shared" si="11"/>
        <v>3327.9545652857146</v>
      </c>
      <c r="E251" s="12">
        <f t="shared" si="10"/>
        <v>20.576347571428869</v>
      </c>
    </row>
    <row r="252" spans="1:5" ht="24" x14ac:dyDescent="0.25">
      <c r="A252" s="9" t="s">
        <v>292</v>
      </c>
      <c r="B252" s="9">
        <f t="shared" si="12"/>
        <v>210</v>
      </c>
      <c r="C252" s="10">
        <f>[1]Sheet1_Raw!N251</f>
        <v>3410.1765890000001</v>
      </c>
      <c r="D252" s="12">
        <f t="shared" si="11"/>
        <v>3349.0072960000002</v>
      </c>
      <c r="E252" s="12">
        <f t="shared" si="10"/>
        <v>21.052730714285644</v>
      </c>
    </row>
    <row r="253" spans="1:5" ht="24" x14ac:dyDescent="0.25">
      <c r="A253" s="9" t="s">
        <v>293</v>
      </c>
      <c r="B253" s="9">
        <f t="shared" si="12"/>
        <v>211</v>
      </c>
      <c r="C253" s="10">
        <f>[1]Sheet1_Raw!N252</f>
        <v>3437.4733409999999</v>
      </c>
      <c r="D253" s="12">
        <f t="shared" si="11"/>
        <v>3371.2458804285716</v>
      </c>
      <c r="E253" s="12">
        <f t="shared" si="10"/>
        <v>22.238584428571357</v>
      </c>
    </row>
    <row r="254" spans="1:5" ht="24" x14ac:dyDescent="0.25">
      <c r="A254" s="9" t="s">
        <v>294</v>
      </c>
      <c r="B254" s="9">
        <f t="shared" si="12"/>
        <v>212</v>
      </c>
      <c r="C254" s="10">
        <f>[1]Sheet1_Raw!N253</f>
        <v>3459.3869639999998</v>
      </c>
      <c r="D254" s="12">
        <f t="shared" si="11"/>
        <v>3393.4640484285715</v>
      </c>
      <c r="E254" s="12">
        <f t="shared" si="10"/>
        <v>22.218167999999878</v>
      </c>
    </row>
    <row r="255" spans="1:5" ht="24" x14ac:dyDescent="0.25">
      <c r="A255" s="9" t="s">
        <v>295</v>
      </c>
      <c r="B255" s="9">
        <f t="shared" si="12"/>
        <v>213</v>
      </c>
      <c r="C255" s="10">
        <f>[1]Sheet1_Raw!N254</f>
        <v>3488.4701530000002</v>
      </c>
      <c r="D255" s="12">
        <f t="shared" si="11"/>
        <v>3417.0926507142858</v>
      </c>
      <c r="E255" s="12">
        <f t="shared" si="10"/>
        <v>23.628602285714351</v>
      </c>
    </row>
    <row r="256" spans="1:5" ht="24" x14ac:dyDescent="0.25">
      <c r="A256" s="9" t="s">
        <v>296</v>
      </c>
      <c r="B256" s="9">
        <f t="shared" si="12"/>
        <v>214</v>
      </c>
      <c r="C256" s="10">
        <f>[1]Sheet1_Raw!N255</f>
        <v>3519.7447040000002</v>
      </c>
      <c r="D256" s="12">
        <f t="shared" si="11"/>
        <v>3441.2401702857142</v>
      </c>
      <c r="E256" s="12">
        <f t="shared" si="10"/>
        <v>24.147519571428347</v>
      </c>
    </row>
    <row r="257" spans="1:5" ht="24" x14ac:dyDescent="0.25">
      <c r="A257" s="9" t="s">
        <v>297</v>
      </c>
      <c r="B257" s="9">
        <f t="shared" si="12"/>
        <v>215</v>
      </c>
      <c r="C257" s="10">
        <f>[1]Sheet1_Raw!N256</f>
        <v>3553.5083570000002</v>
      </c>
      <c r="D257" s="12">
        <f t="shared" si="11"/>
        <v>3466.1856315714285</v>
      </c>
      <c r="E257" s="12">
        <f t="shared" si="10"/>
        <v>24.945461285714373</v>
      </c>
    </row>
    <row r="258" spans="1:5" ht="24" x14ac:dyDescent="0.25">
      <c r="A258" s="9" t="s">
        <v>298</v>
      </c>
      <c r="B258" s="9">
        <f t="shared" si="12"/>
        <v>216</v>
      </c>
      <c r="C258" s="10">
        <f>[1]Sheet1_Raw!N257</f>
        <v>3573.1948889999999</v>
      </c>
      <c r="D258" s="12">
        <f t="shared" si="11"/>
        <v>3491.7078567142853</v>
      </c>
      <c r="E258" s="12">
        <f t="shared" si="10"/>
        <v>25.522225142856769</v>
      </c>
    </row>
    <row r="259" spans="1:5" ht="24" x14ac:dyDescent="0.25">
      <c r="A259" s="9" t="s">
        <v>299</v>
      </c>
      <c r="B259" s="9">
        <f t="shared" si="12"/>
        <v>217</v>
      </c>
      <c r="C259" s="10">
        <f>[1]Sheet1_Raw!N258</f>
        <v>3591.6070970000001</v>
      </c>
      <c r="D259" s="12">
        <f t="shared" si="11"/>
        <v>3517.6265007142856</v>
      </c>
      <c r="E259" s="12">
        <f t="shared" si="10"/>
        <v>25.918644000000313</v>
      </c>
    </row>
    <row r="260" spans="1:5" ht="24" x14ac:dyDescent="0.25">
      <c r="A260" s="9" t="s">
        <v>300</v>
      </c>
      <c r="B260" s="9">
        <f t="shared" si="12"/>
        <v>218</v>
      </c>
      <c r="C260" s="10">
        <f>[1]Sheet1_Raw!N259</f>
        <v>3628.5267880000001</v>
      </c>
      <c r="D260" s="12">
        <f t="shared" si="11"/>
        <v>3544.9198502857143</v>
      </c>
      <c r="E260" s="12">
        <f t="shared" si="10"/>
        <v>27.293349571428735</v>
      </c>
    </row>
    <row r="261" spans="1:5" ht="24" x14ac:dyDescent="0.25">
      <c r="A261" s="9" t="s">
        <v>301</v>
      </c>
      <c r="B261" s="9">
        <f t="shared" si="12"/>
        <v>219</v>
      </c>
      <c r="C261" s="10">
        <f>[1]Sheet1_Raw!N260</f>
        <v>3657.752892</v>
      </c>
      <c r="D261" s="12">
        <f t="shared" si="11"/>
        <v>3573.2578400000007</v>
      </c>
      <c r="E261" s="12">
        <f t="shared" si="10"/>
        <v>28.337989714286323</v>
      </c>
    </row>
    <row r="262" spans="1:5" ht="24" x14ac:dyDescent="0.25">
      <c r="A262" s="9" t="s">
        <v>302</v>
      </c>
      <c r="B262" s="9">
        <f t="shared" si="12"/>
        <v>220</v>
      </c>
      <c r="C262" s="10">
        <f>[1]Sheet1_Raw!N261</f>
        <v>3705.5102980000001</v>
      </c>
      <c r="D262" s="12">
        <f t="shared" si="11"/>
        <v>3604.2635750000004</v>
      </c>
      <c r="E262" s="12">
        <f t="shared" si="10"/>
        <v>31.005734999999731</v>
      </c>
    </row>
    <row r="263" spans="1:5" ht="24" x14ac:dyDescent="0.25">
      <c r="A263" s="9" t="s">
        <v>303</v>
      </c>
      <c r="B263" s="9">
        <f t="shared" si="12"/>
        <v>221</v>
      </c>
      <c r="C263" s="10">
        <f>[1]Sheet1_Raw!N262</f>
        <v>3762.7239100000002</v>
      </c>
      <c r="D263" s="12">
        <f t="shared" si="11"/>
        <v>3638.9748901428575</v>
      </c>
      <c r="E263" s="12">
        <f t="shared" si="10"/>
        <v>34.711315142857075</v>
      </c>
    </row>
    <row r="264" spans="1:5" ht="24" x14ac:dyDescent="0.25">
      <c r="A264" s="9" t="s">
        <v>304</v>
      </c>
      <c r="B264" s="9">
        <f t="shared" si="12"/>
        <v>222</v>
      </c>
      <c r="C264" s="10">
        <f>[1]Sheet1_Raw!N263</f>
        <v>3816.9601269999998</v>
      </c>
      <c r="D264" s="12">
        <f t="shared" si="11"/>
        <v>3676.6108572857147</v>
      </c>
      <c r="E264" s="12">
        <f t="shared" si="10"/>
        <v>37.635967142857226</v>
      </c>
    </row>
    <row r="265" spans="1:5" ht="24" x14ac:dyDescent="0.25">
      <c r="A265" s="9" t="s">
        <v>305</v>
      </c>
      <c r="B265" s="9">
        <f t="shared" si="12"/>
        <v>223</v>
      </c>
      <c r="C265" s="10">
        <f>[1]Sheet1_Raw!N264</f>
        <v>3852.3077539999999</v>
      </c>
      <c r="D265" s="12">
        <f t="shared" si="11"/>
        <v>3716.4841237142859</v>
      </c>
      <c r="E265" s="12">
        <f t="shared" si="10"/>
        <v>39.873266428571242</v>
      </c>
    </row>
    <row r="266" spans="1:5" ht="24" x14ac:dyDescent="0.25">
      <c r="A266" s="9" t="s">
        <v>306</v>
      </c>
      <c r="B266" s="9">
        <f t="shared" si="12"/>
        <v>224</v>
      </c>
      <c r="C266" s="10">
        <f>[1]Sheet1_Raw!N265</f>
        <v>3886.2024120000001</v>
      </c>
      <c r="D266" s="12">
        <f t="shared" si="11"/>
        <v>3758.5691687142858</v>
      </c>
      <c r="E266" s="12">
        <f t="shared" si="10"/>
        <v>42.085044999999809</v>
      </c>
    </row>
    <row r="267" spans="1:5" ht="24" x14ac:dyDescent="0.25">
      <c r="A267" s="9" t="s">
        <v>307</v>
      </c>
      <c r="B267" s="9">
        <f t="shared" si="12"/>
        <v>225</v>
      </c>
      <c r="C267" s="10">
        <f>[1]Sheet1_Raw!N266</f>
        <v>3964.1029610000001</v>
      </c>
      <c r="D267" s="12">
        <f t="shared" si="11"/>
        <v>3806.5086220000003</v>
      </c>
      <c r="E267" s="12">
        <f t="shared" si="10"/>
        <v>47.939453285714535</v>
      </c>
    </row>
    <row r="268" spans="1:5" ht="24" x14ac:dyDescent="0.25">
      <c r="A268" s="9" t="s">
        <v>308</v>
      </c>
      <c r="B268" s="9">
        <f t="shared" si="12"/>
        <v>226</v>
      </c>
      <c r="C268" s="10">
        <f>[1]Sheet1_Raw!N267</f>
        <v>4017.2673159999999</v>
      </c>
      <c r="D268" s="12">
        <f t="shared" si="11"/>
        <v>3857.8678254285719</v>
      </c>
      <c r="E268" s="12">
        <f t="shared" si="10"/>
        <v>51.359203428571618</v>
      </c>
    </row>
    <row r="269" spans="1:5" ht="24" x14ac:dyDescent="0.25">
      <c r="A269" s="9" t="s">
        <v>309</v>
      </c>
      <c r="B269" s="9">
        <f t="shared" si="12"/>
        <v>227</v>
      </c>
      <c r="C269" s="10">
        <f>[1]Sheet1_Raw!N268</f>
        <v>4102.6947170000003</v>
      </c>
      <c r="D269" s="12">
        <f t="shared" si="11"/>
        <v>3914.6084567142857</v>
      </c>
      <c r="E269" s="12">
        <f t="shared" si="10"/>
        <v>56.740631285713789</v>
      </c>
    </row>
    <row r="270" spans="1:5" ht="24" x14ac:dyDescent="0.25">
      <c r="A270" s="9" t="s">
        <v>310</v>
      </c>
      <c r="B270" s="9">
        <f t="shared" si="12"/>
        <v>228</v>
      </c>
      <c r="C270" s="10">
        <f>[1]Sheet1_Raw!N269</f>
        <v>4193.4457000000002</v>
      </c>
      <c r="D270" s="12">
        <f t="shared" si="11"/>
        <v>3976.1401409999999</v>
      </c>
      <c r="E270" s="12">
        <f t="shared" si="10"/>
        <v>61.531684285714164</v>
      </c>
    </row>
    <row r="271" spans="1:5" ht="24" x14ac:dyDescent="0.25">
      <c r="A271" s="9" t="s">
        <v>311</v>
      </c>
      <c r="B271" s="9">
        <f t="shared" si="12"/>
        <v>229</v>
      </c>
      <c r="C271" s="10">
        <f>[1]Sheet1_Raw!N270</f>
        <v>4285.0899010000003</v>
      </c>
      <c r="D271" s="12">
        <f t="shared" si="11"/>
        <v>4043.0158230000002</v>
      </c>
      <c r="E271" s="12">
        <f t="shared" si="10"/>
        <v>66.875682000000324</v>
      </c>
    </row>
    <row r="272" spans="1:5" ht="24" x14ac:dyDescent="0.25">
      <c r="A272" s="9" t="s">
        <v>312</v>
      </c>
      <c r="B272" s="9">
        <f t="shared" si="12"/>
        <v>230</v>
      </c>
      <c r="C272" s="10">
        <f>[1]Sheet1_Raw!N271</f>
        <v>4342.9942680000004</v>
      </c>
      <c r="D272" s="12">
        <f t="shared" si="11"/>
        <v>4113.1138964285719</v>
      </c>
      <c r="E272" s="12">
        <f t="shared" si="10"/>
        <v>70.098073428571752</v>
      </c>
    </row>
    <row r="273" spans="1:5" ht="24" x14ac:dyDescent="0.25">
      <c r="A273" s="9" t="s">
        <v>313</v>
      </c>
      <c r="B273" s="9">
        <f t="shared" si="12"/>
        <v>231</v>
      </c>
      <c r="C273" s="10">
        <f>[1]Sheet1_Raw!N272</f>
        <v>4390.7159460000003</v>
      </c>
      <c r="D273" s="12">
        <f t="shared" si="11"/>
        <v>4185.1872584285711</v>
      </c>
      <c r="E273" s="12">
        <f t="shared" si="10"/>
        <v>72.073361999999179</v>
      </c>
    </row>
    <row r="274" spans="1:5" ht="24" x14ac:dyDescent="0.25">
      <c r="A274" s="9" t="s">
        <v>314</v>
      </c>
      <c r="B274" s="9">
        <f t="shared" si="12"/>
        <v>232</v>
      </c>
      <c r="C274" s="10">
        <f>[1]Sheet1_Raw!N273</f>
        <v>4490.7206699999997</v>
      </c>
      <c r="D274" s="12">
        <f t="shared" si="11"/>
        <v>4260.4183597142855</v>
      </c>
      <c r="E274" s="12">
        <f t="shared" si="10"/>
        <v>75.231101285714431</v>
      </c>
    </row>
    <row r="275" spans="1:5" ht="24" x14ac:dyDescent="0.25">
      <c r="A275" s="9" t="s">
        <v>315</v>
      </c>
      <c r="B275" s="9">
        <f t="shared" si="12"/>
        <v>233</v>
      </c>
      <c r="C275" s="10">
        <f>[1]Sheet1_Raw!N274</f>
        <v>4592.2260020000003</v>
      </c>
      <c r="D275" s="12">
        <f t="shared" si="11"/>
        <v>4342.5553148571435</v>
      </c>
      <c r="E275" s="12">
        <f t="shared" si="10"/>
        <v>82.136955142857914</v>
      </c>
    </row>
    <row r="276" spans="1:5" ht="24" x14ac:dyDescent="0.25">
      <c r="A276" s="9" t="s">
        <v>316</v>
      </c>
      <c r="B276" s="9">
        <f t="shared" si="12"/>
        <v>234</v>
      </c>
      <c r="C276" s="10">
        <f>[1]Sheet1_Raw!N275</f>
        <v>4739.0830050000004</v>
      </c>
      <c r="D276" s="12">
        <f t="shared" si="11"/>
        <v>4433.4679274285718</v>
      </c>
      <c r="E276" s="12">
        <f t="shared" si="10"/>
        <v>90.912612571428326</v>
      </c>
    </row>
    <row r="277" spans="1:5" ht="24" x14ac:dyDescent="0.25">
      <c r="A277" s="9" t="s">
        <v>317</v>
      </c>
      <c r="B277" s="9">
        <f t="shared" si="12"/>
        <v>235</v>
      </c>
      <c r="C277" s="10">
        <f>[1]Sheet1_Raw!N276</f>
        <v>4809.9688120000001</v>
      </c>
      <c r="D277" s="12">
        <f t="shared" si="11"/>
        <v>4521.5426577142853</v>
      </c>
      <c r="E277" s="12">
        <f t="shared" si="10"/>
        <v>88.074730285713486</v>
      </c>
    </row>
    <row r="278" spans="1:5" ht="24" x14ac:dyDescent="0.25">
      <c r="A278" s="9" t="s">
        <v>318</v>
      </c>
      <c r="B278" s="9">
        <f t="shared" si="12"/>
        <v>236</v>
      </c>
      <c r="C278" s="10">
        <f>[1]Sheet1_Raw!N277</f>
        <v>4970.4622820000004</v>
      </c>
      <c r="D278" s="12">
        <f t="shared" si="11"/>
        <v>4619.4529978571427</v>
      </c>
      <c r="E278" s="12">
        <f t="shared" si="10"/>
        <v>97.910340142857422</v>
      </c>
    </row>
    <row r="279" spans="1:5" ht="24" x14ac:dyDescent="0.25">
      <c r="A279" s="9" t="s">
        <v>319</v>
      </c>
      <c r="B279" s="9">
        <f t="shared" si="12"/>
        <v>237</v>
      </c>
      <c r="C279" s="10">
        <f>[1]Sheet1_Raw!N278</f>
        <v>5095.0126460000001</v>
      </c>
      <c r="D279" s="12">
        <f t="shared" si="11"/>
        <v>4726.8841947142855</v>
      </c>
      <c r="E279" s="12">
        <f t="shared" si="10"/>
        <v>107.43119685714282</v>
      </c>
    </row>
    <row r="280" spans="1:5" ht="24" x14ac:dyDescent="0.25">
      <c r="A280" s="9" t="s">
        <v>320</v>
      </c>
      <c r="B280" s="9">
        <f t="shared" si="12"/>
        <v>238</v>
      </c>
      <c r="C280" s="10">
        <f>[1]Sheet1_Raw!N279</f>
        <v>5212.7983709999999</v>
      </c>
      <c r="D280" s="12">
        <f t="shared" si="11"/>
        <v>4844.324541142857</v>
      </c>
      <c r="E280" s="12">
        <f t="shared" si="10"/>
        <v>117.4403464285715</v>
      </c>
    </row>
    <row r="281" spans="1:5" ht="24" x14ac:dyDescent="0.25">
      <c r="A281" s="9" t="s">
        <v>321</v>
      </c>
      <c r="B281" s="9">
        <f t="shared" si="12"/>
        <v>239</v>
      </c>
      <c r="C281" s="10">
        <f>[1]Sheet1_Raw!N280</f>
        <v>5362.3826669999999</v>
      </c>
      <c r="D281" s="12">
        <f t="shared" si="11"/>
        <v>4968.8476835714291</v>
      </c>
      <c r="E281" s="12">
        <f t="shared" si="10"/>
        <v>124.5231424285721</v>
      </c>
    </row>
    <row r="282" spans="1:5" ht="24" x14ac:dyDescent="0.25">
      <c r="A282" s="9" t="s">
        <v>322</v>
      </c>
      <c r="B282" s="9">
        <f t="shared" si="12"/>
        <v>240</v>
      </c>
      <c r="C282" s="10">
        <f>[1]Sheet1_Raw!N281</f>
        <v>5519.1246199999996</v>
      </c>
      <c r="D282" s="12">
        <f t="shared" si="11"/>
        <v>5101.2617718571428</v>
      </c>
      <c r="E282" s="12">
        <f t="shared" si="10"/>
        <v>132.41408828571366</v>
      </c>
    </row>
    <row r="283" spans="1:5" ht="24" x14ac:dyDescent="0.25">
      <c r="A283" s="9" t="s">
        <v>323</v>
      </c>
      <c r="B283" s="9">
        <f t="shared" si="12"/>
        <v>241</v>
      </c>
      <c r="C283" s="10">
        <f>[1]Sheet1_Raw!N282</f>
        <v>5712.0835989999996</v>
      </c>
      <c r="D283" s="12">
        <f t="shared" si="11"/>
        <v>5240.2618567142854</v>
      </c>
      <c r="E283" s="12">
        <f t="shared" si="10"/>
        <v>139.00008485714261</v>
      </c>
    </row>
    <row r="284" spans="1:5" ht="24" x14ac:dyDescent="0.25">
      <c r="A284" s="9" t="s">
        <v>324</v>
      </c>
      <c r="B284" s="9">
        <f t="shared" si="12"/>
        <v>242</v>
      </c>
      <c r="C284" s="10">
        <f>[1]Sheet1_Raw!N283</f>
        <v>5935.1857200000004</v>
      </c>
      <c r="D284" s="12">
        <f t="shared" si="11"/>
        <v>5401.0071292857147</v>
      </c>
      <c r="E284" s="12">
        <f t="shared" si="10"/>
        <v>160.74527257142927</v>
      </c>
    </row>
    <row r="285" spans="1:5" ht="24" x14ac:dyDescent="0.25">
      <c r="A285" s="9" t="s">
        <v>325</v>
      </c>
      <c r="B285" s="9">
        <f t="shared" si="12"/>
        <v>243</v>
      </c>
      <c r="C285" s="10">
        <f>[1]Sheet1_Raw!N284</f>
        <v>6166.0171559999999</v>
      </c>
      <c r="D285" s="12">
        <f t="shared" si="11"/>
        <v>5571.8006827142863</v>
      </c>
      <c r="E285" s="12">
        <f t="shared" si="10"/>
        <v>170.79355342857161</v>
      </c>
    </row>
    <row r="286" spans="1:5" ht="24" x14ac:dyDescent="0.25">
      <c r="A286" s="9" t="s">
        <v>326</v>
      </c>
      <c r="B286" s="9">
        <f t="shared" si="12"/>
        <v>244</v>
      </c>
      <c r="C286" s="10">
        <f>[1]Sheet1_Raw!N285</f>
        <v>6333.394362</v>
      </c>
      <c r="D286" s="12">
        <f t="shared" si="11"/>
        <v>5748.7123564285712</v>
      </c>
      <c r="E286" s="12">
        <f t="shared" si="10"/>
        <v>176.91167371428492</v>
      </c>
    </row>
    <row r="287" spans="1:5" ht="24" x14ac:dyDescent="0.25">
      <c r="A287" s="9" t="s">
        <v>327</v>
      </c>
      <c r="B287" s="9">
        <f t="shared" si="12"/>
        <v>245</v>
      </c>
      <c r="C287" s="10">
        <f>[1]Sheet1_Raw!N286</f>
        <v>6482.93102</v>
      </c>
      <c r="D287" s="12">
        <f t="shared" si="11"/>
        <v>5930.1598777142854</v>
      </c>
      <c r="E287" s="12">
        <f t="shared" si="10"/>
        <v>181.44752128571417</v>
      </c>
    </row>
    <row r="288" spans="1:5" ht="24" x14ac:dyDescent="0.25">
      <c r="A288" s="9" t="s">
        <v>328</v>
      </c>
      <c r="B288" s="9">
        <f t="shared" si="12"/>
        <v>246</v>
      </c>
      <c r="C288" s="10">
        <f>[1]Sheet1_Raw!N287</f>
        <v>6783.6716779999997</v>
      </c>
      <c r="D288" s="12">
        <f t="shared" si="11"/>
        <v>6133.2011649999995</v>
      </c>
      <c r="E288" s="12">
        <f t="shared" si="10"/>
        <v>203.04128728571413</v>
      </c>
    </row>
    <row r="289" spans="1:5" ht="24" x14ac:dyDescent="0.25">
      <c r="A289" s="9" t="s">
        <v>329</v>
      </c>
      <c r="B289" s="9">
        <f t="shared" si="12"/>
        <v>247</v>
      </c>
      <c r="C289" s="10">
        <f>[1]Sheet1_Raw!N288</f>
        <v>6873.386528</v>
      </c>
      <c r="D289" s="12">
        <f t="shared" si="11"/>
        <v>6326.6671518571438</v>
      </c>
      <c r="E289" s="12">
        <f t="shared" si="10"/>
        <v>193.46598685714434</v>
      </c>
    </row>
    <row r="290" spans="1:5" ht="24" x14ac:dyDescent="0.25">
      <c r="A290" s="9" t="s">
        <v>330</v>
      </c>
      <c r="B290" s="9">
        <f t="shared" si="12"/>
        <v>248</v>
      </c>
      <c r="C290" s="10">
        <f>[1]Sheet1_Raw!N289</f>
        <v>7248.3000359999996</v>
      </c>
      <c r="D290" s="12">
        <f t="shared" si="11"/>
        <v>6546.1266428571425</v>
      </c>
      <c r="E290" s="12">
        <f t="shared" si="10"/>
        <v>219.45949099999871</v>
      </c>
    </row>
    <row r="291" spans="1:5" ht="24" x14ac:dyDescent="0.25">
      <c r="A291" s="9" t="s">
        <v>331</v>
      </c>
      <c r="B291" s="9">
        <f t="shared" si="12"/>
        <v>249</v>
      </c>
      <c r="C291" s="10">
        <f>[1]Sheet1_Raw!N290</f>
        <v>7516.9920199999997</v>
      </c>
      <c r="D291" s="12">
        <f t="shared" si="11"/>
        <v>6772.0989714285706</v>
      </c>
      <c r="E291" s="12">
        <f t="shared" si="10"/>
        <v>225.97232857142808</v>
      </c>
    </row>
    <row r="292" spans="1:5" ht="24" x14ac:dyDescent="0.25">
      <c r="A292" s="9" t="s">
        <v>332</v>
      </c>
      <c r="B292" s="9">
        <f t="shared" si="12"/>
        <v>250</v>
      </c>
      <c r="C292" s="10">
        <f>[1]Sheet1_Raw!N291</f>
        <v>7788.7685849999998</v>
      </c>
      <c r="D292" s="12">
        <f t="shared" si="11"/>
        <v>7003.9206041428561</v>
      </c>
      <c r="E292" s="12">
        <f t="shared" si="10"/>
        <v>231.82163271428544</v>
      </c>
    </row>
    <row r="293" spans="1:5" ht="24" x14ac:dyDescent="0.25">
      <c r="A293" s="9" t="s">
        <v>333</v>
      </c>
      <c r="B293" s="9">
        <f t="shared" si="12"/>
        <v>251</v>
      </c>
      <c r="C293" s="10">
        <f>[1]Sheet1_Raw!N292</f>
        <v>7956.9556419999999</v>
      </c>
      <c r="D293" s="12">
        <f t="shared" si="11"/>
        <v>7235.8579298571422</v>
      </c>
      <c r="E293" s="12">
        <f t="shared" si="10"/>
        <v>231.93732571428609</v>
      </c>
    </row>
    <row r="294" spans="1:5" ht="24" x14ac:dyDescent="0.25">
      <c r="A294" s="9" t="s">
        <v>334</v>
      </c>
      <c r="B294" s="9">
        <f t="shared" si="12"/>
        <v>252</v>
      </c>
      <c r="C294" s="10">
        <f>[1]Sheet1_Raw!N293</f>
        <v>8129.7636149999998</v>
      </c>
      <c r="D294" s="12">
        <f t="shared" si="11"/>
        <v>7471.1197291428562</v>
      </c>
      <c r="E294" s="12">
        <f t="shared" si="10"/>
        <v>235.26179928571401</v>
      </c>
    </row>
    <row r="295" spans="1:5" ht="24" x14ac:dyDescent="0.25">
      <c r="A295" s="9" t="s">
        <v>335</v>
      </c>
      <c r="B295" s="9">
        <f t="shared" si="12"/>
        <v>253</v>
      </c>
      <c r="C295" s="10">
        <f>[1]Sheet1_Raw!N294</f>
        <v>8207.4378809999998</v>
      </c>
      <c r="D295" s="12">
        <f t="shared" si="11"/>
        <v>7674.5149009999996</v>
      </c>
      <c r="E295" s="12">
        <f t="shared" ref="E295:E358" si="13">D295-D294</f>
        <v>203.3951718571434</v>
      </c>
    </row>
    <row r="296" spans="1:5" ht="24" x14ac:dyDescent="0.25">
      <c r="A296" s="9" t="s">
        <v>336</v>
      </c>
      <c r="B296" s="9">
        <f t="shared" si="12"/>
        <v>254</v>
      </c>
      <c r="C296" s="10">
        <f>[1]Sheet1_Raw!N295</f>
        <v>8523.6014429999996</v>
      </c>
      <c r="D296" s="12">
        <f t="shared" si="11"/>
        <v>7910.259888857142</v>
      </c>
      <c r="E296" s="12">
        <f t="shared" si="13"/>
        <v>235.74498785714241</v>
      </c>
    </row>
    <row r="297" spans="1:5" ht="24" x14ac:dyDescent="0.25">
      <c r="A297" s="9" t="s">
        <v>337</v>
      </c>
      <c r="B297" s="9">
        <f t="shared" si="12"/>
        <v>255</v>
      </c>
      <c r="C297" s="10">
        <f>[1]Sheet1_Raw!N296</f>
        <v>8790.3878939999995</v>
      </c>
      <c r="D297" s="12">
        <f t="shared" ref="D297:D360" si="14">AVERAGE(C291:C297)</f>
        <v>8130.5581542857135</v>
      </c>
      <c r="E297" s="12">
        <f t="shared" si="13"/>
        <v>220.29826542857154</v>
      </c>
    </row>
    <row r="298" spans="1:5" ht="24" x14ac:dyDescent="0.25">
      <c r="A298" s="9" t="s">
        <v>338</v>
      </c>
      <c r="B298" s="9">
        <f t="shared" si="12"/>
        <v>256</v>
      </c>
      <c r="C298" s="10">
        <f>[1]Sheet1_Raw!N297</f>
        <v>9085.0070290000003</v>
      </c>
      <c r="D298" s="12">
        <f t="shared" si="14"/>
        <v>8354.5602984285706</v>
      </c>
      <c r="E298" s="12">
        <f t="shared" si="13"/>
        <v>224.00214414285711</v>
      </c>
    </row>
    <row r="299" spans="1:5" ht="24" x14ac:dyDescent="0.25">
      <c r="A299" s="9" t="s">
        <v>339</v>
      </c>
      <c r="B299" s="9">
        <f t="shared" si="12"/>
        <v>257</v>
      </c>
      <c r="C299" s="10">
        <f>[1]Sheet1_Raw!N298</f>
        <v>9350.1261400000003</v>
      </c>
      <c r="D299" s="12">
        <f t="shared" si="14"/>
        <v>8577.6113777142855</v>
      </c>
      <c r="E299" s="12">
        <f t="shared" si="13"/>
        <v>223.05107928571488</v>
      </c>
    </row>
    <row r="300" spans="1:5" ht="24" x14ac:dyDescent="0.25">
      <c r="A300" s="9" t="s">
        <v>340</v>
      </c>
      <c r="B300" s="9">
        <f t="shared" ref="B300:B363" si="15">1+B299</f>
        <v>258</v>
      </c>
      <c r="C300" s="10">
        <f>[1]Sheet1_Raw!N299</f>
        <v>9524.4823579999993</v>
      </c>
      <c r="D300" s="12">
        <f t="shared" si="14"/>
        <v>8801.5437657142866</v>
      </c>
      <c r="E300" s="12">
        <f t="shared" si="13"/>
        <v>223.93238800000108</v>
      </c>
    </row>
    <row r="301" spans="1:5" ht="24" x14ac:dyDescent="0.25">
      <c r="A301" s="9" t="s">
        <v>341</v>
      </c>
      <c r="B301" s="9">
        <f t="shared" si="15"/>
        <v>259</v>
      </c>
      <c r="C301" s="10">
        <f>[1]Sheet1_Raw!N300</f>
        <v>9562.7478319999991</v>
      </c>
      <c r="D301" s="12">
        <f t="shared" si="14"/>
        <v>9006.2557967142857</v>
      </c>
      <c r="E301" s="12">
        <f t="shared" si="13"/>
        <v>204.71203099999912</v>
      </c>
    </row>
    <row r="302" spans="1:5" ht="24" x14ac:dyDescent="0.25">
      <c r="A302" s="9" t="s">
        <v>342</v>
      </c>
      <c r="B302" s="9">
        <f t="shared" si="15"/>
        <v>260</v>
      </c>
      <c r="C302" s="10">
        <f>[1]Sheet1_Raw!N301</f>
        <v>9736.3894749999999</v>
      </c>
      <c r="D302" s="12">
        <f t="shared" si="14"/>
        <v>9224.6774530000002</v>
      </c>
      <c r="E302" s="12">
        <f t="shared" si="13"/>
        <v>218.42165628571456</v>
      </c>
    </row>
    <row r="303" spans="1:5" ht="24" x14ac:dyDescent="0.25">
      <c r="A303" s="9" t="s">
        <v>343</v>
      </c>
      <c r="B303" s="9">
        <f t="shared" si="15"/>
        <v>261</v>
      </c>
      <c r="C303" s="10">
        <f>[1]Sheet1_Raw!N302</f>
        <v>10048.78961</v>
      </c>
      <c r="D303" s="12">
        <f t="shared" si="14"/>
        <v>9442.5614768571431</v>
      </c>
      <c r="E303" s="12">
        <f t="shared" si="13"/>
        <v>217.88402385714289</v>
      </c>
    </row>
    <row r="304" spans="1:5" ht="24" x14ac:dyDescent="0.25">
      <c r="A304" s="9" t="s">
        <v>344</v>
      </c>
      <c r="B304" s="9">
        <f t="shared" si="15"/>
        <v>262</v>
      </c>
      <c r="C304" s="10">
        <f>[1]Sheet1_Raw!N303</f>
        <v>10331.368162000001</v>
      </c>
      <c r="D304" s="12">
        <f t="shared" si="14"/>
        <v>9662.7015151428586</v>
      </c>
      <c r="E304" s="12">
        <f t="shared" si="13"/>
        <v>220.14003828571549</v>
      </c>
    </row>
    <row r="305" spans="1:5" ht="24" x14ac:dyDescent="0.25">
      <c r="A305" s="9" t="s">
        <v>345</v>
      </c>
      <c r="B305" s="9">
        <f t="shared" si="15"/>
        <v>263</v>
      </c>
      <c r="C305" s="10">
        <f>[1]Sheet1_Raw!N304</f>
        <v>10617.686320999999</v>
      </c>
      <c r="D305" s="12">
        <f t="shared" si="14"/>
        <v>9881.6556997142852</v>
      </c>
      <c r="E305" s="12">
        <f t="shared" si="13"/>
        <v>218.95418457142659</v>
      </c>
    </row>
    <row r="306" spans="1:5" ht="24" x14ac:dyDescent="0.25">
      <c r="A306" s="9" t="s">
        <v>346</v>
      </c>
      <c r="B306" s="9">
        <f t="shared" si="15"/>
        <v>264</v>
      </c>
      <c r="C306" s="10">
        <f>[1]Sheet1_Raw!N305</f>
        <v>10886.759410999999</v>
      </c>
      <c r="D306" s="12">
        <f t="shared" si="14"/>
        <v>10101.174738428572</v>
      </c>
      <c r="E306" s="12">
        <f t="shared" si="13"/>
        <v>219.51903871428658</v>
      </c>
    </row>
    <row r="307" spans="1:5" ht="24" x14ac:dyDescent="0.25">
      <c r="A307" s="9" t="s">
        <v>347</v>
      </c>
      <c r="B307" s="9">
        <f t="shared" si="15"/>
        <v>265</v>
      </c>
      <c r="C307" s="10">
        <f>[1]Sheet1_Raw!N306</f>
        <v>11051.969074000001</v>
      </c>
      <c r="D307" s="12">
        <f t="shared" si="14"/>
        <v>10319.38712642857</v>
      </c>
      <c r="E307" s="12">
        <f t="shared" si="13"/>
        <v>218.2123879999981</v>
      </c>
    </row>
    <row r="308" spans="1:5" ht="24" x14ac:dyDescent="0.25">
      <c r="A308" s="9" t="s">
        <v>348</v>
      </c>
      <c r="B308" s="9">
        <f t="shared" si="15"/>
        <v>266</v>
      </c>
      <c r="C308" s="10">
        <f>[1]Sheet1_Raw!N307</f>
        <v>11104.097296</v>
      </c>
      <c r="D308" s="12">
        <f t="shared" si="14"/>
        <v>10539.579907000001</v>
      </c>
      <c r="E308" s="12">
        <f t="shared" si="13"/>
        <v>220.19278057143129</v>
      </c>
    </row>
    <row r="309" spans="1:5" ht="24" x14ac:dyDescent="0.25">
      <c r="A309" s="9" t="s">
        <v>349</v>
      </c>
      <c r="B309" s="9">
        <f t="shared" si="15"/>
        <v>267</v>
      </c>
      <c r="C309" s="10">
        <f>[1]Sheet1_Raw!N308</f>
        <v>11276.250243</v>
      </c>
      <c r="D309" s="12">
        <f t="shared" si="14"/>
        <v>10759.560016714286</v>
      </c>
      <c r="E309" s="12">
        <f t="shared" si="13"/>
        <v>219.98010971428448</v>
      </c>
    </row>
    <row r="310" spans="1:5" ht="24" x14ac:dyDescent="0.25">
      <c r="A310" s="9" t="s">
        <v>350</v>
      </c>
      <c r="B310" s="9">
        <f t="shared" si="15"/>
        <v>268</v>
      </c>
      <c r="C310" s="10">
        <f>[1]Sheet1_Raw!N309</f>
        <v>11471.210031000001</v>
      </c>
      <c r="D310" s="12">
        <f t="shared" si="14"/>
        <v>10962.762934</v>
      </c>
      <c r="E310" s="12">
        <f t="shared" si="13"/>
        <v>203.20291728571465</v>
      </c>
    </row>
    <row r="311" spans="1:5" ht="24" x14ac:dyDescent="0.25">
      <c r="A311" s="9" t="s">
        <v>351</v>
      </c>
      <c r="B311" s="9">
        <f t="shared" si="15"/>
        <v>269</v>
      </c>
      <c r="C311" s="10">
        <f>[1]Sheet1_Raw!N310</f>
        <v>11860.498399</v>
      </c>
      <c r="D311" s="12">
        <f t="shared" si="14"/>
        <v>11181.210110714286</v>
      </c>
      <c r="E311" s="12">
        <f t="shared" si="13"/>
        <v>218.44717671428589</v>
      </c>
    </row>
    <row r="312" spans="1:5" ht="24" x14ac:dyDescent="0.25">
      <c r="A312" s="9" t="s">
        <v>352</v>
      </c>
      <c r="B312" s="9">
        <f t="shared" si="15"/>
        <v>270</v>
      </c>
      <c r="C312" s="10">
        <f>[1]Sheet1_Raw!N311</f>
        <v>12121.925541000001</v>
      </c>
      <c r="D312" s="12">
        <f t="shared" si="14"/>
        <v>11396.101427857144</v>
      </c>
      <c r="E312" s="12">
        <f t="shared" si="13"/>
        <v>214.89131714285759</v>
      </c>
    </row>
    <row r="313" spans="1:5" ht="24" x14ac:dyDescent="0.25">
      <c r="A313" s="9" t="s">
        <v>353</v>
      </c>
      <c r="B313" s="9">
        <f t="shared" si="15"/>
        <v>271</v>
      </c>
      <c r="C313" s="10">
        <f>[1]Sheet1_Raw!N312</f>
        <v>12369.871041</v>
      </c>
      <c r="D313" s="12">
        <f t="shared" si="14"/>
        <v>11607.974517857145</v>
      </c>
      <c r="E313" s="12">
        <f t="shared" si="13"/>
        <v>211.87309000000096</v>
      </c>
    </row>
    <row r="314" spans="1:5" ht="24" x14ac:dyDescent="0.25">
      <c r="A314" s="9" t="s">
        <v>354</v>
      </c>
      <c r="B314" s="9">
        <f t="shared" si="15"/>
        <v>272</v>
      </c>
      <c r="C314" s="10">
        <f>[1]Sheet1_Raw!N313</f>
        <v>12534.759145</v>
      </c>
      <c r="D314" s="12">
        <f t="shared" si="14"/>
        <v>11819.801670857147</v>
      </c>
      <c r="E314" s="12">
        <f t="shared" si="13"/>
        <v>211.827153000002</v>
      </c>
    </row>
    <row r="315" spans="1:5" ht="24" x14ac:dyDescent="0.25">
      <c r="A315" s="9" t="s">
        <v>355</v>
      </c>
      <c r="B315" s="9">
        <f t="shared" si="15"/>
        <v>273</v>
      </c>
      <c r="C315" s="10">
        <f>[1]Sheet1_Raw!N314</f>
        <v>12572.834064999999</v>
      </c>
      <c r="D315" s="12">
        <f t="shared" si="14"/>
        <v>12029.621209285715</v>
      </c>
      <c r="E315" s="12">
        <f t="shared" si="13"/>
        <v>209.81953842856819</v>
      </c>
    </row>
    <row r="316" spans="1:5" ht="24" x14ac:dyDescent="0.25">
      <c r="A316" s="9" t="s">
        <v>356</v>
      </c>
      <c r="B316" s="9">
        <f t="shared" si="15"/>
        <v>274</v>
      </c>
      <c r="C316" s="10">
        <f>[1]Sheet1_Raw!N315</f>
        <v>12742.20017</v>
      </c>
      <c r="D316" s="12">
        <f t="shared" si="14"/>
        <v>12239.042627428571</v>
      </c>
      <c r="E316" s="12">
        <f t="shared" si="13"/>
        <v>209.42141814285606</v>
      </c>
    </row>
    <row r="317" spans="1:5" ht="24" x14ac:dyDescent="0.25">
      <c r="A317" s="9" t="s">
        <v>357</v>
      </c>
      <c r="B317" s="9">
        <f t="shared" si="15"/>
        <v>275</v>
      </c>
      <c r="C317" s="10">
        <f>[1]Sheet1_Raw!N316</f>
        <v>13037.152773</v>
      </c>
      <c r="D317" s="12">
        <f t="shared" si="14"/>
        <v>12462.748733428571</v>
      </c>
      <c r="E317" s="12">
        <f t="shared" si="13"/>
        <v>223.70610599999964</v>
      </c>
    </row>
    <row r="318" spans="1:5" ht="24" x14ac:dyDescent="0.25">
      <c r="A318" s="9" t="s">
        <v>358</v>
      </c>
      <c r="B318" s="9">
        <f t="shared" si="15"/>
        <v>276</v>
      </c>
      <c r="C318" s="10">
        <f>[1]Sheet1_Raw!N317</f>
        <v>13314.348196000001</v>
      </c>
      <c r="D318" s="12">
        <f t="shared" si="14"/>
        <v>12670.441561571428</v>
      </c>
      <c r="E318" s="12">
        <f t="shared" si="13"/>
        <v>207.69282814285725</v>
      </c>
    </row>
    <row r="319" spans="1:5" ht="24" x14ac:dyDescent="0.25">
      <c r="A319" s="9" t="s">
        <v>359</v>
      </c>
      <c r="B319" s="9">
        <f t="shared" si="15"/>
        <v>277</v>
      </c>
      <c r="C319" s="10">
        <f>[1]Sheet1_Raw!N318</f>
        <v>13595.307045</v>
      </c>
      <c r="D319" s="12">
        <f t="shared" si="14"/>
        <v>12880.924633571427</v>
      </c>
      <c r="E319" s="12">
        <f t="shared" si="13"/>
        <v>210.48307199999908</v>
      </c>
    </row>
    <row r="320" spans="1:5" ht="24" x14ac:dyDescent="0.25">
      <c r="A320" s="9" t="s">
        <v>360</v>
      </c>
      <c r="B320" s="9">
        <f t="shared" si="15"/>
        <v>278</v>
      </c>
      <c r="C320" s="10">
        <f>[1]Sheet1_Raw!N319</f>
        <v>13785.503001999999</v>
      </c>
      <c r="D320" s="12">
        <f t="shared" si="14"/>
        <v>13083.157770857142</v>
      </c>
      <c r="E320" s="12">
        <f t="shared" si="13"/>
        <v>202.2331372857152</v>
      </c>
    </row>
    <row r="321" spans="1:5" ht="24" x14ac:dyDescent="0.25">
      <c r="A321" s="9" t="s">
        <v>361</v>
      </c>
      <c r="B321" s="9">
        <f t="shared" si="15"/>
        <v>279</v>
      </c>
      <c r="C321" s="10">
        <f>[1]Sheet1_Raw!N320</f>
        <v>14096.652631000001</v>
      </c>
      <c r="D321" s="12">
        <f t="shared" si="14"/>
        <v>13306.285411714287</v>
      </c>
      <c r="E321" s="12">
        <f t="shared" si="13"/>
        <v>223.1276408571448</v>
      </c>
    </row>
    <row r="322" spans="1:5" ht="24" x14ac:dyDescent="0.25">
      <c r="A322" s="9" t="s">
        <v>362</v>
      </c>
      <c r="B322" s="9">
        <f t="shared" si="15"/>
        <v>280</v>
      </c>
      <c r="C322" s="10">
        <f>[1]Sheet1_Raw!N321</f>
        <v>14226.586123999999</v>
      </c>
      <c r="D322" s="12">
        <f t="shared" si="14"/>
        <v>13542.535705857143</v>
      </c>
      <c r="E322" s="12">
        <f t="shared" si="13"/>
        <v>236.25029414285564</v>
      </c>
    </row>
    <row r="323" spans="1:5" ht="24" x14ac:dyDescent="0.25">
      <c r="A323" s="9" t="s">
        <v>363</v>
      </c>
      <c r="B323" s="9">
        <f t="shared" si="15"/>
        <v>281</v>
      </c>
      <c r="C323" s="10">
        <f>[1]Sheet1_Raw!N322</f>
        <v>14291.564780999999</v>
      </c>
      <c r="D323" s="12">
        <f t="shared" si="14"/>
        <v>13763.873507428569</v>
      </c>
      <c r="E323" s="12">
        <f t="shared" si="13"/>
        <v>221.3378015714261</v>
      </c>
    </row>
    <row r="324" spans="1:5" ht="24" x14ac:dyDescent="0.25">
      <c r="A324" s="9" t="s">
        <v>364</v>
      </c>
      <c r="B324" s="9">
        <f t="shared" si="15"/>
        <v>282</v>
      </c>
      <c r="C324" s="10">
        <f>[1]Sheet1_Raw!N323</f>
        <v>14640.074755</v>
      </c>
      <c r="D324" s="12">
        <f t="shared" si="14"/>
        <v>13992.862361999998</v>
      </c>
      <c r="E324" s="12">
        <f t="shared" si="13"/>
        <v>228.98885457142933</v>
      </c>
    </row>
    <row r="325" spans="1:5" ht="24" x14ac:dyDescent="0.25">
      <c r="A325" s="9" t="s">
        <v>365</v>
      </c>
      <c r="B325" s="9">
        <f t="shared" si="15"/>
        <v>283</v>
      </c>
      <c r="C325" s="10">
        <f>[1]Sheet1_Raw!N324</f>
        <v>14938.874152</v>
      </c>
      <c r="D325" s="12">
        <f t="shared" si="14"/>
        <v>14224.937498571428</v>
      </c>
      <c r="E325" s="12">
        <f t="shared" si="13"/>
        <v>232.07513657142954</v>
      </c>
    </row>
    <row r="326" spans="1:5" ht="24" x14ac:dyDescent="0.25">
      <c r="A326" s="9" t="s">
        <v>366</v>
      </c>
      <c r="B326" s="9">
        <f t="shared" si="15"/>
        <v>284</v>
      </c>
      <c r="C326" s="10">
        <f>[1]Sheet1_Raw!N325</f>
        <v>15328.72227</v>
      </c>
      <c r="D326" s="12">
        <f t="shared" si="14"/>
        <v>14472.568245</v>
      </c>
      <c r="E326" s="12">
        <f t="shared" si="13"/>
        <v>247.63074642857282</v>
      </c>
    </row>
    <row r="327" spans="1:5" ht="24" x14ac:dyDescent="0.25">
      <c r="A327" s="9" t="s">
        <v>367</v>
      </c>
      <c r="B327" s="9">
        <f t="shared" si="15"/>
        <v>285</v>
      </c>
      <c r="C327" s="10">
        <f>[1]Sheet1_Raw!N326</f>
        <v>15652.865248</v>
      </c>
      <c r="D327" s="12">
        <f t="shared" si="14"/>
        <v>14739.334280142857</v>
      </c>
      <c r="E327" s="12">
        <f t="shared" si="13"/>
        <v>266.76603514285671</v>
      </c>
    </row>
    <row r="328" spans="1:5" ht="24" x14ac:dyDescent="0.25">
      <c r="A328" s="9" t="s">
        <v>368</v>
      </c>
      <c r="B328" s="9">
        <f t="shared" si="15"/>
        <v>286</v>
      </c>
      <c r="C328" s="10">
        <f>[1]Sheet1_Raw!N327</f>
        <v>15912.398767000001</v>
      </c>
      <c r="D328" s="12">
        <f t="shared" si="14"/>
        <v>14998.726585285714</v>
      </c>
      <c r="E328" s="12">
        <f t="shared" si="13"/>
        <v>259.39230514285737</v>
      </c>
    </row>
    <row r="329" spans="1:5" ht="24" x14ac:dyDescent="0.25">
      <c r="A329" s="9" t="s">
        <v>369</v>
      </c>
      <c r="B329" s="9">
        <f t="shared" si="15"/>
        <v>287</v>
      </c>
      <c r="C329" s="10">
        <f>[1]Sheet1_Raw!N328</f>
        <v>16087.576746999999</v>
      </c>
      <c r="D329" s="12">
        <f t="shared" si="14"/>
        <v>15264.582388571429</v>
      </c>
      <c r="E329" s="12">
        <f t="shared" si="13"/>
        <v>265.8558032857145</v>
      </c>
    </row>
    <row r="330" spans="1:5" ht="24" x14ac:dyDescent="0.25">
      <c r="A330" s="9" t="s">
        <v>370</v>
      </c>
      <c r="B330" s="9">
        <f t="shared" si="15"/>
        <v>288</v>
      </c>
      <c r="C330" s="10">
        <f>[1]Sheet1_Raw!N329</f>
        <v>16164.405433</v>
      </c>
      <c r="D330" s="12">
        <f t="shared" si="14"/>
        <v>15532.131053142857</v>
      </c>
      <c r="E330" s="12">
        <f t="shared" si="13"/>
        <v>267.54866457142816</v>
      </c>
    </row>
    <row r="331" spans="1:5" ht="24" x14ac:dyDescent="0.25">
      <c r="A331" s="9" t="s">
        <v>371</v>
      </c>
      <c r="B331" s="9">
        <f t="shared" si="15"/>
        <v>289</v>
      </c>
      <c r="C331" s="10">
        <f>[1]Sheet1_Raw!N330</f>
        <v>16567.246900999999</v>
      </c>
      <c r="D331" s="12">
        <f t="shared" si="14"/>
        <v>15807.441359714288</v>
      </c>
      <c r="E331" s="12">
        <f t="shared" si="13"/>
        <v>275.31030657143128</v>
      </c>
    </row>
    <row r="332" spans="1:5" ht="24" x14ac:dyDescent="0.25">
      <c r="A332" s="9" t="s">
        <v>372</v>
      </c>
      <c r="B332" s="9">
        <f t="shared" si="15"/>
        <v>290</v>
      </c>
      <c r="C332" s="10">
        <f>[1]Sheet1_Raw!N331</f>
        <v>16957.214114999999</v>
      </c>
      <c r="D332" s="12">
        <f t="shared" si="14"/>
        <v>16095.775640142854</v>
      </c>
      <c r="E332" s="12">
        <f t="shared" si="13"/>
        <v>288.33428042856576</v>
      </c>
    </row>
    <row r="333" spans="1:5" ht="24" x14ac:dyDescent="0.25">
      <c r="A333" s="9" t="s">
        <v>373</v>
      </c>
      <c r="B333" s="9">
        <f t="shared" si="15"/>
        <v>291</v>
      </c>
      <c r="C333" s="10">
        <f>[1]Sheet1_Raw!N332</f>
        <v>17316.633263</v>
      </c>
      <c r="D333" s="12">
        <f t="shared" si="14"/>
        <v>16379.762924857141</v>
      </c>
      <c r="E333" s="12">
        <f t="shared" si="13"/>
        <v>283.98728471428694</v>
      </c>
    </row>
    <row r="334" spans="1:5" ht="24" x14ac:dyDescent="0.25">
      <c r="A334" s="9" t="s">
        <v>374</v>
      </c>
      <c r="B334" s="9">
        <f t="shared" si="15"/>
        <v>292</v>
      </c>
      <c r="C334" s="10">
        <f>[1]Sheet1_Raw!N333</f>
        <v>17707.624701000001</v>
      </c>
      <c r="D334" s="12">
        <f t="shared" si="14"/>
        <v>16673.299989571427</v>
      </c>
      <c r="E334" s="12">
        <f t="shared" si="13"/>
        <v>293.53706471428632</v>
      </c>
    </row>
    <row r="335" spans="1:5" ht="24" x14ac:dyDescent="0.25">
      <c r="A335" s="9" t="s">
        <v>375</v>
      </c>
      <c r="B335" s="9">
        <f t="shared" si="15"/>
        <v>293</v>
      </c>
      <c r="C335" s="10">
        <f>[1]Sheet1_Raw!N334</f>
        <v>17965.812438000001</v>
      </c>
      <c r="D335" s="12">
        <f t="shared" si="14"/>
        <v>16966.644799714286</v>
      </c>
      <c r="E335" s="12">
        <f t="shared" si="13"/>
        <v>293.34481014285848</v>
      </c>
    </row>
    <row r="336" spans="1:5" ht="24" x14ac:dyDescent="0.25">
      <c r="A336" s="9" t="s">
        <v>376</v>
      </c>
      <c r="B336" s="9">
        <f t="shared" si="15"/>
        <v>294</v>
      </c>
      <c r="C336" s="10">
        <f>[1]Sheet1_Raw!N335</f>
        <v>18042.557756999999</v>
      </c>
      <c r="D336" s="12">
        <f t="shared" si="14"/>
        <v>17245.927801142854</v>
      </c>
      <c r="E336" s="12">
        <f t="shared" si="13"/>
        <v>279.28300142856824</v>
      </c>
    </row>
    <row r="337" spans="1:5" ht="24" x14ac:dyDescent="0.25">
      <c r="A337" s="9" t="s">
        <v>377</v>
      </c>
      <c r="B337" s="9">
        <f t="shared" si="15"/>
        <v>295</v>
      </c>
      <c r="C337" s="10">
        <f>[1]Sheet1_Raw!N336</f>
        <v>18271.888586000001</v>
      </c>
      <c r="D337" s="12">
        <f t="shared" si="14"/>
        <v>17546.996823000001</v>
      </c>
      <c r="E337" s="12">
        <f t="shared" si="13"/>
        <v>301.06902185714716</v>
      </c>
    </row>
    <row r="338" spans="1:5" ht="24" x14ac:dyDescent="0.25">
      <c r="A338" s="9" t="s">
        <v>378</v>
      </c>
      <c r="B338" s="9">
        <f t="shared" si="15"/>
        <v>296</v>
      </c>
      <c r="C338" s="10">
        <f>[1]Sheet1_Raw!N337</f>
        <v>18702.455550999999</v>
      </c>
      <c r="D338" s="12">
        <f t="shared" si="14"/>
        <v>17852.026630142856</v>
      </c>
      <c r="E338" s="12">
        <f t="shared" si="13"/>
        <v>305.02980714285513</v>
      </c>
    </row>
    <row r="339" spans="1:5" ht="24" x14ac:dyDescent="0.25">
      <c r="A339" s="9" t="s">
        <v>379</v>
      </c>
      <c r="B339" s="9">
        <f t="shared" si="15"/>
        <v>297</v>
      </c>
      <c r="C339" s="10">
        <f>[1]Sheet1_Raw!N338</f>
        <v>19104.499078000001</v>
      </c>
      <c r="D339" s="12">
        <f t="shared" si="14"/>
        <v>18158.78162485714</v>
      </c>
      <c r="E339" s="12">
        <f t="shared" si="13"/>
        <v>306.75499471428338</v>
      </c>
    </row>
    <row r="340" spans="1:5" ht="24" x14ac:dyDescent="0.25">
      <c r="A340" s="9" t="s">
        <v>380</v>
      </c>
      <c r="B340" s="9">
        <f t="shared" si="15"/>
        <v>298</v>
      </c>
      <c r="C340" s="10">
        <f>[1]Sheet1_Raw!N339</f>
        <v>19419.709871999999</v>
      </c>
      <c r="D340" s="12">
        <f t="shared" si="14"/>
        <v>18459.22114042857</v>
      </c>
      <c r="E340" s="12">
        <f t="shared" si="13"/>
        <v>300.43951557143009</v>
      </c>
    </row>
    <row r="341" spans="1:5" ht="24" x14ac:dyDescent="0.25">
      <c r="A341" s="9" t="s">
        <v>381</v>
      </c>
      <c r="B341" s="9">
        <f t="shared" si="15"/>
        <v>299</v>
      </c>
      <c r="C341" s="10">
        <f>[1]Sheet1_Raw!N340</f>
        <v>19445.196369000001</v>
      </c>
      <c r="D341" s="12">
        <f t="shared" si="14"/>
        <v>18707.445664428571</v>
      </c>
      <c r="E341" s="12">
        <f t="shared" si="13"/>
        <v>248.22452400000111</v>
      </c>
    </row>
    <row r="342" spans="1:5" ht="24" x14ac:dyDescent="0.25">
      <c r="A342" s="9" t="s">
        <v>382</v>
      </c>
      <c r="B342" s="9">
        <f t="shared" si="15"/>
        <v>300</v>
      </c>
      <c r="C342" s="10">
        <f>[1]Sheet1_Raw!N341</f>
        <v>19606.023306999999</v>
      </c>
      <c r="D342" s="12">
        <f t="shared" si="14"/>
        <v>18941.761502857145</v>
      </c>
      <c r="E342" s="12">
        <f t="shared" si="13"/>
        <v>234.31583842857435</v>
      </c>
    </row>
    <row r="343" spans="1:5" ht="24" x14ac:dyDescent="0.25">
      <c r="A343" s="9" t="s">
        <v>383</v>
      </c>
      <c r="B343" s="9">
        <f t="shared" si="15"/>
        <v>301</v>
      </c>
      <c r="C343" s="10">
        <f>[1]Sheet1_Raw!N342</f>
        <v>19753.690161999999</v>
      </c>
      <c r="D343" s="12">
        <f t="shared" si="14"/>
        <v>19186.208989285715</v>
      </c>
      <c r="E343" s="12">
        <f t="shared" si="13"/>
        <v>244.44748642856939</v>
      </c>
    </row>
    <row r="344" spans="1:5" ht="24" x14ac:dyDescent="0.25">
      <c r="A344" s="9" t="s">
        <v>384</v>
      </c>
      <c r="B344" s="9">
        <f t="shared" si="15"/>
        <v>302</v>
      </c>
      <c r="C344" s="10">
        <f>[1]Sheet1_Raw!N343</f>
        <v>19920.471889</v>
      </c>
      <c r="D344" s="12">
        <f t="shared" si="14"/>
        <v>19421.720889714285</v>
      </c>
      <c r="E344" s="12">
        <f t="shared" si="13"/>
        <v>235.51190042856979</v>
      </c>
    </row>
    <row r="345" spans="1:5" ht="24" x14ac:dyDescent="0.25">
      <c r="A345" s="9" t="s">
        <v>385</v>
      </c>
      <c r="B345" s="9">
        <f t="shared" si="15"/>
        <v>303</v>
      </c>
      <c r="C345" s="10">
        <f>[1]Sheet1_Raw!N344</f>
        <v>20152.30373</v>
      </c>
      <c r="D345" s="12">
        <f t="shared" si="14"/>
        <v>19628.842058142855</v>
      </c>
      <c r="E345" s="12">
        <f t="shared" si="13"/>
        <v>207.12116842856994</v>
      </c>
    </row>
    <row r="346" spans="1:5" ht="24" x14ac:dyDescent="0.25">
      <c r="A346" s="9" t="s">
        <v>386</v>
      </c>
      <c r="B346" s="9">
        <f t="shared" si="15"/>
        <v>304</v>
      </c>
      <c r="C346" s="10">
        <f>[1]Sheet1_Raw!N345</f>
        <v>20736.397062</v>
      </c>
      <c r="D346" s="12">
        <f t="shared" si="14"/>
        <v>19861.970341571428</v>
      </c>
      <c r="E346" s="12">
        <f t="shared" si="13"/>
        <v>233.12828342857392</v>
      </c>
    </row>
    <row r="347" spans="1:5" ht="24" x14ac:dyDescent="0.25">
      <c r="A347" s="9" t="s">
        <v>387</v>
      </c>
      <c r="B347" s="9">
        <f t="shared" si="15"/>
        <v>305</v>
      </c>
      <c r="C347" s="10">
        <f>[1]Sheet1_Raw!N346</f>
        <v>20967.049855000001</v>
      </c>
      <c r="D347" s="12">
        <f t="shared" si="14"/>
        <v>20083.018910571431</v>
      </c>
      <c r="E347" s="12">
        <f t="shared" si="13"/>
        <v>221.04856900000232</v>
      </c>
    </row>
    <row r="348" spans="1:5" ht="24" x14ac:dyDescent="0.25">
      <c r="A348" s="9" t="s">
        <v>388</v>
      </c>
      <c r="B348" s="9">
        <f t="shared" si="15"/>
        <v>306</v>
      </c>
      <c r="C348" s="10">
        <f>[1]Sheet1_Raw!N347</f>
        <v>20992.262430999999</v>
      </c>
      <c r="D348" s="12">
        <f t="shared" si="14"/>
        <v>20304.028348</v>
      </c>
      <c r="E348" s="12">
        <f t="shared" si="13"/>
        <v>221.00943742856907</v>
      </c>
    </row>
    <row r="349" spans="1:5" ht="24" x14ac:dyDescent="0.25">
      <c r="A349" s="9" t="s">
        <v>389</v>
      </c>
      <c r="B349" s="9">
        <f t="shared" si="15"/>
        <v>307</v>
      </c>
      <c r="C349" s="10">
        <f>[1]Sheet1_Raw!N348</f>
        <v>21122.112557</v>
      </c>
      <c r="D349" s="12">
        <f t="shared" si="14"/>
        <v>20520.612526571429</v>
      </c>
      <c r="E349" s="12">
        <f t="shared" si="13"/>
        <v>216.58417857142922</v>
      </c>
    </row>
    <row r="350" spans="1:5" ht="24" x14ac:dyDescent="0.25">
      <c r="A350" s="9" t="s">
        <v>390</v>
      </c>
      <c r="B350" s="9">
        <f t="shared" si="15"/>
        <v>308</v>
      </c>
      <c r="C350" s="10">
        <f>[1]Sheet1_Raw!N349</f>
        <v>21245.448144000002</v>
      </c>
      <c r="D350" s="12">
        <f t="shared" si="14"/>
        <v>20733.720809714287</v>
      </c>
      <c r="E350" s="12">
        <f t="shared" si="13"/>
        <v>213.10828314285754</v>
      </c>
    </row>
    <row r="351" spans="1:5" ht="24" x14ac:dyDescent="0.25">
      <c r="A351" s="9" t="s">
        <v>391</v>
      </c>
      <c r="B351" s="9">
        <f t="shared" si="15"/>
        <v>309</v>
      </c>
      <c r="C351" s="10">
        <f>[1]Sheet1_Raw!N350</f>
        <v>21392.174143</v>
      </c>
      <c r="D351" s="12">
        <f t="shared" si="14"/>
        <v>20943.963988857144</v>
      </c>
      <c r="E351" s="12">
        <f t="shared" si="13"/>
        <v>210.24317914285712</v>
      </c>
    </row>
    <row r="352" spans="1:5" ht="24" x14ac:dyDescent="0.25">
      <c r="A352" s="9" t="s">
        <v>392</v>
      </c>
      <c r="B352" s="9">
        <f t="shared" si="15"/>
        <v>310</v>
      </c>
      <c r="C352" s="10">
        <f>[1]Sheet1_Raw!N351</f>
        <v>21610.702985</v>
      </c>
      <c r="D352" s="12">
        <f t="shared" si="14"/>
        <v>21152.306739571428</v>
      </c>
      <c r="E352" s="12">
        <f t="shared" si="13"/>
        <v>208.34275071428419</v>
      </c>
    </row>
    <row r="353" spans="1:5" ht="24" x14ac:dyDescent="0.25">
      <c r="A353" s="9" t="s">
        <v>393</v>
      </c>
      <c r="B353" s="9">
        <f t="shared" si="15"/>
        <v>311</v>
      </c>
      <c r="C353" s="10">
        <f>[1]Sheet1_Raw!N352</f>
        <v>21928.248057000001</v>
      </c>
      <c r="D353" s="12">
        <f t="shared" si="14"/>
        <v>21322.57116742857</v>
      </c>
      <c r="E353" s="12">
        <f t="shared" si="13"/>
        <v>170.26442785714244</v>
      </c>
    </row>
    <row r="354" spans="1:5" ht="24" x14ac:dyDescent="0.25">
      <c r="A354" s="9" t="s">
        <v>394</v>
      </c>
      <c r="B354" s="9">
        <f t="shared" si="15"/>
        <v>312</v>
      </c>
      <c r="C354" s="10">
        <f>[1]Sheet1_Raw!N353</f>
        <v>22468.144946</v>
      </c>
      <c r="D354" s="12">
        <f t="shared" si="14"/>
        <v>21537.013323285715</v>
      </c>
      <c r="E354" s="12">
        <f t="shared" si="13"/>
        <v>214.44215585714483</v>
      </c>
    </row>
    <row r="355" spans="1:5" ht="24" x14ac:dyDescent="0.25">
      <c r="A355" s="9" t="s">
        <v>395</v>
      </c>
      <c r="B355" s="9">
        <f t="shared" si="15"/>
        <v>313</v>
      </c>
      <c r="C355" s="10">
        <f>[1]Sheet1_Raw!N354</f>
        <v>22695.343960999999</v>
      </c>
      <c r="D355" s="12">
        <f t="shared" si="14"/>
        <v>21780.310684714288</v>
      </c>
      <c r="E355" s="12">
        <f t="shared" si="13"/>
        <v>243.29736142857291</v>
      </c>
    </row>
    <row r="356" spans="1:5" ht="24" x14ac:dyDescent="0.25">
      <c r="A356" s="9" t="s">
        <v>396</v>
      </c>
      <c r="B356" s="9">
        <f t="shared" si="15"/>
        <v>314</v>
      </c>
      <c r="C356" s="10">
        <f>[1]Sheet1_Raw!N355</f>
        <v>22967.168163999999</v>
      </c>
      <c r="D356" s="12">
        <f t="shared" si="14"/>
        <v>22043.890057142857</v>
      </c>
      <c r="E356" s="12">
        <f t="shared" si="13"/>
        <v>263.5793724285686</v>
      </c>
    </row>
    <row r="357" spans="1:5" ht="24" x14ac:dyDescent="0.25">
      <c r="A357" s="9" t="s">
        <v>397</v>
      </c>
      <c r="B357" s="9">
        <f t="shared" si="15"/>
        <v>315</v>
      </c>
      <c r="C357" s="10">
        <f>[1]Sheet1_Raw!N356</f>
        <v>22978.458444</v>
      </c>
      <c r="D357" s="12">
        <f t="shared" si="14"/>
        <v>22291.462957142856</v>
      </c>
      <c r="E357" s="12">
        <f t="shared" si="13"/>
        <v>247.57289999999921</v>
      </c>
    </row>
    <row r="358" spans="1:5" ht="24" x14ac:dyDescent="0.25">
      <c r="A358" s="9" t="s">
        <v>398</v>
      </c>
      <c r="B358" s="9">
        <f t="shared" si="15"/>
        <v>316</v>
      </c>
      <c r="C358" s="10">
        <f>[1]Sheet1_Raw!N357</f>
        <v>23117.871961000001</v>
      </c>
      <c r="D358" s="12">
        <f t="shared" si="14"/>
        <v>22537.991216857139</v>
      </c>
      <c r="E358" s="12">
        <f t="shared" si="13"/>
        <v>246.52825971428319</v>
      </c>
    </row>
    <row r="359" spans="1:5" ht="24" x14ac:dyDescent="0.25">
      <c r="A359" s="9" t="s">
        <v>399</v>
      </c>
      <c r="B359" s="9">
        <f t="shared" si="15"/>
        <v>317</v>
      </c>
      <c r="C359" s="10">
        <f>[1]Sheet1_Raw!N358</f>
        <v>23441.931572000001</v>
      </c>
      <c r="D359" s="12">
        <f t="shared" si="14"/>
        <v>22799.595300714289</v>
      </c>
      <c r="E359" s="12">
        <f t="shared" ref="E359:E421" si="16">D359-D358</f>
        <v>261.60408385714982</v>
      </c>
    </row>
    <row r="360" spans="1:5" ht="24" x14ac:dyDescent="0.25">
      <c r="A360" s="9" t="s">
        <v>400</v>
      </c>
      <c r="B360" s="9">
        <f t="shared" si="15"/>
        <v>318</v>
      </c>
      <c r="C360" s="10">
        <f>[1]Sheet1_Raw!N359</f>
        <v>23746.411838</v>
      </c>
      <c r="D360" s="12">
        <f t="shared" si="14"/>
        <v>23059.332983714288</v>
      </c>
      <c r="E360" s="12">
        <f t="shared" si="16"/>
        <v>259.73768299999938</v>
      </c>
    </row>
    <row r="361" spans="1:5" ht="24" x14ac:dyDescent="0.25">
      <c r="A361" s="9" t="s">
        <v>401</v>
      </c>
      <c r="B361" s="9">
        <f t="shared" si="15"/>
        <v>319</v>
      </c>
      <c r="C361" s="10">
        <f>[1]Sheet1_Raw!N360</f>
        <v>24000.597956000001</v>
      </c>
      <c r="D361" s="12">
        <f t="shared" ref="D361:D421" si="17">AVERAGE(C355:C361)</f>
        <v>23278.254842285714</v>
      </c>
      <c r="E361" s="12">
        <f t="shared" si="16"/>
        <v>218.92185857142613</v>
      </c>
    </row>
    <row r="362" spans="1:5" ht="24" x14ac:dyDescent="0.25">
      <c r="A362" s="9" t="s">
        <v>402</v>
      </c>
      <c r="B362" s="9">
        <f t="shared" si="15"/>
        <v>320</v>
      </c>
      <c r="C362" s="10">
        <f>[1]Sheet1_Raw!N361</f>
        <v>24102.936957999998</v>
      </c>
      <c r="D362" s="12">
        <f t="shared" si="17"/>
        <v>23479.339556142859</v>
      </c>
      <c r="E362" s="12">
        <f t="shared" si="16"/>
        <v>201.08471385714438</v>
      </c>
    </row>
    <row r="363" spans="1:5" ht="24" x14ac:dyDescent="0.25">
      <c r="A363" s="9" t="s">
        <v>403</v>
      </c>
      <c r="B363" s="9">
        <f t="shared" si="15"/>
        <v>321</v>
      </c>
      <c r="C363" s="10">
        <f>[1]Sheet1_Raw!N362</f>
        <v>24279.401172000002</v>
      </c>
      <c r="D363" s="12">
        <f t="shared" si="17"/>
        <v>23666.801414428573</v>
      </c>
      <c r="E363" s="12">
        <f t="shared" si="16"/>
        <v>187.4618582857147</v>
      </c>
    </row>
    <row r="364" spans="1:5" ht="24" x14ac:dyDescent="0.25">
      <c r="A364" s="9" t="s">
        <v>404</v>
      </c>
      <c r="B364" s="9">
        <f t="shared" ref="B364:B421" si="18">1+B363</f>
        <v>322</v>
      </c>
      <c r="C364" s="10">
        <f>[1]Sheet1_Raw!N363</f>
        <v>24416.170762999998</v>
      </c>
      <c r="D364" s="12">
        <f t="shared" si="17"/>
        <v>23872.188888571429</v>
      </c>
      <c r="E364" s="12">
        <f t="shared" si="16"/>
        <v>205.38747414285535</v>
      </c>
    </row>
    <row r="365" spans="1:5" ht="24" x14ac:dyDescent="0.25">
      <c r="A365" s="9" t="s">
        <v>405</v>
      </c>
      <c r="B365" s="9">
        <f t="shared" si="18"/>
        <v>323</v>
      </c>
      <c r="C365" s="10">
        <f>[1]Sheet1_Raw!N364</f>
        <v>24526.370085999999</v>
      </c>
      <c r="D365" s="12">
        <f t="shared" si="17"/>
        <v>24073.402906428568</v>
      </c>
      <c r="E365" s="12">
        <f t="shared" si="16"/>
        <v>201.21401785713897</v>
      </c>
    </row>
    <row r="366" spans="1:5" ht="24" x14ac:dyDescent="0.25">
      <c r="A366" s="9" t="s">
        <v>406</v>
      </c>
      <c r="B366" s="9">
        <f t="shared" si="18"/>
        <v>324</v>
      </c>
      <c r="C366" s="10">
        <f>[1]Sheet1_Raw!N365</f>
        <v>24672.059950999999</v>
      </c>
      <c r="D366" s="12">
        <f t="shared" si="17"/>
        <v>24249.135531999997</v>
      </c>
      <c r="E366" s="12">
        <f t="shared" si="16"/>
        <v>175.7326255714288</v>
      </c>
    </row>
    <row r="367" spans="1:5" ht="24" x14ac:dyDescent="0.25">
      <c r="A367" s="9" t="s">
        <v>407</v>
      </c>
      <c r="B367" s="9">
        <f t="shared" si="18"/>
        <v>325</v>
      </c>
      <c r="C367" s="10">
        <f>[1]Sheet1_Raw!N366</f>
        <v>25017.473435</v>
      </c>
      <c r="D367" s="12">
        <f t="shared" si="17"/>
        <v>24430.715760142855</v>
      </c>
      <c r="E367" s="12">
        <f t="shared" si="16"/>
        <v>181.58022814285869</v>
      </c>
    </row>
    <row r="368" spans="1:5" ht="24" x14ac:dyDescent="0.25">
      <c r="A368" s="9" t="s">
        <v>408</v>
      </c>
      <c r="B368" s="9">
        <f t="shared" si="18"/>
        <v>326</v>
      </c>
      <c r="C368" s="10">
        <f>[1]Sheet1_Raw!N367</f>
        <v>25116.049009999999</v>
      </c>
      <c r="D368" s="12">
        <f t="shared" si="17"/>
        <v>24590.065910714282</v>
      </c>
      <c r="E368" s="12">
        <f t="shared" si="16"/>
        <v>159.35015057142664</v>
      </c>
    </row>
    <row r="369" spans="1:5" ht="24" x14ac:dyDescent="0.25">
      <c r="A369" s="9" t="s">
        <v>409</v>
      </c>
      <c r="B369" s="9">
        <f t="shared" si="18"/>
        <v>327</v>
      </c>
      <c r="C369" s="10">
        <f>[1]Sheet1_Raw!N368</f>
        <v>25310.961159999999</v>
      </c>
      <c r="D369" s="12">
        <f t="shared" si="17"/>
        <v>24762.640796714284</v>
      </c>
      <c r="E369" s="12">
        <f t="shared" si="16"/>
        <v>172.57488600000215</v>
      </c>
    </row>
    <row r="370" spans="1:5" ht="24" x14ac:dyDescent="0.25">
      <c r="A370" s="9" t="s">
        <v>410</v>
      </c>
      <c r="B370" s="9">
        <f t="shared" si="18"/>
        <v>328</v>
      </c>
      <c r="C370" s="10">
        <f>[1]Sheet1_Raw!N369</f>
        <v>25458.997211000002</v>
      </c>
      <c r="D370" s="12">
        <f t="shared" si="17"/>
        <v>24931.154516571431</v>
      </c>
      <c r="E370" s="12">
        <f t="shared" si="16"/>
        <v>168.5137198571465</v>
      </c>
    </row>
    <row r="371" spans="1:5" ht="24" x14ac:dyDescent="0.25">
      <c r="A371" s="9" t="s">
        <v>411</v>
      </c>
      <c r="B371" s="9">
        <f t="shared" si="18"/>
        <v>329</v>
      </c>
      <c r="C371" s="10">
        <f>[1]Sheet1_Raw!N370</f>
        <v>25579.021936000001</v>
      </c>
      <c r="D371" s="12">
        <f t="shared" si="17"/>
        <v>25097.276112714288</v>
      </c>
      <c r="E371" s="12">
        <f t="shared" si="16"/>
        <v>166.12159614285702</v>
      </c>
    </row>
    <row r="372" spans="1:5" ht="24" x14ac:dyDescent="0.25">
      <c r="A372" s="9" t="s">
        <v>412</v>
      </c>
      <c r="B372" s="9">
        <f t="shared" si="18"/>
        <v>330</v>
      </c>
      <c r="C372" s="10">
        <f>[1]Sheet1_Raw!N371</f>
        <v>25661.043197999999</v>
      </c>
      <c r="D372" s="12">
        <f t="shared" si="17"/>
        <v>25259.372271571428</v>
      </c>
      <c r="E372" s="12">
        <f t="shared" si="16"/>
        <v>162.09615885714084</v>
      </c>
    </row>
    <row r="373" spans="1:5" ht="24" x14ac:dyDescent="0.25">
      <c r="A373" s="9" t="s">
        <v>413</v>
      </c>
      <c r="B373" s="9">
        <f t="shared" si="18"/>
        <v>331</v>
      </c>
      <c r="C373" s="10">
        <f>[1]Sheet1_Raw!N372</f>
        <v>25772.838404999999</v>
      </c>
      <c r="D373" s="12">
        <f t="shared" si="17"/>
        <v>25416.62633642857</v>
      </c>
      <c r="E373" s="12">
        <f t="shared" si="16"/>
        <v>157.2540648571412</v>
      </c>
    </row>
    <row r="374" spans="1:5" ht="24" x14ac:dyDescent="0.25">
      <c r="A374" s="9" t="s">
        <v>414</v>
      </c>
      <c r="B374" s="9">
        <f t="shared" si="18"/>
        <v>332</v>
      </c>
      <c r="C374" s="10">
        <f>[1]Sheet1_Raw!N373</f>
        <v>25959.056562999998</v>
      </c>
      <c r="D374" s="12">
        <f t="shared" si="17"/>
        <v>25551.138211857142</v>
      </c>
      <c r="E374" s="12">
        <f t="shared" si="16"/>
        <v>134.51187542857224</v>
      </c>
    </row>
    <row r="375" spans="1:5" ht="24" x14ac:dyDescent="0.25">
      <c r="A375" s="9" t="s">
        <v>415</v>
      </c>
      <c r="B375" s="9">
        <f t="shared" si="18"/>
        <v>333</v>
      </c>
      <c r="C375" s="10">
        <f>[1]Sheet1_Raw!N374</f>
        <v>26136.306809000002</v>
      </c>
      <c r="D375" s="12">
        <f t="shared" si="17"/>
        <v>25696.889326</v>
      </c>
      <c r="E375" s="12">
        <f t="shared" si="16"/>
        <v>145.75111414285857</v>
      </c>
    </row>
    <row r="376" spans="1:5" ht="24" x14ac:dyDescent="0.25">
      <c r="A376" s="9" t="s">
        <v>416</v>
      </c>
      <c r="B376" s="9">
        <f t="shared" si="18"/>
        <v>334</v>
      </c>
      <c r="C376" s="10">
        <f>[1]Sheet1_Raw!N375</f>
        <v>26289.118600999998</v>
      </c>
      <c r="D376" s="12">
        <f t="shared" si="17"/>
        <v>25836.626103285711</v>
      </c>
      <c r="E376" s="12">
        <f t="shared" si="16"/>
        <v>139.73677728571056</v>
      </c>
    </row>
    <row r="377" spans="1:5" ht="24" x14ac:dyDescent="0.25">
      <c r="A377" s="9" t="s">
        <v>417</v>
      </c>
      <c r="B377" s="9">
        <f t="shared" si="18"/>
        <v>335</v>
      </c>
      <c r="C377" s="10">
        <f>[1]Sheet1_Raw!N376</f>
        <v>26497.750584000001</v>
      </c>
      <c r="D377" s="12">
        <f t="shared" si="17"/>
        <v>25985.019442285713</v>
      </c>
      <c r="E377" s="12">
        <f t="shared" si="16"/>
        <v>148.39333900000202</v>
      </c>
    </row>
    <row r="378" spans="1:5" ht="24" x14ac:dyDescent="0.25">
      <c r="A378" s="9" t="s">
        <v>418</v>
      </c>
      <c r="B378" s="9">
        <f t="shared" si="18"/>
        <v>336</v>
      </c>
      <c r="C378" s="10">
        <f>[1]Sheet1_Raw!N377</f>
        <v>26506.658949000001</v>
      </c>
      <c r="D378" s="12">
        <f t="shared" si="17"/>
        <v>26117.53901557143</v>
      </c>
      <c r="E378" s="12">
        <f t="shared" si="16"/>
        <v>132.51957328571734</v>
      </c>
    </row>
    <row r="379" spans="1:5" ht="24" x14ac:dyDescent="0.25">
      <c r="A379" s="9" t="s">
        <v>419</v>
      </c>
      <c r="B379" s="9">
        <f t="shared" si="18"/>
        <v>337</v>
      </c>
      <c r="C379" s="10">
        <f>[1]Sheet1_Raw!N378</f>
        <v>26586.072013000001</v>
      </c>
      <c r="D379" s="12">
        <f t="shared" si="17"/>
        <v>26249.685989142858</v>
      </c>
      <c r="E379" s="12">
        <f t="shared" si="16"/>
        <v>132.14697357142722</v>
      </c>
    </row>
    <row r="380" spans="1:5" ht="24" x14ac:dyDescent="0.25">
      <c r="A380" s="9" t="s">
        <v>420</v>
      </c>
      <c r="B380" s="9">
        <f t="shared" si="18"/>
        <v>338</v>
      </c>
      <c r="C380" s="10">
        <f>[1]Sheet1_Raw!N379</f>
        <v>26677.656665999999</v>
      </c>
      <c r="D380" s="12">
        <f t="shared" si="17"/>
        <v>26378.945740714287</v>
      </c>
      <c r="E380" s="12">
        <f t="shared" si="16"/>
        <v>129.25975157142966</v>
      </c>
    </row>
    <row r="381" spans="1:5" ht="24" x14ac:dyDescent="0.25">
      <c r="A381" s="9" t="s">
        <v>421</v>
      </c>
      <c r="B381" s="9">
        <f t="shared" si="18"/>
        <v>339</v>
      </c>
      <c r="C381" s="10">
        <f>[1]Sheet1_Raw!N380</f>
        <v>26826.371564000001</v>
      </c>
      <c r="D381" s="12">
        <f t="shared" si="17"/>
        <v>26502.847883714283</v>
      </c>
      <c r="E381" s="12">
        <f t="shared" si="16"/>
        <v>123.9021429999957</v>
      </c>
    </row>
    <row r="382" spans="1:5" ht="24" x14ac:dyDescent="0.25">
      <c r="A382" s="9" t="s">
        <v>422</v>
      </c>
      <c r="B382" s="9">
        <f t="shared" si="18"/>
        <v>340</v>
      </c>
      <c r="C382" s="10">
        <f>[1]Sheet1_Raw!N381</f>
        <v>26981.577181000001</v>
      </c>
      <c r="D382" s="12">
        <f t="shared" si="17"/>
        <v>26623.600794000002</v>
      </c>
      <c r="E382" s="12">
        <f t="shared" si="16"/>
        <v>120.75291028571883</v>
      </c>
    </row>
    <row r="383" spans="1:5" ht="24" x14ac:dyDescent="0.25">
      <c r="A383" s="9" t="s">
        <v>423</v>
      </c>
      <c r="B383" s="9">
        <f t="shared" si="18"/>
        <v>341</v>
      </c>
      <c r="C383" s="10">
        <f>[1]Sheet1_Raw!N382</f>
        <v>27110.617456</v>
      </c>
      <c r="D383" s="12">
        <f t="shared" si="17"/>
        <v>26740.957773285714</v>
      </c>
      <c r="E383" s="12">
        <f t="shared" si="16"/>
        <v>117.35697928571244</v>
      </c>
    </row>
    <row r="384" spans="1:5" ht="24" x14ac:dyDescent="0.25">
      <c r="A384" s="9" t="s">
        <v>424</v>
      </c>
      <c r="B384" s="9">
        <f t="shared" si="18"/>
        <v>342</v>
      </c>
      <c r="C384" s="10">
        <f>[1]Sheet1_Raw!N383</f>
        <v>27213.420932000001</v>
      </c>
      <c r="D384" s="12">
        <f t="shared" si="17"/>
        <v>26843.196394428574</v>
      </c>
      <c r="E384" s="12">
        <f t="shared" si="16"/>
        <v>102.23862114286021</v>
      </c>
    </row>
    <row r="385" spans="1:5" ht="24" x14ac:dyDescent="0.25">
      <c r="A385" s="9" t="s">
        <v>425</v>
      </c>
      <c r="B385" s="9">
        <f t="shared" si="18"/>
        <v>343</v>
      </c>
      <c r="C385" s="10">
        <f>[1]Sheet1_Raw!N384</f>
        <v>27292.857814999999</v>
      </c>
      <c r="D385" s="12">
        <f t="shared" si="17"/>
        <v>26955.510518142859</v>
      </c>
      <c r="E385" s="12">
        <f t="shared" si="16"/>
        <v>112.31412371428451</v>
      </c>
    </row>
    <row r="386" spans="1:5" ht="24" x14ac:dyDescent="0.25">
      <c r="A386" s="9" t="s">
        <v>426</v>
      </c>
      <c r="B386" s="9">
        <f t="shared" si="18"/>
        <v>344</v>
      </c>
      <c r="C386" s="10">
        <f>[1]Sheet1_Raw!N385</f>
        <v>27348.237352</v>
      </c>
      <c r="D386" s="12">
        <f t="shared" si="17"/>
        <v>27064.391280857144</v>
      </c>
      <c r="E386" s="12">
        <f t="shared" si="16"/>
        <v>108.88076271428508</v>
      </c>
    </row>
    <row r="387" spans="1:5" ht="24" x14ac:dyDescent="0.25">
      <c r="A387" s="9" t="s">
        <v>427</v>
      </c>
      <c r="B387" s="9">
        <f t="shared" si="18"/>
        <v>345</v>
      </c>
      <c r="C387" s="10">
        <f>[1]Sheet1_Raw!N386</f>
        <v>27416.455414</v>
      </c>
      <c r="D387" s="12">
        <f t="shared" si="17"/>
        <v>27169.933959142858</v>
      </c>
      <c r="E387" s="12">
        <f t="shared" si="16"/>
        <v>105.54267828571392</v>
      </c>
    </row>
    <row r="388" spans="1:5" ht="24" x14ac:dyDescent="0.25">
      <c r="A388" s="9" t="s">
        <v>428</v>
      </c>
      <c r="B388" s="9">
        <f t="shared" si="18"/>
        <v>346</v>
      </c>
      <c r="C388" s="10">
        <f>[1]Sheet1_Raw!N387</f>
        <v>27526.571370000001</v>
      </c>
      <c r="D388" s="12">
        <f t="shared" si="17"/>
        <v>27269.962502857143</v>
      </c>
      <c r="E388" s="12">
        <f t="shared" si="16"/>
        <v>100.02854371428475</v>
      </c>
    </row>
    <row r="389" spans="1:5" ht="24" x14ac:dyDescent="0.25">
      <c r="A389" s="9" t="s">
        <v>429</v>
      </c>
      <c r="B389" s="9">
        <f t="shared" si="18"/>
        <v>347</v>
      </c>
      <c r="C389" s="10">
        <f>[1]Sheet1_Raw!N388</f>
        <v>27644.809657999998</v>
      </c>
      <c r="D389" s="12">
        <f t="shared" si="17"/>
        <v>27364.709999571431</v>
      </c>
      <c r="E389" s="12">
        <f t="shared" si="16"/>
        <v>94.74749671428799</v>
      </c>
    </row>
    <row r="390" spans="1:5" ht="24" x14ac:dyDescent="0.25">
      <c r="A390" s="9" t="s">
        <v>430</v>
      </c>
      <c r="B390" s="9">
        <f t="shared" si="18"/>
        <v>348</v>
      </c>
      <c r="C390" s="10">
        <f>[1]Sheet1_Raw!N389</f>
        <v>27754.342044000001</v>
      </c>
      <c r="D390" s="12">
        <f t="shared" si="17"/>
        <v>27456.670654999998</v>
      </c>
      <c r="E390" s="12">
        <f t="shared" si="16"/>
        <v>91.960655428567406</v>
      </c>
    </row>
    <row r="391" spans="1:5" ht="24" x14ac:dyDescent="0.25">
      <c r="A391" s="9" t="s">
        <v>431</v>
      </c>
      <c r="B391" s="9">
        <f t="shared" si="18"/>
        <v>349</v>
      </c>
      <c r="C391" s="10">
        <f>[1]Sheet1_Raw!N390</f>
        <v>27831.563747</v>
      </c>
      <c r="D391" s="12">
        <f t="shared" si="17"/>
        <v>27544.976771428574</v>
      </c>
      <c r="E391" s="12">
        <f t="shared" si="16"/>
        <v>88.306116428575478</v>
      </c>
    </row>
    <row r="392" spans="1:5" ht="24" x14ac:dyDescent="0.25">
      <c r="A392" s="9" t="s">
        <v>432</v>
      </c>
      <c r="B392" s="9">
        <f t="shared" si="18"/>
        <v>350</v>
      </c>
      <c r="C392" s="10">
        <f>[1]Sheet1_Raw!N391</f>
        <v>27889.182283999999</v>
      </c>
      <c r="D392" s="12">
        <f t="shared" si="17"/>
        <v>27630.165981285714</v>
      </c>
      <c r="E392" s="12">
        <f t="shared" si="16"/>
        <v>85.189209857140668</v>
      </c>
    </row>
    <row r="393" spans="1:5" ht="24" x14ac:dyDescent="0.25">
      <c r="A393" s="9" t="s">
        <v>433</v>
      </c>
      <c r="B393" s="9">
        <f t="shared" si="18"/>
        <v>351</v>
      </c>
      <c r="C393" s="10">
        <f>[1]Sheet1_Raw!N392</f>
        <v>27950.302237</v>
      </c>
      <c r="D393" s="12">
        <f t="shared" si="17"/>
        <v>27716.175250571428</v>
      </c>
      <c r="E393" s="12">
        <f t="shared" si="16"/>
        <v>86.009269285714254</v>
      </c>
    </row>
    <row r="394" spans="1:5" ht="24" x14ac:dyDescent="0.25">
      <c r="A394" s="9" t="s">
        <v>434</v>
      </c>
      <c r="B394" s="9">
        <f t="shared" si="18"/>
        <v>352</v>
      </c>
      <c r="C394" s="10">
        <f>[1]Sheet1_Raw!N393</f>
        <v>28020.449649999999</v>
      </c>
      <c r="D394" s="12">
        <f t="shared" si="17"/>
        <v>27802.460141428572</v>
      </c>
      <c r="E394" s="12">
        <f t="shared" si="16"/>
        <v>86.284890857143182</v>
      </c>
    </row>
    <row r="395" spans="1:5" ht="24" x14ac:dyDescent="0.25">
      <c r="A395" s="9" t="s">
        <v>435</v>
      </c>
      <c r="B395" s="9">
        <f t="shared" si="18"/>
        <v>353</v>
      </c>
      <c r="C395" s="10">
        <f>[1]Sheet1_Raw!N394</f>
        <v>28134.757777999999</v>
      </c>
      <c r="D395" s="12">
        <f t="shared" si="17"/>
        <v>27889.343914000001</v>
      </c>
      <c r="E395" s="12">
        <f t="shared" si="16"/>
        <v>86.88377257142929</v>
      </c>
    </row>
    <row r="396" spans="1:5" ht="24" x14ac:dyDescent="0.25">
      <c r="A396" s="9" t="s">
        <v>436</v>
      </c>
      <c r="B396" s="9">
        <f t="shared" si="18"/>
        <v>354</v>
      </c>
      <c r="C396" s="10">
        <f>[1]Sheet1_Raw!N395</f>
        <v>28252.007570999998</v>
      </c>
      <c r="D396" s="12">
        <f t="shared" si="17"/>
        <v>27976.086472999999</v>
      </c>
      <c r="E396" s="12">
        <f t="shared" si="16"/>
        <v>86.742558999998437</v>
      </c>
    </row>
    <row r="397" spans="1:5" ht="24" x14ac:dyDescent="0.25">
      <c r="A397" s="9" t="s">
        <v>437</v>
      </c>
      <c r="B397" s="9">
        <f t="shared" si="18"/>
        <v>355</v>
      </c>
      <c r="C397" s="10">
        <f>[1]Sheet1_Raw!N396</f>
        <v>28359.789250000002</v>
      </c>
      <c r="D397" s="12">
        <f t="shared" si="17"/>
        <v>28062.578931</v>
      </c>
      <c r="E397" s="12">
        <f t="shared" si="16"/>
        <v>86.492458000000624</v>
      </c>
    </row>
    <row r="398" spans="1:5" ht="24" x14ac:dyDescent="0.25">
      <c r="A398" s="9" t="s">
        <v>438</v>
      </c>
      <c r="B398" s="9">
        <f t="shared" si="18"/>
        <v>356</v>
      </c>
      <c r="C398" s="10">
        <f>[1]Sheet1_Raw!N397</f>
        <v>28445.085646</v>
      </c>
      <c r="D398" s="12">
        <f t="shared" si="17"/>
        <v>28150.224916571427</v>
      </c>
      <c r="E398" s="12">
        <f t="shared" si="16"/>
        <v>87.645985571427445</v>
      </c>
    </row>
    <row r="399" spans="1:5" ht="24" x14ac:dyDescent="0.25">
      <c r="A399" s="9" t="s">
        <v>439</v>
      </c>
      <c r="B399" s="9">
        <f t="shared" si="18"/>
        <v>357</v>
      </c>
      <c r="C399" s="10">
        <f>[1]Sheet1_Raw!N398</f>
        <v>28517.662612</v>
      </c>
      <c r="D399" s="12">
        <f t="shared" si="17"/>
        <v>28240.007820571424</v>
      </c>
      <c r="E399" s="12">
        <f t="shared" si="16"/>
        <v>89.782903999996051</v>
      </c>
    </row>
    <row r="400" spans="1:5" ht="24" x14ac:dyDescent="0.25">
      <c r="A400" s="9" t="s">
        <v>440</v>
      </c>
      <c r="B400" s="9">
        <f t="shared" si="18"/>
        <v>358</v>
      </c>
      <c r="C400" s="10">
        <f>[1]Sheet1_Raw!N399</f>
        <v>28577.019948000001</v>
      </c>
      <c r="D400" s="12">
        <f t="shared" si="17"/>
        <v>28329.538922142856</v>
      </c>
      <c r="E400" s="12">
        <f t="shared" si="16"/>
        <v>89.531101571432373</v>
      </c>
    </row>
    <row r="401" spans="1:5" ht="24" x14ac:dyDescent="0.25">
      <c r="A401" s="9" t="s">
        <v>441</v>
      </c>
      <c r="B401" s="9">
        <f t="shared" si="18"/>
        <v>359</v>
      </c>
      <c r="C401" s="10">
        <f>[1]Sheet1_Raw!N400</f>
        <v>28645.666754000002</v>
      </c>
      <c r="D401" s="12">
        <f t="shared" si="17"/>
        <v>28418.85565128571</v>
      </c>
      <c r="E401" s="12">
        <f t="shared" si="16"/>
        <v>89.316729142854456</v>
      </c>
    </row>
    <row r="402" spans="1:5" ht="24" x14ac:dyDescent="0.25">
      <c r="A402" s="9" t="s">
        <v>442</v>
      </c>
      <c r="B402" s="9">
        <f t="shared" si="18"/>
        <v>360</v>
      </c>
      <c r="C402" s="10">
        <f>[1]Sheet1_Raw!N401</f>
        <v>28773.980544999999</v>
      </c>
      <c r="D402" s="12">
        <f t="shared" si="17"/>
        <v>28510.173189428569</v>
      </c>
      <c r="E402" s="12">
        <f t="shared" si="16"/>
        <v>91.317538142859121</v>
      </c>
    </row>
    <row r="403" spans="1:5" ht="24" x14ac:dyDescent="0.25">
      <c r="A403" s="9" t="s">
        <v>443</v>
      </c>
      <c r="B403" s="9">
        <f t="shared" si="18"/>
        <v>361</v>
      </c>
      <c r="C403" s="10">
        <f>[1]Sheet1_Raw!N402</f>
        <v>28905.367007000001</v>
      </c>
      <c r="D403" s="12">
        <f t="shared" si="17"/>
        <v>28603.510251714288</v>
      </c>
      <c r="E403" s="12">
        <f t="shared" si="16"/>
        <v>93.337062285718275</v>
      </c>
    </row>
    <row r="404" spans="1:5" ht="24" x14ac:dyDescent="0.25">
      <c r="A404" s="9" t="s">
        <v>444</v>
      </c>
      <c r="B404" s="9">
        <f t="shared" si="18"/>
        <v>362</v>
      </c>
      <c r="C404" s="10">
        <f>[1]Sheet1_Raw!N403</f>
        <v>29017.757693</v>
      </c>
      <c r="D404" s="12">
        <f t="shared" si="17"/>
        <v>28697.50574357143</v>
      </c>
      <c r="E404" s="12">
        <f t="shared" si="16"/>
        <v>93.995491857142042</v>
      </c>
    </row>
    <row r="405" spans="1:5" ht="24" x14ac:dyDescent="0.25">
      <c r="A405" s="9" t="s">
        <v>445</v>
      </c>
      <c r="B405" s="9">
        <f t="shared" si="18"/>
        <v>363</v>
      </c>
      <c r="C405" s="10">
        <f>[1]Sheet1_Raw!N404</f>
        <v>29109.116064000002</v>
      </c>
      <c r="D405" s="12">
        <f t="shared" si="17"/>
        <v>28792.367231857144</v>
      </c>
      <c r="E405" s="12">
        <f t="shared" si="16"/>
        <v>94.861488285714586</v>
      </c>
    </row>
    <row r="406" spans="1:5" ht="24" x14ac:dyDescent="0.25">
      <c r="A406" s="9" t="s">
        <v>446</v>
      </c>
      <c r="B406" s="9">
        <f t="shared" si="18"/>
        <v>364</v>
      </c>
      <c r="C406" s="10">
        <f>[1]Sheet1_Raw!N405</f>
        <v>29181.978859999999</v>
      </c>
      <c r="D406" s="12">
        <f t="shared" si="17"/>
        <v>28887.269552999998</v>
      </c>
      <c r="E406" s="12">
        <f t="shared" si="16"/>
        <v>94.902321142853907</v>
      </c>
    </row>
    <row r="407" spans="1:5" ht="24" x14ac:dyDescent="0.25">
      <c r="A407" s="9" t="s">
        <v>447</v>
      </c>
      <c r="B407" s="9">
        <f t="shared" si="18"/>
        <v>365</v>
      </c>
      <c r="C407" s="10">
        <f>[1]Sheet1_Raw!N406</f>
        <v>29244.789973999999</v>
      </c>
      <c r="D407" s="12">
        <f t="shared" si="17"/>
        <v>28982.665270999998</v>
      </c>
      <c r="E407" s="12">
        <f t="shared" si="16"/>
        <v>95.395717999999761</v>
      </c>
    </row>
    <row r="408" spans="1:5" ht="24" x14ac:dyDescent="0.25">
      <c r="A408" s="9" t="s">
        <v>448</v>
      </c>
      <c r="B408" s="9">
        <f t="shared" si="18"/>
        <v>366</v>
      </c>
      <c r="C408" s="10">
        <f>[1]Sheet1_Raw!N407</f>
        <v>29322.106951999998</v>
      </c>
      <c r="D408" s="12">
        <f t="shared" si="17"/>
        <v>29079.299584999997</v>
      </c>
      <c r="E408" s="12">
        <f t="shared" si="16"/>
        <v>96.634313999998994</v>
      </c>
    </row>
    <row r="409" spans="1:5" ht="24" x14ac:dyDescent="0.25">
      <c r="A409" s="9" t="s">
        <v>449</v>
      </c>
      <c r="B409" s="9">
        <f t="shared" si="18"/>
        <v>367</v>
      </c>
      <c r="C409" s="10">
        <f>[1]Sheet1_Raw!N408</f>
        <v>29451.349689999999</v>
      </c>
      <c r="D409" s="12">
        <f t="shared" si="17"/>
        <v>29176.066605714288</v>
      </c>
      <c r="E409" s="12">
        <f t="shared" si="16"/>
        <v>96.767020714290993</v>
      </c>
    </row>
    <row r="410" spans="1:5" ht="24" x14ac:dyDescent="0.25">
      <c r="A410" s="9" t="s">
        <v>450</v>
      </c>
      <c r="B410" s="9">
        <f t="shared" si="18"/>
        <v>368</v>
      </c>
      <c r="C410" s="10">
        <f>[1]Sheet1_Raw!N409</f>
        <v>29587.035510000002</v>
      </c>
      <c r="D410" s="12">
        <f t="shared" si="17"/>
        <v>29273.447820428566</v>
      </c>
      <c r="E410" s="12">
        <f t="shared" si="16"/>
        <v>97.38121471427803</v>
      </c>
    </row>
    <row r="411" spans="1:5" ht="24" x14ac:dyDescent="0.25">
      <c r="A411" s="9" t="s">
        <v>451</v>
      </c>
      <c r="B411" s="9">
        <f t="shared" si="18"/>
        <v>369</v>
      </c>
      <c r="C411" s="10">
        <f>[1]Sheet1_Raw!N410</f>
        <v>29701.141175000001</v>
      </c>
      <c r="D411" s="12">
        <f t="shared" si="17"/>
        <v>29371.074032142857</v>
      </c>
      <c r="E411" s="12">
        <f t="shared" si="16"/>
        <v>97.626211714290548</v>
      </c>
    </row>
    <row r="412" spans="1:5" ht="24" x14ac:dyDescent="0.25">
      <c r="A412" s="9" t="s">
        <v>452</v>
      </c>
      <c r="B412" s="9">
        <f t="shared" si="18"/>
        <v>370</v>
      </c>
      <c r="C412" s="10">
        <f>[1]Sheet1_Raw!N411</f>
        <v>29799.561925000002</v>
      </c>
      <c r="D412" s="12">
        <f t="shared" si="17"/>
        <v>29469.709155142857</v>
      </c>
      <c r="E412" s="12">
        <f t="shared" si="16"/>
        <v>98.635123000000021</v>
      </c>
    </row>
    <row r="413" spans="1:5" ht="24" x14ac:dyDescent="0.25">
      <c r="A413" s="9" t="s">
        <v>453</v>
      </c>
      <c r="B413" s="9">
        <f t="shared" si="18"/>
        <v>371</v>
      </c>
      <c r="C413" s="10">
        <f>[1]Sheet1_Raw!N412</f>
        <v>29877.021819000001</v>
      </c>
      <c r="D413" s="12">
        <f t="shared" si="17"/>
        <v>29569.001006428578</v>
      </c>
      <c r="E413" s="12">
        <f t="shared" si="16"/>
        <v>99.29185128572135</v>
      </c>
    </row>
    <row r="414" spans="1:5" ht="24" x14ac:dyDescent="0.25">
      <c r="A414" s="9" t="s">
        <v>454</v>
      </c>
      <c r="B414" s="9">
        <f t="shared" si="18"/>
        <v>372</v>
      </c>
      <c r="C414" s="10">
        <f>[1]Sheet1_Raw!N413</f>
        <v>29938.106043</v>
      </c>
      <c r="D414" s="12">
        <f t="shared" si="17"/>
        <v>29668.046159142861</v>
      </c>
      <c r="E414" s="12">
        <f t="shared" si="16"/>
        <v>99.045152714283176</v>
      </c>
    </row>
    <row r="415" spans="1:5" ht="24" x14ac:dyDescent="0.25">
      <c r="A415" s="9" t="s">
        <v>455</v>
      </c>
      <c r="B415" s="9">
        <f t="shared" si="18"/>
        <v>373</v>
      </c>
      <c r="C415" s="10">
        <f>[1]Sheet1_Raw!N414</f>
        <v>30019.496098</v>
      </c>
      <c r="D415" s="12">
        <f t="shared" si="17"/>
        <v>29767.673180000005</v>
      </c>
      <c r="E415" s="12">
        <f t="shared" si="16"/>
        <v>99.627020857144089</v>
      </c>
    </row>
    <row r="416" spans="1:5" ht="24" x14ac:dyDescent="0.25">
      <c r="A416" s="9" t="s">
        <v>456</v>
      </c>
      <c r="B416" s="9">
        <f t="shared" si="18"/>
        <v>374</v>
      </c>
      <c r="C416" s="10">
        <f>[1]Sheet1_Raw!N415</f>
        <v>30271.538492</v>
      </c>
      <c r="D416" s="12">
        <f t="shared" si="17"/>
        <v>29884.84300885714</v>
      </c>
      <c r="E416" s="12">
        <f t="shared" si="16"/>
        <v>117.16982885713514</v>
      </c>
    </row>
    <row r="417" spans="1:5" ht="24" x14ac:dyDescent="0.25">
      <c r="A417" s="9" t="s">
        <v>457</v>
      </c>
      <c r="B417" s="9">
        <f t="shared" si="18"/>
        <v>375</v>
      </c>
      <c r="C417" s="10">
        <f>[1]Sheet1_Raw!N416</f>
        <v>30328.049438999999</v>
      </c>
      <c r="D417" s="12">
        <f t="shared" si="17"/>
        <v>29990.70214157143</v>
      </c>
      <c r="E417" s="12">
        <f t="shared" si="16"/>
        <v>105.85913271428944</v>
      </c>
    </row>
    <row r="418" spans="1:5" ht="24" x14ac:dyDescent="0.25">
      <c r="A418" s="9" t="s">
        <v>458</v>
      </c>
      <c r="B418" s="9">
        <f t="shared" si="18"/>
        <v>376</v>
      </c>
      <c r="C418" s="10">
        <f>[1]Sheet1_Raw!N417</f>
        <v>30480.134747</v>
      </c>
      <c r="D418" s="12">
        <f t="shared" si="17"/>
        <v>30101.98693757143</v>
      </c>
      <c r="E418" s="12">
        <f t="shared" si="16"/>
        <v>111.28479599999991</v>
      </c>
    </row>
    <row r="419" spans="1:5" ht="24" x14ac:dyDescent="0.25">
      <c r="A419" s="9" t="s">
        <v>459</v>
      </c>
      <c r="B419" s="9">
        <f t="shared" si="18"/>
        <v>377</v>
      </c>
      <c r="C419" s="10">
        <f>[1]Sheet1_Raw!N418</f>
        <v>30605.995165</v>
      </c>
      <c r="D419" s="12">
        <f t="shared" si="17"/>
        <v>30217.191686142854</v>
      </c>
      <c r="E419" s="12">
        <f t="shared" si="16"/>
        <v>115.20474857142472</v>
      </c>
    </row>
    <row r="420" spans="1:5" ht="24" x14ac:dyDescent="0.25">
      <c r="A420" s="9" t="s">
        <v>460</v>
      </c>
      <c r="B420" s="9">
        <f t="shared" si="18"/>
        <v>378</v>
      </c>
      <c r="C420" s="10">
        <f>[1]Sheet1_Raw!N419</f>
        <v>30712.919354000001</v>
      </c>
      <c r="D420" s="12">
        <f t="shared" si="17"/>
        <v>30336.605619714286</v>
      </c>
      <c r="E420" s="12">
        <f t="shared" si="16"/>
        <v>119.4139335714317</v>
      </c>
    </row>
    <row r="421" spans="1:5" ht="24" x14ac:dyDescent="0.25">
      <c r="A421" s="9" t="s">
        <v>461</v>
      </c>
      <c r="B421" s="9">
        <f t="shared" si="18"/>
        <v>379</v>
      </c>
      <c r="C421" s="10">
        <f>[1]Sheet1_Raw!N420</f>
        <v>30790.843721000001</v>
      </c>
      <c r="D421" s="12">
        <f t="shared" si="17"/>
        <v>30458.425288000002</v>
      </c>
      <c r="E421" s="12">
        <f t="shared" si="16"/>
        <v>121.81966828571603</v>
      </c>
    </row>
  </sheetData>
  <mergeCells count="2">
    <mergeCell ref="A1:B1"/>
    <mergeCell ref="F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4"/>
  <sheetViews>
    <sheetView topLeftCell="D1" zoomScale="80" zoomScaleNormal="80" workbookViewId="0">
      <selection activeCell="Y4" sqref="Y4"/>
    </sheetView>
  </sheetViews>
  <sheetFormatPr defaultRowHeight="15" x14ac:dyDescent="0.25"/>
  <cols>
    <col min="6" max="6" width="12" bestFit="1" customWidth="1"/>
    <col min="7" max="8" width="12" customWidth="1"/>
    <col min="9" max="9" width="12" bestFit="1" customWidth="1"/>
    <col min="15" max="15" width="12" bestFit="1" customWidth="1"/>
    <col min="16" max="17" width="12" customWidth="1"/>
    <col min="18" max="18" width="12.140625" bestFit="1" customWidth="1"/>
    <col min="19" max="19" width="12.42578125" bestFit="1" customWidth="1"/>
    <col min="22" max="22" width="16.42578125" bestFit="1" customWidth="1"/>
    <col min="23" max="23" width="12.28515625" bestFit="1" customWidth="1"/>
    <col min="24" max="26" width="9" bestFit="1" customWidth="1"/>
    <col min="28" max="28" width="11.5703125" bestFit="1" customWidth="1"/>
    <col min="29" max="29" width="12.42578125" customWidth="1"/>
    <col min="30" max="30" width="11.5703125" bestFit="1" customWidth="1"/>
  </cols>
  <sheetData>
    <row r="1" spans="1:35" ht="18" x14ac:dyDescent="0.35">
      <c r="C1" s="28" t="s">
        <v>18</v>
      </c>
      <c r="D1" s="28"/>
      <c r="E1" s="28"/>
      <c r="F1" s="28"/>
      <c r="G1" s="28"/>
      <c r="H1" s="28"/>
      <c r="I1" s="28"/>
      <c r="J1" s="28"/>
      <c r="L1" s="28" t="s">
        <v>19</v>
      </c>
      <c r="M1" s="28"/>
      <c r="N1" s="28"/>
      <c r="O1" s="28"/>
      <c r="P1" s="28"/>
      <c r="Q1" s="28"/>
      <c r="R1" s="28"/>
      <c r="S1" s="28"/>
    </row>
    <row r="2" spans="1:35" ht="14.45" x14ac:dyDescent="0.3">
      <c r="A2" t="s">
        <v>30</v>
      </c>
      <c r="B2" t="s">
        <v>9</v>
      </c>
      <c r="C2" t="s">
        <v>463</v>
      </c>
      <c r="D2" t="s">
        <v>20</v>
      </c>
      <c r="E2" t="s">
        <v>8</v>
      </c>
      <c r="F2" t="s">
        <v>2</v>
      </c>
      <c r="I2" t="s">
        <v>4</v>
      </c>
      <c r="J2" t="s">
        <v>3</v>
      </c>
      <c r="L2" t="s">
        <v>0</v>
      </c>
      <c r="M2" t="s">
        <v>21</v>
      </c>
      <c r="N2" t="s">
        <v>8</v>
      </c>
      <c r="O2" t="s">
        <v>2</v>
      </c>
      <c r="R2" t="s">
        <v>4</v>
      </c>
      <c r="S2" t="s">
        <v>3</v>
      </c>
      <c r="V2" t="s">
        <v>7</v>
      </c>
      <c r="X2" t="s">
        <v>10</v>
      </c>
      <c r="Y2" t="s">
        <v>29</v>
      </c>
      <c r="Z2" t="s">
        <v>1</v>
      </c>
    </row>
    <row r="3" spans="1:35" x14ac:dyDescent="0.25">
      <c r="A3">
        <f>Input!G4</f>
        <v>156</v>
      </c>
      <c r="B3">
        <f>A3-$A$3</f>
        <v>0</v>
      </c>
      <c r="C3" s="4">
        <f>Input!I4</f>
        <v>4069.7250111428575</v>
      </c>
      <c r="D3">
        <f>C3-$C$3</f>
        <v>0</v>
      </c>
      <c r="E3">
        <f t="shared" ref="E3:E34" si="0">(_Ac/(1+EXP(-1*(B3-_Muc)/_sc)))</f>
        <v>42.190713918981139</v>
      </c>
      <c r="F3">
        <f>(D3-E3)^2</f>
        <v>1780.0563409933088</v>
      </c>
      <c r="G3">
        <f>(E3-$H$4)^2</f>
        <v>321370.39461524063</v>
      </c>
      <c r="H3" s="2" t="s">
        <v>11</v>
      </c>
      <c r="I3" s="16">
        <f>SUM(F3:F167)</f>
        <v>1211201.6323800331</v>
      </c>
      <c r="J3">
        <f>1-(I3/I5)</f>
        <v>0.9506163831705301</v>
      </c>
      <c r="L3">
        <f>Input!J4</f>
        <v>4.1058737142852806</v>
      </c>
      <c r="M3">
        <f>L3-$L$3</f>
        <v>0</v>
      </c>
      <c r="N3">
        <f>_Ac*EXP(-1*(B3-_Muc)/_sc)*(1/_sc)*(1/(1+EXP(-1*(B3-_Muc)/_sc))^2)+$L$3</f>
        <v>6.1345662973810846</v>
      </c>
      <c r="O3">
        <f>(L3-N3)^2</f>
        <v>4.1155935967079254</v>
      </c>
      <c r="P3">
        <f>(N3-$Q$4)^2</f>
        <v>255.80553471746663</v>
      </c>
      <c r="Q3" s="1" t="s">
        <v>11</v>
      </c>
      <c r="R3" s="16">
        <f>SUM(O3:O167)</f>
        <v>7103.2898767965289</v>
      </c>
      <c r="S3" s="5">
        <f>1-(R3/R5)</f>
        <v>0.88140249508311419</v>
      </c>
      <c r="V3">
        <f>COUNT(B3:B500)</f>
        <v>82</v>
      </c>
      <c r="X3">
        <v>8485429.1654437259</v>
      </c>
      <c r="Y3">
        <v>253.96451081050284</v>
      </c>
      <c r="Z3">
        <v>20.796893769188141</v>
      </c>
      <c r="AB3" s="29" t="s">
        <v>22</v>
      </c>
      <c r="AC3" s="29"/>
      <c r="AD3" s="29"/>
      <c r="AE3" s="29"/>
      <c r="AF3" s="29"/>
      <c r="AG3" s="29"/>
      <c r="AH3" s="29"/>
      <c r="AI3" s="29"/>
    </row>
    <row r="4" spans="1:35" x14ac:dyDescent="0.25">
      <c r="A4">
        <f>Input!G5</f>
        <v>157</v>
      </c>
      <c r="B4">
        <f t="shared" ref="B4:B67" si="1">A4-$A$3</f>
        <v>1</v>
      </c>
      <c r="C4" s="4">
        <f>Input!I5</f>
        <v>4073.8498058571427</v>
      </c>
      <c r="D4">
        <f t="shared" ref="D4:D67" si="2">C4-$C$3</f>
        <v>4.1247947142851444</v>
      </c>
      <c r="E4">
        <f t="shared" si="0"/>
        <v>44.268971164321435</v>
      </c>
      <c r="F4">
        <f t="shared" ref="F4:F67" si="3">(D4-E4)^2</f>
        <v>1611.5549028516484</v>
      </c>
      <c r="G4">
        <f t="shared" ref="G4:G67" si="4">(E4-$H$4)^2</f>
        <v>319018.4048233467</v>
      </c>
      <c r="H4">
        <f>AVERAGE(D3:D167)</f>
        <v>609.08611398432004</v>
      </c>
      <c r="I4" t="s">
        <v>5</v>
      </c>
      <c r="J4" t="s">
        <v>6</v>
      </c>
      <c r="L4">
        <f>Input!J5</f>
        <v>4.1247947142851444</v>
      </c>
      <c r="M4">
        <f t="shared" ref="M4:M67" si="5">L4-$L$3</f>
        <v>1.8920999999863852E-2</v>
      </c>
      <c r="N4">
        <f t="shared" ref="N4:N34" si="6">_Ac*EXP(-1*(B4-_Muc)/_sc)*(1/_sc)*(1/(1+EXP(-1*(B4-_Muc)/_sc))^2)+$L$3</f>
        <v>6.2344964163997609</v>
      </c>
      <c r="O4">
        <f t="shared" ref="O4:O67" si="7">(L4-N4)^2</f>
        <v>4.4508412719053103</v>
      </c>
      <c r="P4">
        <f t="shared" ref="P4:P67" si="8">(N4-$Q$4)^2</f>
        <v>252.61897172697431</v>
      </c>
      <c r="Q4">
        <f>AVERAGE(M3:M167)</f>
        <v>22.12848810278787</v>
      </c>
      <c r="R4" t="s">
        <v>5</v>
      </c>
      <c r="S4" t="s">
        <v>6</v>
      </c>
      <c r="AB4" s="29"/>
      <c r="AC4" s="29"/>
      <c r="AD4" s="29"/>
      <c r="AE4" s="29"/>
      <c r="AF4" s="29"/>
      <c r="AG4" s="29"/>
      <c r="AH4" s="29"/>
      <c r="AI4" s="29"/>
    </row>
    <row r="5" spans="1:35" x14ac:dyDescent="0.25">
      <c r="A5">
        <f>Input!G6</f>
        <v>158</v>
      </c>
      <c r="B5">
        <f t="shared" si="1"/>
        <v>2</v>
      </c>
      <c r="C5" s="4">
        <f>Input!I6</f>
        <v>4078.1543508571435</v>
      </c>
      <c r="D5">
        <f t="shared" si="2"/>
        <v>8.4293397142860158</v>
      </c>
      <c r="E5">
        <f t="shared" si="0"/>
        <v>46.449599977555977</v>
      </c>
      <c r="F5">
        <f t="shared" si="3"/>
        <v>1445.5401904867847</v>
      </c>
      <c r="G5">
        <f t="shared" si="4"/>
        <v>316559.8468936836</v>
      </c>
      <c r="I5">
        <f>SUM(G3:G167)</f>
        <v>24526385.674879167</v>
      </c>
      <c r="J5" s="5">
        <f>1-((1-J3)*(V3-1)/(V3-1-1))</f>
        <v>0.94999908796016175</v>
      </c>
      <c r="L5">
        <f>Input!J6</f>
        <v>4.3045450000008714</v>
      </c>
      <c r="M5">
        <f t="shared" si="5"/>
        <v>0.19867128571559078</v>
      </c>
      <c r="N5">
        <f t="shared" si="6"/>
        <v>6.3393488777391891</v>
      </c>
      <c r="O5">
        <f t="shared" si="7"/>
        <v>4.1404268208588944</v>
      </c>
      <c r="P5">
        <f t="shared" si="8"/>
        <v>249.29691746797084</v>
      </c>
      <c r="R5">
        <f>SUM(P3:P167)</f>
        <v>59894.092053408502</v>
      </c>
      <c r="S5" s="5">
        <f>1-((1-S3)*(V3-1)/(V3-1-1))</f>
        <v>0.87992002627165311</v>
      </c>
      <c r="V5" s="17"/>
      <c r="W5" s="18"/>
      <c r="AB5" s="29"/>
      <c r="AC5" s="29"/>
      <c r="AD5" s="29"/>
      <c r="AE5" s="29"/>
      <c r="AF5" s="29"/>
      <c r="AG5" s="29"/>
      <c r="AH5" s="29"/>
      <c r="AI5" s="29"/>
    </row>
    <row r="6" spans="1:35" x14ac:dyDescent="0.25">
      <c r="A6">
        <f>Input!G7</f>
        <v>159</v>
      </c>
      <c r="B6">
        <f t="shared" si="1"/>
        <v>3</v>
      </c>
      <c r="C6" s="4">
        <f>Input!I7</f>
        <v>4082.7592678571432</v>
      </c>
      <c r="D6">
        <f t="shared" si="2"/>
        <v>13.034256714285675</v>
      </c>
      <c r="E6">
        <f t="shared" si="0"/>
        <v>48.737642958860427</v>
      </c>
      <c r="F6">
        <f t="shared" si="3"/>
        <v>1274.7317893292895</v>
      </c>
      <c r="G6">
        <f t="shared" si="4"/>
        <v>313990.40898057038</v>
      </c>
      <c r="L6">
        <f>Input!J7</f>
        <v>4.6049169999996593</v>
      </c>
      <c r="M6">
        <f t="shared" si="5"/>
        <v>0.49904328571437873</v>
      </c>
      <c r="N6">
        <f t="shared" si="6"/>
        <v>6.4493661399347921</v>
      </c>
      <c r="O6">
        <f t="shared" si="7"/>
        <v>3.401992629807451</v>
      </c>
      <c r="P6">
        <f t="shared" si="8"/>
        <v>245.83486552602176</v>
      </c>
      <c r="V6" s="19" t="s">
        <v>17</v>
      </c>
      <c r="W6" s="20">
        <f>SQRT((S5-J5)^2)</f>
        <v>7.0079061688508637E-2</v>
      </c>
      <c r="AB6" s="29"/>
      <c r="AC6" s="29"/>
      <c r="AD6" s="29"/>
      <c r="AE6" s="29"/>
      <c r="AF6" s="29"/>
      <c r="AG6" s="29"/>
      <c r="AH6" s="29"/>
      <c r="AI6" s="29"/>
    </row>
    <row r="7" spans="1:35" x14ac:dyDescent="0.25">
      <c r="A7">
        <f>Input!G8</f>
        <v>160</v>
      </c>
      <c r="B7">
        <f t="shared" si="1"/>
        <v>4</v>
      </c>
      <c r="C7" s="4">
        <f>Input!I8</f>
        <v>4087.413852857143</v>
      </c>
      <c r="D7">
        <f t="shared" si="2"/>
        <v>17.688841714285445</v>
      </c>
      <c r="E7">
        <f t="shared" si="0"/>
        <v>51.138391090187405</v>
      </c>
      <c r="F7">
        <f t="shared" si="3"/>
        <v>1118.8723534509031</v>
      </c>
      <c r="G7">
        <f t="shared" si="4"/>
        <v>311305.66148274782</v>
      </c>
      <c r="L7">
        <f>Input!J8</f>
        <v>4.6545849999997699</v>
      </c>
      <c r="M7">
        <f t="shared" si="5"/>
        <v>0.54871128571448935</v>
      </c>
      <c r="N7">
        <f t="shared" si="6"/>
        <v>6.5648026036898601</v>
      </c>
      <c r="O7">
        <f t="shared" si="7"/>
        <v>3.6489312934475104</v>
      </c>
      <c r="P7">
        <f t="shared" si="8"/>
        <v>242.22830631483367</v>
      </c>
      <c r="V7" s="21"/>
      <c r="W7" s="22"/>
      <c r="AB7" s="29"/>
      <c r="AC7" s="29"/>
      <c r="AD7" s="29"/>
      <c r="AE7" s="29"/>
      <c r="AF7" s="29"/>
      <c r="AG7" s="29"/>
      <c r="AH7" s="29"/>
      <c r="AI7" s="29"/>
    </row>
    <row r="8" spans="1:35" x14ac:dyDescent="0.25">
      <c r="A8">
        <f>Input!G9</f>
        <v>161</v>
      </c>
      <c r="B8">
        <f t="shared" si="1"/>
        <v>5</v>
      </c>
      <c r="C8" s="4">
        <f>Input!I9</f>
        <v>4092.0305957142855</v>
      </c>
      <c r="D8">
        <f t="shared" si="2"/>
        <v>22.305584571427971</v>
      </c>
      <c r="E8">
        <f t="shared" si="0"/>
        <v>53.657395969153988</v>
      </c>
      <c r="F8">
        <f t="shared" si="3"/>
        <v>982.93607791858301</v>
      </c>
      <c r="G8">
        <f t="shared" si="4"/>
        <v>308501.06079597084</v>
      </c>
      <c r="L8">
        <f>Input!J9</f>
        <v>4.6167428571425262</v>
      </c>
      <c r="M8">
        <f t="shared" si="5"/>
        <v>0.51086914285724561</v>
      </c>
      <c r="N8">
        <f t="shared" si="6"/>
        <v>6.6859252000253555</v>
      </c>
      <c r="O8">
        <f t="shared" si="7"/>
        <v>4.281515568098075</v>
      </c>
      <c r="P8">
        <f t="shared" si="8"/>
        <v>238.47274900577702</v>
      </c>
      <c r="AB8" s="29"/>
      <c r="AC8" s="29"/>
      <c r="AD8" s="29"/>
      <c r="AE8" s="29"/>
      <c r="AF8" s="29"/>
      <c r="AG8" s="29"/>
      <c r="AH8" s="29"/>
      <c r="AI8" s="29"/>
    </row>
    <row r="9" spans="1:35" x14ac:dyDescent="0.25">
      <c r="A9">
        <f>Input!G10</f>
        <v>162</v>
      </c>
      <c r="B9">
        <f t="shared" si="1"/>
        <v>6</v>
      </c>
      <c r="C9" s="4">
        <f>Input!I10</f>
        <v>4096.6260524285708</v>
      </c>
      <c r="D9">
        <f t="shared" si="2"/>
        <v>26.901041285713291</v>
      </c>
      <c r="E9">
        <f t="shared" si="0"/>
        <v>56.300482645442656</v>
      </c>
      <c r="F9">
        <f t="shared" si="3"/>
        <v>864.32715226416565</v>
      </c>
      <c r="G9">
        <f t="shared" si="4"/>
        <v>305571.95421472122</v>
      </c>
      <c r="L9">
        <f>Input!J10</f>
        <v>4.5954567142853193</v>
      </c>
      <c r="M9">
        <f t="shared" si="5"/>
        <v>0.48958300000003874</v>
      </c>
      <c r="N9">
        <f t="shared" si="6"/>
        <v>6.8130140073903664</v>
      </c>
      <c r="O9">
        <f t="shared" si="7"/>
        <v>4.9175603482033843</v>
      </c>
      <c r="P9">
        <f t="shared" si="8"/>
        <v>234.56374676679198</v>
      </c>
      <c r="AB9" s="29"/>
      <c r="AC9" s="29"/>
      <c r="AD9" s="29"/>
      <c r="AE9" s="29"/>
      <c r="AF9" s="29"/>
      <c r="AG9" s="29"/>
      <c r="AH9" s="29"/>
      <c r="AI9" s="29"/>
    </row>
    <row r="10" spans="1:35" x14ac:dyDescent="0.25">
      <c r="A10">
        <f>Input!G11</f>
        <v>163</v>
      </c>
      <c r="B10">
        <f t="shared" si="1"/>
        <v>7</v>
      </c>
      <c r="C10" s="4">
        <f>Input!I11</f>
        <v>4101.1931274285716</v>
      </c>
      <c r="D10">
        <f t="shared" si="2"/>
        <v>31.468116285714132</v>
      </c>
      <c r="E10">
        <f t="shared" si="0"/>
        <v>59.073763089383945</v>
      </c>
      <c r="F10">
        <f t="shared" si="3"/>
        <v>762.07173544896534</v>
      </c>
      <c r="G10">
        <f t="shared" si="4"/>
        <v>302513.58613697428</v>
      </c>
      <c r="L10">
        <f>Input!J11</f>
        <v>4.5670750000008411</v>
      </c>
      <c r="M10">
        <f t="shared" si="5"/>
        <v>0.46120128571556052</v>
      </c>
      <c r="N10">
        <f t="shared" si="6"/>
        <v>6.9463628991586877</v>
      </c>
      <c r="O10">
        <f t="shared" si="7"/>
        <v>5.6610109070789587</v>
      </c>
      <c r="P10">
        <f t="shared" si="8"/>
        <v>230.49692569867244</v>
      </c>
      <c r="AB10" s="29"/>
      <c r="AC10" s="29"/>
      <c r="AD10" s="29"/>
      <c r="AE10" s="29"/>
      <c r="AF10" s="29"/>
      <c r="AG10" s="29"/>
      <c r="AH10" s="29"/>
      <c r="AI10" s="29"/>
    </row>
    <row r="11" spans="1:35" x14ac:dyDescent="0.25">
      <c r="A11">
        <f>Input!G12</f>
        <v>164</v>
      </c>
      <c r="B11">
        <f t="shared" si="1"/>
        <v>8</v>
      </c>
      <c r="C11" s="4">
        <f>Input!I12</f>
        <v>4105.9872554285712</v>
      </c>
      <c r="D11">
        <f t="shared" si="2"/>
        <v>36.262244285713678</v>
      </c>
      <c r="E11">
        <f t="shared" si="0"/>
        <v>61.983650323849965</v>
      </c>
      <c r="F11">
        <f t="shared" si="3"/>
        <v>661.59072857867386</v>
      </c>
      <c r="G11">
        <f t="shared" si="4"/>
        <v>299321.10574335599</v>
      </c>
      <c r="L11">
        <f>Input!J12</f>
        <v>4.7941279999995459</v>
      </c>
      <c r="M11">
        <f t="shared" si="5"/>
        <v>0.68825428571426528</v>
      </c>
      <c r="N11">
        <f t="shared" si="6"/>
        <v>7.0862802230072024</v>
      </c>
      <c r="O11">
        <f t="shared" si="7"/>
        <v>5.2539618134389414</v>
      </c>
      <c r="P11">
        <f t="shared" si="8"/>
        <v>226.26801789853559</v>
      </c>
      <c r="AB11" s="29"/>
      <c r="AC11" s="29"/>
      <c r="AD11" s="29"/>
      <c r="AE11" s="29"/>
      <c r="AF11" s="29"/>
      <c r="AG11" s="29"/>
      <c r="AH11" s="29"/>
      <c r="AI11" s="29"/>
    </row>
    <row r="12" spans="1:35" x14ac:dyDescent="0.25">
      <c r="A12">
        <f>Input!G13</f>
        <v>165</v>
      </c>
      <c r="B12">
        <f t="shared" si="1"/>
        <v>9</v>
      </c>
      <c r="C12" s="4">
        <f>Input!I13</f>
        <v>4110.8263209999996</v>
      </c>
      <c r="D12">
        <f t="shared" si="2"/>
        <v>41.101309857142041</v>
      </c>
      <c r="E12">
        <f t="shared" si="0"/>
        <v>65.036873252116649</v>
      </c>
      <c r="F12">
        <f t="shared" si="3"/>
        <v>572.91119503484833</v>
      </c>
      <c r="G12">
        <f t="shared" si="4"/>
        <v>295989.57634128706</v>
      </c>
      <c r="L12">
        <f>Input!J13</f>
        <v>4.8390655714283639</v>
      </c>
      <c r="M12">
        <f t="shared" si="5"/>
        <v>0.73319185714308333</v>
      </c>
      <c r="N12">
        <f t="shared" si="6"/>
        <v>7.2330895137450408</v>
      </c>
      <c r="O12">
        <f t="shared" si="7"/>
        <v>5.7313506363854838</v>
      </c>
      <c r="P12">
        <f t="shared" si="8"/>
        <v>221.87289912645909</v>
      </c>
      <c r="T12" t="s">
        <v>25</v>
      </c>
      <c r="U12" t="s">
        <v>26</v>
      </c>
      <c r="V12" t="s">
        <v>27</v>
      </c>
      <c r="AB12" s="29"/>
      <c r="AC12" s="29"/>
      <c r="AD12" s="29"/>
      <c r="AE12" s="29"/>
      <c r="AF12" s="29"/>
      <c r="AG12" s="29"/>
      <c r="AH12" s="29"/>
      <c r="AI12" s="29"/>
    </row>
    <row r="13" spans="1:35" x14ac:dyDescent="0.25">
      <c r="A13">
        <f>Input!G14</f>
        <v>166</v>
      </c>
      <c r="B13">
        <f t="shared" si="1"/>
        <v>10</v>
      </c>
      <c r="C13" s="4">
        <f>Input!I14</f>
        <v>4116.0745548571422</v>
      </c>
      <c r="D13">
        <f t="shared" si="2"/>
        <v>46.349543714284664</v>
      </c>
      <c r="E13">
        <f t="shared" si="0"/>
        <v>68.240492215963982</v>
      </c>
      <c r="F13">
        <f t="shared" si="3"/>
        <v>479.213626303176</v>
      </c>
      <c r="G13">
        <f t="shared" si="4"/>
        <v>292513.98658599966</v>
      </c>
      <c r="L13">
        <f>Input!J14</f>
        <v>5.2482338571426226</v>
      </c>
      <c r="M13">
        <f t="shared" si="5"/>
        <v>1.142360142857342</v>
      </c>
      <c r="N13">
        <f t="shared" si="6"/>
        <v>7.3871302412398983</v>
      </c>
      <c r="O13">
        <f t="shared" si="7"/>
        <v>4.5748777419044009</v>
      </c>
      <c r="P13">
        <f t="shared" si="8"/>
        <v>217.30763160222219</v>
      </c>
      <c r="S13" t="s">
        <v>23</v>
      </c>
      <c r="T13">
        <f>_Ac*0.8413</f>
        <v>7138791.5568878073</v>
      </c>
      <c r="AB13" s="29"/>
      <c r="AC13" s="29"/>
      <c r="AD13" s="29"/>
      <c r="AE13" s="29"/>
      <c r="AF13" s="29"/>
      <c r="AG13" s="29"/>
      <c r="AH13" s="29"/>
      <c r="AI13" s="29"/>
    </row>
    <row r="14" spans="1:35" x14ac:dyDescent="0.25">
      <c r="A14">
        <f>Input!G15</f>
        <v>167</v>
      </c>
      <c r="B14">
        <f t="shared" si="1"/>
        <v>11</v>
      </c>
      <c r="C14" s="4">
        <f>Input!I15</f>
        <v>4121.4457755714284</v>
      </c>
      <c r="D14">
        <f t="shared" si="2"/>
        <v>51.720764428570874</v>
      </c>
      <c r="E14">
        <f t="shared" si="0"/>
        <v>71.601915319966452</v>
      </c>
      <c r="F14">
        <f t="shared" si="3"/>
        <v>395.26016076643918</v>
      </c>
      <c r="G14">
        <f t="shared" si="4"/>
        <v>288889.26381386229</v>
      </c>
      <c r="L14">
        <f>Input!J15</f>
        <v>5.3712207142862098</v>
      </c>
      <c r="M14">
        <f t="shared" si="5"/>
        <v>1.2653470000009293</v>
      </c>
      <c r="N14">
        <f t="shared" si="6"/>
        <v>7.5487585951686764</v>
      </c>
      <c r="O14">
        <f t="shared" si="7"/>
        <v>4.7416712226781028</v>
      </c>
      <c r="P14">
        <f t="shared" si="8"/>
        <v>212.56851251534181</v>
      </c>
      <c r="S14" t="s">
        <v>24</v>
      </c>
      <c r="T14">
        <f>_Ac*0.9772</f>
        <v>8291961.3804716086</v>
      </c>
      <c r="AB14" s="29"/>
      <c r="AC14" s="29"/>
      <c r="AD14" s="29"/>
      <c r="AE14" s="29"/>
      <c r="AF14" s="29"/>
      <c r="AG14" s="29"/>
      <c r="AH14" s="29"/>
      <c r="AI14" s="29"/>
    </row>
    <row r="15" spans="1:35" x14ac:dyDescent="0.25">
      <c r="A15">
        <f>Input!G16</f>
        <v>168</v>
      </c>
      <c r="B15">
        <f t="shared" si="1"/>
        <v>12</v>
      </c>
      <c r="C15" s="4">
        <f>Input!I16</f>
        <v>4127.3491515714286</v>
      </c>
      <c r="D15">
        <f t="shared" si="2"/>
        <v>57.624140428571081</v>
      </c>
      <c r="E15">
        <f t="shared" si="0"/>
        <v>75.128915559699109</v>
      </c>
      <c r="F15">
        <f t="shared" si="3"/>
        <v>306.41715239135829</v>
      </c>
      <c r="G15">
        <f t="shared" si="4"/>
        <v>285110.28974947007</v>
      </c>
      <c r="L15">
        <f>Input!J16</f>
        <v>5.9033760000002076</v>
      </c>
      <c r="M15">
        <f t="shared" si="5"/>
        <v>1.797502285714927</v>
      </c>
      <c r="N15">
        <f t="shared" si="6"/>
        <v>7.7183483084046802</v>
      </c>
      <c r="O15">
        <f t="shared" si="7"/>
        <v>3.2941244802750602</v>
      </c>
      <c r="P15">
        <f t="shared" si="8"/>
        <v>207.652128893666</v>
      </c>
      <c r="AB15" s="29"/>
      <c r="AC15" s="29"/>
      <c r="AD15" s="29"/>
      <c r="AE15" s="29"/>
      <c r="AF15" s="29"/>
      <c r="AG15" s="29"/>
      <c r="AH15" s="29"/>
      <c r="AI15" s="29"/>
    </row>
    <row r="16" spans="1:35" x14ac:dyDescent="0.25">
      <c r="A16">
        <f>Input!G17</f>
        <v>169</v>
      </c>
      <c r="B16">
        <f t="shared" si="1"/>
        <v>13</v>
      </c>
      <c r="C16" s="4">
        <f>Input!I17</f>
        <v>4133.4890409999998</v>
      </c>
      <c r="D16">
        <f t="shared" si="2"/>
        <v>63.764029857142305</v>
      </c>
      <c r="E16">
        <f t="shared" si="0"/>
        <v>78.829648793436263</v>
      </c>
      <c r="F16">
        <f t="shared" si="3"/>
        <v>226.9728739336191</v>
      </c>
      <c r="G16">
        <f t="shared" si="4"/>
        <v>281171.91887673095</v>
      </c>
      <c r="L16">
        <f>Input!J17</f>
        <v>6.1398894285712231</v>
      </c>
      <c r="M16">
        <f t="shared" si="5"/>
        <v>2.0340157142859425</v>
      </c>
      <c r="N16">
        <f t="shared" si="6"/>
        <v>7.8962915209424818</v>
      </c>
      <c r="O16">
        <f t="shared" si="7"/>
        <v>3.0849483100861352</v>
      </c>
      <c r="P16">
        <f t="shared" si="8"/>
        <v>202.55541954429154</v>
      </c>
      <c r="AB16" s="29"/>
      <c r="AC16" s="29"/>
      <c r="AD16" s="29"/>
      <c r="AE16" s="29"/>
      <c r="AF16" s="29"/>
      <c r="AG16" s="29"/>
      <c r="AH16" s="29"/>
      <c r="AI16" s="29"/>
    </row>
    <row r="17" spans="1:35" x14ac:dyDescent="0.25">
      <c r="A17">
        <f>Input!G18</f>
        <v>170</v>
      </c>
      <c r="B17">
        <f t="shared" si="1"/>
        <v>14</v>
      </c>
      <c r="C17" s="4">
        <f>Input!I18</f>
        <v>4140.1539904285719</v>
      </c>
      <c r="D17">
        <f t="shared" si="2"/>
        <v>70.428979285714377</v>
      </c>
      <c r="E17">
        <f t="shared" si="0"/>
        <v>82.712672598870881</v>
      </c>
      <c r="F17">
        <f t="shared" si="3"/>
        <v>150.88912141168584</v>
      </c>
      <c r="G17">
        <f t="shared" si="4"/>
        <v>277068.9997959609</v>
      </c>
      <c r="L17">
        <f>Input!J18</f>
        <v>6.6649494285720721</v>
      </c>
      <c r="M17">
        <f t="shared" si="5"/>
        <v>2.5590757142867915</v>
      </c>
      <c r="N17">
        <f t="shared" si="6"/>
        <v>8.0829996863551816</v>
      </c>
      <c r="O17">
        <f t="shared" si="7"/>
        <v>2.0108665335987435</v>
      </c>
      <c r="P17">
        <f t="shared" si="8"/>
        <v>197.27574485614483</v>
      </c>
      <c r="AB17" s="29"/>
      <c r="AC17" s="29"/>
      <c r="AD17" s="29"/>
      <c r="AE17" s="29"/>
      <c r="AF17" s="29"/>
      <c r="AG17" s="29"/>
      <c r="AH17" s="29"/>
      <c r="AI17" s="29"/>
    </row>
    <row r="18" spans="1:35" x14ac:dyDescent="0.25">
      <c r="A18">
        <f>Input!G19</f>
        <v>171</v>
      </c>
      <c r="B18">
        <f t="shared" si="1"/>
        <v>15</v>
      </c>
      <c r="C18" s="4">
        <f>Input!I19</f>
        <v>4147.0365321428571</v>
      </c>
      <c r="D18">
        <f t="shared" si="2"/>
        <v>77.31152099999963</v>
      </c>
      <c r="E18">
        <f t="shared" si="0"/>
        <v>86.786966058426557</v>
      </c>
      <c r="F18">
        <f t="shared" si="3"/>
        <v>89.784059055267292</v>
      </c>
      <c r="G18">
        <f t="shared" si="4"/>
        <v>272796.3999241144</v>
      </c>
      <c r="L18">
        <f>Input!J19</f>
        <v>6.882541714285253</v>
      </c>
      <c r="M18">
        <f t="shared" si="5"/>
        <v>2.7766679999999724</v>
      </c>
      <c r="N18">
        <f t="shared" si="6"/>
        <v>8.2789045228768643</v>
      </c>
      <c r="O18">
        <f t="shared" si="7"/>
        <v>1.949829093217853</v>
      </c>
      <c r="P18">
        <f t="shared" si="8"/>
        <v>191.81096533694054</v>
      </c>
      <c r="AB18" s="29"/>
      <c r="AC18" s="29"/>
      <c r="AD18" s="29"/>
      <c r="AE18" s="29"/>
      <c r="AF18" s="29"/>
      <c r="AG18" s="29"/>
      <c r="AH18" s="29"/>
      <c r="AI18" s="29"/>
    </row>
    <row r="19" spans="1:35" ht="14.45" x14ac:dyDescent="0.3">
      <c r="A19">
        <f>Input!G20</f>
        <v>172</v>
      </c>
      <c r="B19">
        <f t="shared" si="1"/>
        <v>16</v>
      </c>
      <c r="C19" s="4">
        <f>Input!I20</f>
        <v>4154.2052551428569</v>
      </c>
      <c r="D19">
        <f t="shared" si="2"/>
        <v>84.480243999999402</v>
      </c>
      <c r="E19">
        <f t="shared" si="0"/>
        <v>91.061950518873473</v>
      </c>
      <c r="F19">
        <f t="shared" si="3"/>
        <v>43.318860700589447</v>
      </c>
      <c r="G19">
        <f t="shared" si="4"/>
        <v>268349.03393407573</v>
      </c>
      <c r="L19">
        <f>Input!J20</f>
        <v>7.1687229999997726</v>
      </c>
      <c r="M19">
        <f t="shared" si="5"/>
        <v>3.062849285714492</v>
      </c>
      <c r="N19">
        <f t="shared" si="6"/>
        <v>8.4844590113056668</v>
      </c>
      <c r="O19">
        <f t="shared" si="7"/>
        <v>1.7311612514471442</v>
      </c>
      <c r="P19">
        <f t="shared" si="8"/>
        <v>186.15952984921267</v>
      </c>
    </row>
    <row r="20" spans="1:35" ht="14.45" x14ac:dyDescent="0.3">
      <c r="A20">
        <f>Input!G21</f>
        <v>173</v>
      </c>
      <c r="B20">
        <f t="shared" si="1"/>
        <v>17</v>
      </c>
      <c r="C20" s="4">
        <f>Input!I21</f>
        <v>4161.4260111428575</v>
      </c>
      <c r="D20">
        <f t="shared" si="2"/>
        <v>91.701000000000022</v>
      </c>
      <c r="E20">
        <f t="shared" si="0"/>
        <v>95.547511373213766</v>
      </c>
      <c r="F20">
        <f t="shared" si="3"/>
        <v>14.795649744262683</v>
      </c>
      <c r="G20">
        <f t="shared" si="4"/>
        <v>263721.89637176774</v>
      </c>
      <c r="L20">
        <f>Input!J21</f>
        <v>7.2207560000006197</v>
      </c>
      <c r="M20">
        <f t="shared" si="5"/>
        <v>3.1148822857153391</v>
      </c>
      <c r="N20">
        <f t="shared" si="6"/>
        <v>8.7001384420310188</v>
      </c>
      <c r="O20">
        <f t="shared" si="7"/>
        <v>2.1885724097878274</v>
      </c>
      <c r="P20">
        <f t="shared" si="8"/>
        <v>180.32057461154864</v>
      </c>
    </row>
    <row r="21" spans="1:35" ht="14.45" x14ac:dyDescent="0.3">
      <c r="A21">
        <f>Input!G22</f>
        <v>174</v>
      </c>
      <c r="B21">
        <f t="shared" si="1"/>
        <v>18</v>
      </c>
      <c r="C21" s="4">
        <f>Input!I22</f>
        <v>4169.3137351428577</v>
      </c>
      <c r="D21">
        <f t="shared" si="2"/>
        <v>99.588724000000184</v>
      </c>
      <c r="E21">
        <f t="shared" si="0"/>
        <v>100.2540209151573</v>
      </c>
      <c r="F21">
        <f t="shared" si="3"/>
        <v>0.44261998531757241</v>
      </c>
      <c r="G21">
        <f t="shared" si="4"/>
        <v>258910.09893714509</v>
      </c>
      <c r="L21">
        <f>Input!J22</f>
        <v>7.8877240000001621</v>
      </c>
      <c r="M21">
        <f t="shared" si="5"/>
        <v>3.7818502857148815</v>
      </c>
      <c r="N21">
        <f t="shared" si="6"/>
        <v>8.9264415136016204</v>
      </c>
      <c r="O21">
        <f t="shared" si="7"/>
        <v>1.0789340730623957</v>
      </c>
      <c r="P21">
        <f t="shared" si="8"/>
        <v>174.29403414304429</v>
      </c>
    </row>
    <row r="22" spans="1:35" ht="14.45" x14ac:dyDescent="0.3">
      <c r="A22">
        <f>Input!G23</f>
        <v>175</v>
      </c>
      <c r="B22">
        <f t="shared" si="1"/>
        <v>19</v>
      </c>
      <c r="C22" s="4">
        <f>Input!I23</f>
        <v>4177.234571</v>
      </c>
      <c r="D22">
        <f t="shared" si="2"/>
        <v>107.50955985714245</v>
      </c>
      <c r="E22">
        <f t="shared" si="0"/>
        <v>105.19236231898881</v>
      </c>
      <c r="F22">
        <f t="shared" si="3"/>
        <v>5.36940443082527</v>
      </c>
      <c r="G22">
        <f t="shared" si="4"/>
        <v>253908.91296736253</v>
      </c>
      <c r="L22">
        <f>Input!J23</f>
        <v>7.920835857142265</v>
      </c>
      <c r="M22">
        <f t="shared" si="5"/>
        <v>3.8149621428569844</v>
      </c>
      <c r="N22">
        <f t="shared" si="6"/>
        <v>9.1638914853695894</v>
      </c>
      <c r="O22">
        <f t="shared" si="7"/>
        <v>1.5451872948676282</v>
      </c>
      <c r="P22">
        <f t="shared" si="8"/>
        <v>168.08076545237353</v>
      </c>
    </row>
    <row r="23" spans="1:35" ht="14.45" x14ac:dyDescent="0.3">
      <c r="A23">
        <f>Input!G24</f>
        <v>176</v>
      </c>
      <c r="B23">
        <f t="shared" si="1"/>
        <v>20</v>
      </c>
      <c r="C23" s="4">
        <f>Input!I24</f>
        <v>4185.2996801428571</v>
      </c>
      <c r="D23">
        <f t="shared" si="2"/>
        <v>115.57466899999963</v>
      </c>
      <c r="E23">
        <f t="shared" si="0"/>
        <v>110.37395480021857</v>
      </c>
      <c r="F23">
        <f t="shared" si="3"/>
        <v>27.047428187804357</v>
      </c>
      <c r="G23">
        <f t="shared" si="4"/>
        <v>248713.81771806855</v>
      </c>
      <c r="L23">
        <f>Input!J24</f>
        <v>8.0651091428571817</v>
      </c>
      <c r="M23">
        <f t="shared" si="5"/>
        <v>3.9592354285719011</v>
      </c>
      <c r="N23">
        <f t="shared" si="6"/>
        <v>9.4130373868705099</v>
      </c>
      <c r="O23">
        <f t="shared" si="7"/>
        <v>1.8169105510088546</v>
      </c>
      <c r="P23">
        <f t="shared" si="8"/>
        <v>161.6826869089233</v>
      </c>
    </row>
    <row r="24" spans="1:35" ht="14.45" x14ac:dyDescent="0.3">
      <c r="A24">
        <f>Input!G25</f>
        <v>177</v>
      </c>
      <c r="B24">
        <f t="shared" si="1"/>
        <v>21</v>
      </c>
      <c r="C24" s="4">
        <f>Input!I25</f>
        <v>4193.3387727142854</v>
      </c>
      <c r="D24">
        <f t="shared" si="2"/>
        <v>123.61376157142786</v>
      </c>
      <c r="E24">
        <f t="shared" si="0"/>
        <v>115.81078001513828</v>
      </c>
      <c r="F24">
        <f t="shared" si="3"/>
        <v>60.886521167795365</v>
      </c>
      <c r="G24">
        <f t="shared" si="4"/>
        <v>243320.55510240779</v>
      </c>
      <c r="L24">
        <f>Input!J25</f>
        <v>8.0390925714282275</v>
      </c>
      <c r="M24">
        <f t="shared" si="5"/>
        <v>3.9332188571429469</v>
      </c>
      <c r="N24">
        <f t="shared" si="6"/>
        <v>9.6744552867300175</v>
      </c>
      <c r="O24">
        <f t="shared" si="7"/>
        <v>2.6744112105992435</v>
      </c>
      <c r="P24">
        <f t="shared" si="8"/>
        <v>155.10293338344587</v>
      </c>
    </row>
    <row r="25" spans="1:35" x14ac:dyDescent="0.25">
      <c r="A25">
        <f>Input!G26</f>
        <v>178</v>
      </c>
      <c r="B25">
        <f t="shared" si="1"/>
        <v>22</v>
      </c>
      <c r="C25" s="4">
        <f>Input!I26</f>
        <v>4201.7704777142862</v>
      </c>
      <c r="D25">
        <f t="shared" si="2"/>
        <v>132.04546657142873</v>
      </c>
      <c r="E25">
        <f t="shared" si="0"/>
        <v>121.51540976026232</v>
      </c>
      <c r="F25">
        <f t="shared" si="3"/>
        <v>110.88209644639227</v>
      </c>
      <c r="G25">
        <f t="shared" si="4"/>
        <v>237725.19161754361</v>
      </c>
      <c r="L25">
        <f>Input!J26</f>
        <v>8.4317050000008749</v>
      </c>
      <c r="M25">
        <f t="shared" si="5"/>
        <v>4.3258312857155943</v>
      </c>
      <c r="N25">
        <f t="shared" si="6"/>
        <v>9.9487496240244742</v>
      </c>
      <c r="O25">
        <f t="shared" si="7"/>
        <v>2.3014243912789039</v>
      </c>
      <c r="P25">
        <f t="shared" si="8"/>
        <v>148.34602941106968</v>
      </c>
    </row>
    <row r="26" spans="1:35" x14ac:dyDescent="0.25">
      <c r="A26">
        <f>Input!G27</f>
        <v>179</v>
      </c>
      <c r="B26">
        <f t="shared" si="1"/>
        <v>23</v>
      </c>
      <c r="C26" s="4">
        <f>Input!I27</f>
        <v>4210.9542955714287</v>
      </c>
      <c r="D26">
        <f t="shared" si="2"/>
        <v>141.22928442857119</v>
      </c>
      <c r="E26">
        <f t="shared" si="0"/>
        <v>127.50103503562825</v>
      </c>
      <c r="F26">
        <f t="shared" si="3"/>
        <v>188.46483139483826</v>
      </c>
      <c r="G26">
        <f t="shared" si="4"/>
        <v>231924.18826601768</v>
      </c>
      <c r="L26">
        <f>Input!J27</f>
        <v>9.1838178571424578</v>
      </c>
      <c r="M26">
        <f t="shared" si="5"/>
        <v>5.0779441428571772</v>
      </c>
      <c r="N26">
        <f t="shared" si="6"/>
        <v>10.23655460516688</v>
      </c>
      <c r="O26">
        <f t="shared" si="7"/>
        <v>1.1082546606410359</v>
      </c>
      <c r="P26">
        <f t="shared" si="8"/>
        <v>141.41808231184018</v>
      </c>
    </row>
    <row r="27" spans="1:35" x14ac:dyDescent="0.25">
      <c r="A27">
        <f>Input!G28</f>
        <v>180</v>
      </c>
      <c r="B27">
        <f t="shared" si="1"/>
        <v>24</v>
      </c>
      <c r="C27" s="4">
        <f>Input!I28</f>
        <v>4221.0203085714293</v>
      </c>
      <c r="D27">
        <f t="shared" si="2"/>
        <v>151.29529742857176</v>
      </c>
      <c r="E27">
        <f t="shared" si="0"/>
        <v>133.78149653908341</v>
      </c>
      <c r="F27">
        <f t="shared" si="3"/>
        <v>306.73322159664298</v>
      </c>
      <c r="G27">
        <f t="shared" si="4"/>
        <v>225914.47936476278</v>
      </c>
      <c r="L27">
        <f>Input!J28</f>
        <v>10.066013000000567</v>
      </c>
      <c r="M27">
        <f t="shared" si="5"/>
        <v>5.960139285715286</v>
      </c>
      <c r="N27">
        <f t="shared" si="6"/>
        <v>10.53853566954024</v>
      </c>
      <c r="O27">
        <f t="shared" si="7"/>
        <v>0.22327767322889916</v>
      </c>
      <c r="P27">
        <f t="shared" si="8"/>
        <v>134.32699740494266</v>
      </c>
    </row>
    <row r="28" spans="1:35" x14ac:dyDescent="0.25">
      <c r="A28">
        <f>Input!G29</f>
        <v>181</v>
      </c>
      <c r="B28">
        <f t="shared" si="1"/>
        <v>25</v>
      </c>
      <c r="C28" s="4">
        <f>Input!I29</f>
        <v>4232.1317111428571</v>
      </c>
      <c r="D28">
        <f t="shared" si="2"/>
        <v>162.40669999999955</v>
      </c>
      <c r="E28">
        <f t="shared" si="0"/>
        <v>140.37131666197854</v>
      </c>
      <c r="F28">
        <f t="shared" si="3"/>
        <v>485.55811885353376</v>
      </c>
      <c r="G28">
        <f t="shared" si="4"/>
        <v>219693.56122892367</v>
      </c>
      <c r="L28">
        <f>Input!J29</f>
        <v>11.111402571427789</v>
      </c>
      <c r="M28">
        <f t="shared" si="5"/>
        <v>7.0055288571425081</v>
      </c>
      <c r="N28">
        <f t="shared" si="6"/>
        <v>10.855391027258399</v>
      </c>
      <c r="O28">
        <f t="shared" si="7"/>
        <v>6.5541910747995286E-2</v>
      </c>
      <c r="P28">
        <f t="shared" si="8"/>
        <v>127.0827176743111</v>
      </c>
    </row>
    <row r="29" spans="1:35" x14ac:dyDescent="0.25">
      <c r="A29">
        <f>Input!G30</f>
        <v>182</v>
      </c>
      <c r="B29">
        <f t="shared" si="1"/>
        <v>26</v>
      </c>
      <c r="C29" s="4">
        <f>Input!I30</f>
        <v>4244.9743922857142</v>
      </c>
      <c r="D29">
        <f t="shared" si="2"/>
        <v>175.24938114285669</v>
      </c>
      <c r="E29">
        <f t="shared" si="0"/>
        <v>147.28573306015889</v>
      </c>
      <c r="F29">
        <f t="shared" si="3"/>
        <v>781.96561409296839</v>
      </c>
      <c r="G29">
        <f t="shared" si="4"/>
        <v>213259.59182170031</v>
      </c>
      <c r="L29">
        <f>Input!J30</f>
        <v>12.842681142857145</v>
      </c>
      <c r="M29">
        <f t="shared" si="5"/>
        <v>8.7368074285718649</v>
      </c>
      <c r="N29">
        <f t="shared" si="6"/>
        <v>11.187853272600659</v>
      </c>
      <c r="O29">
        <f t="shared" si="7"/>
        <v>2.738455280177619</v>
      </c>
      <c r="P29">
        <f t="shared" si="8"/>
        <v>119.69749048750553</v>
      </c>
    </row>
    <row r="30" spans="1:35" x14ac:dyDescent="0.25">
      <c r="A30">
        <f>Input!G31</f>
        <v>183</v>
      </c>
      <c r="B30">
        <f t="shared" si="1"/>
        <v>27</v>
      </c>
      <c r="C30" s="4">
        <f>Input!I31</f>
        <v>4259.3142035714291</v>
      </c>
      <c r="D30">
        <f t="shared" si="2"/>
        <v>189.58919242857155</v>
      </c>
      <c r="E30">
        <f t="shared" si="0"/>
        <v>154.54073387776685</v>
      </c>
      <c r="F30">
        <f t="shared" si="3"/>
        <v>1228.3944467874749</v>
      </c>
      <c r="G30">
        <f t="shared" si="4"/>
        <v>206611.50257621091</v>
      </c>
      <c r="L30">
        <f>Input!J31</f>
        <v>14.339811285714859</v>
      </c>
      <c r="M30">
        <f t="shared" si="5"/>
        <v>10.233937571429578</v>
      </c>
      <c r="N30">
        <f t="shared" si="6"/>
        <v>11.536691076839947</v>
      </c>
      <c r="O30">
        <f t="shared" si="7"/>
        <v>7.8574829054029296</v>
      </c>
      <c r="P30">
        <f t="shared" si="8"/>
        <v>112.18616423887926</v>
      </c>
    </row>
    <row r="31" spans="1:35" x14ac:dyDescent="0.25">
      <c r="A31">
        <f>Input!G32</f>
        <v>184</v>
      </c>
      <c r="B31">
        <f t="shared" si="1"/>
        <v>28</v>
      </c>
      <c r="C31" s="4">
        <f>Input!I32</f>
        <v>4274.7774538571421</v>
      </c>
      <c r="D31">
        <f t="shared" si="2"/>
        <v>205.05244271428455</v>
      </c>
      <c r="E31">
        <f t="shared" si="0"/>
        <v>162.15309470518969</v>
      </c>
      <c r="F31">
        <f t="shared" si="3"/>
        <v>1840.3540596054315</v>
      </c>
      <c r="G31">
        <f t="shared" si="4"/>
        <v>199749.12372195951</v>
      </c>
      <c r="L31">
        <f>Input!J32</f>
        <v>15.463250285713002</v>
      </c>
      <c r="M31">
        <f t="shared" si="5"/>
        <v>11.357376571427722</v>
      </c>
      <c r="N31">
        <f t="shared" si="6"/>
        <v>11.90271096436731</v>
      </c>
      <c r="O31">
        <f t="shared" si="7"/>
        <v>12.677440258848838</v>
      </c>
      <c r="P31">
        <f t="shared" si="8"/>
        <v>104.56651808464456</v>
      </c>
    </row>
    <row r="32" spans="1:35" x14ac:dyDescent="0.25">
      <c r="A32">
        <f>Input!G33</f>
        <v>185</v>
      </c>
      <c r="B32">
        <f t="shared" si="1"/>
        <v>29</v>
      </c>
      <c r="C32" s="4">
        <f>Input!I33</f>
        <v>4291.9530615714284</v>
      </c>
      <c r="D32">
        <f t="shared" si="2"/>
        <v>222.2280504285709</v>
      </c>
      <c r="E32">
        <f t="shared" si="0"/>
        <v>170.14041735647515</v>
      </c>
      <c r="F32">
        <f t="shared" si="3"/>
        <v>2713.1215190532821</v>
      </c>
      <c r="G32">
        <f t="shared" si="4"/>
        <v>192673.32458810403</v>
      </c>
      <c r="L32">
        <f>Input!J33</f>
        <v>17.175607714286343</v>
      </c>
      <c r="M32">
        <f t="shared" si="5"/>
        <v>13.069734000001063</v>
      </c>
      <c r="N32">
        <f t="shared" si="6"/>
        <v>12.286759176206461</v>
      </c>
      <c r="O32">
        <f t="shared" si="7"/>
        <v>23.900840028285803</v>
      </c>
      <c r="P32">
        <f t="shared" si="8"/>
        <v>96.859628264309251</v>
      </c>
    </row>
    <row r="33" spans="1:16" x14ac:dyDescent="0.25">
      <c r="A33">
        <f>Input!G34</f>
        <v>186</v>
      </c>
      <c r="B33">
        <f t="shared" si="1"/>
        <v>30</v>
      </c>
      <c r="C33" s="4">
        <f>Input!I34</f>
        <v>4310.4744308571426</v>
      </c>
      <c r="D33">
        <f t="shared" si="2"/>
        <v>240.74941971428507</v>
      </c>
      <c r="E33">
        <f t="shared" si="0"/>
        <v>178.52117055574098</v>
      </c>
      <c r="F33">
        <f t="shared" si="3"/>
        <v>3872.3549933378431</v>
      </c>
      <c r="G33">
        <f t="shared" si="4"/>
        <v>185386.17050965549</v>
      </c>
      <c r="L33">
        <f>Input!J34</f>
        <v>18.521369285714172</v>
      </c>
      <c r="M33">
        <f t="shared" si="5"/>
        <v>14.415495571428892</v>
      </c>
      <c r="N33">
        <f t="shared" si="6"/>
        <v>12.68972362521334</v>
      </c>
      <c r="O33">
        <f t="shared" si="7"/>
        <v>34.008091109638194</v>
      </c>
      <c r="P33">
        <f t="shared" si="8"/>
        <v>89.090274863122787</v>
      </c>
    </row>
    <row r="34" spans="1:16" x14ac:dyDescent="0.25">
      <c r="A34">
        <f>Input!G35</f>
        <v>187</v>
      </c>
      <c r="B34">
        <f t="shared" si="1"/>
        <v>31</v>
      </c>
      <c r="C34" s="4">
        <f>Input!I35</f>
        <v>4330.2091142857143</v>
      </c>
      <c r="D34">
        <f t="shared" si="2"/>
        <v>260.48410314285684</v>
      </c>
      <c r="E34">
        <f t="shared" si="0"/>
        <v>187.31473262649175</v>
      </c>
      <c r="F34">
        <f t="shared" si="3"/>
        <v>5353.7567817611171</v>
      </c>
      <c r="G34">
        <f t="shared" si="4"/>
        <v>177891.09813249065</v>
      </c>
      <c r="L34">
        <f>Input!J35</f>
        <v>19.73468342857177</v>
      </c>
      <c r="M34">
        <f t="shared" si="5"/>
        <v>15.62880971428649</v>
      </c>
      <c r="N34">
        <f t="shared" si="6"/>
        <v>13.112535947465556</v>
      </c>
      <c r="O34">
        <f t="shared" si="7"/>
        <v>43.85283726152138</v>
      </c>
      <c r="P34">
        <f t="shared" si="8"/>
        <v>81.287393267061077</v>
      </c>
    </row>
    <row r="35" spans="1:16" x14ac:dyDescent="0.25">
      <c r="A35">
        <f>Input!G36</f>
        <v>188</v>
      </c>
      <c r="B35">
        <f t="shared" si="1"/>
        <v>32</v>
      </c>
      <c r="C35" s="4">
        <f>Input!I36</f>
        <v>4350.8259928571433</v>
      </c>
      <c r="D35">
        <f t="shared" si="2"/>
        <v>281.10098171428581</v>
      </c>
      <c r="E35">
        <f t="shared" ref="E35:E66" si="9">(_Ac/(1+EXP(-1*(B35-_Muc)/_sc)))</f>
        <v>196.54143628237961</v>
      </c>
      <c r="F35">
        <f t="shared" si="3"/>
        <v>7150.3167236506088</v>
      </c>
      <c r="G35">
        <f t="shared" si="4"/>
        <v>170193.11110019792</v>
      </c>
      <c r="L35">
        <f>Input!J36</f>
        <v>20.61687857142897</v>
      </c>
      <c r="M35">
        <f t="shared" si="5"/>
        <v>16.511004857143689</v>
      </c>
      <c r="N35">
        <f t="shared" ref="N35:N66" si="10">_Ac*EXP(-1*(B35-_Muc)/_sc)*(1/_sc)*(1/(1+EXP(-1*(B35-_Muc)/_sc))^2)+$L$3</f>
        <v>13.556173654567919</v>
      </c>
      <c r="O35">
        <f t="shared" si="7"/>
        <v>49.853553922985817</v>
      </c>
      <c r="P35">
        <f t="shared" si="8"/>
        <v>73.484574999160515</v>
      </c>
    </row>
    <row r="36" spans="1:16" x14ac:dyDescent="0.25">
      <c r="A36">
        <f>Input!G37</f>
        <v>189</v>
      </c>
      <c r="B36">
        <f t="shared" si="1"/>
        <v>33</v>
      </c>
      <c r="C36" s="4">
        <f>Input!I37</f>
        <v>4371.8118324285706</v>
      </c>
      <c r="D36">
        <f t="shared" si="2"/>
        <v>302.08682128571309</v>
      </c>
      <c r="E36">
        <f t="shared" si="9"/>
        <v>206.22261562278743</v>
      </c>
      <c r="F36">
        <f t="shared" si="3"/>
        <v>9189.9459273837074</v>
      </c>
      <c r="G36">
        <f t="shared" si="4"/>
        <v>162298.99831209259</v>
      </c>
      <c r="L36">
        <f>Input!J37</f>
        <v>20.985839571427277</v>
      </c>
      <c r="M36">
        <f t="shared" si="5"/>
        <v>16.879965857141997</v>
      </c>
      <c r="N36">
        <f t="shared" si="10"/>
        <v>14.021662391831732</v>
      </c>
      <c r="O36">
        <f t="shared" si="7"/>
        <v>48.499763788799356</v>
      </c>
      <c r="P36">
        <f t="shared" si="8"/>
        <v>65.720623107819478</v>
      </c>
    </row>
    <row r="37" spans="1:16" x14ac:dyDescent="0.25">
      <c r="A37">
        <f>Input!G38</f>
        <v>190</v>
      </c>
      <c r="B37">
        <f t="shared" si="1"/>
        <v>34</v>
      </c>
      <c r="C37" s="4">
        <f>Input!I38</f>
        <v>4392.8993728571431</v>
      </c>
      <c r="D37">
        <f t="shared" si="2"/>
        <v>323.17436171428562</v>
      </c>
      <c r="E37">
        <f t="shared" si="9"/>
        <v>216.38065544168097</v>
      </c>
      <c r="F37">
        <f t="shared" si="3"/>
        <v>11404.895699439357</v>
      </c>
      <c r="G37">
        <f t="shared" si="4"/>
        <v>154217.5771691844</v>
      </c>
      <c r="L37">
        <f>Input!J38</f>
        <v>21.087540428572538</v>
      </c>
      <c r="M37">
        <f t="shared" si="5"/>
        <v>16.981666714287257</v>
      </c>
      <c r="N37">
        <f t="shared" si="10"/>
        <v>14.510078307527978</v>
      </c>
      <c r="O37">
        <f t="shared" si="7"/>
        <v>43.263007953775997</v>
      </c>
      <c r="P37">
        <f t="shared" si="8"/>
        <v>58.04016780851186</v>
      </c>
    </row>
    <row r="38" spans="1:16" x14ac:dyDescent="0.25">
      <c r="A38">
        <f>Input!G39</f>
        <v>191</v>
      </c>
      <c r="B38">
        <f t="shared" si="1"/>
        <v>35</v>
      </c>
      <c r="C38" s="4">
        <f>Input!I39</f>
        <v>4414.2210615714284</v>
      </c>
      <c r="D38">
        <f t="shared" si="2"/>
        <v>344.49605042857092</v>
      </c>
      <c r="E38">
        <f t="shared" si="9"/>
        <v>227.03904296351581</v>
      </c>
      <c r="F38">
        <f t="shared" si="3"/>
        <v>13796.148602646013</v>
      </c>
      <c r="G38">
        <f t="shared" si="4"/>
        <v>145959.9644755754</v>
      </c>
      <c r="L38">
        <f>Input!J39</f>
        <v>21.321688714285301</v>
      </c>
      <c r="M38">
        <f t="shared" si="5"/>
        <v>17.215815000000021</v>
      </c>
      <c r="N38">
        <f t="shared" si="10"/>
        <v>15.02255053866981</v>
      </c>
      <c r="O38">
        <f t="shared" si="7"/>
        <v>39.67914175549646</v>
      </c>
      <c r="P38">
        <f t="shared" si="8"/>
        <v>50.494348665144102</v>
      </c>
    </row>
    <row r="39" spans="1:16" x14ac:dyDescent="0.25">
      <c r="A39">
        <f>Input!G40</f>
        <v>192</v>
      </c>
      <c r="B39">
        <f t="shared" si="1"/>
        <v>36</v>
      </c>
      <c r="C39" s="4">
        <f>Input!I40</f>
        <v>4435.4481450000003</v>
      </c>
      <c r="D39">
        <f t="shared" si="2"/>
        <v>365.72313385714278</v>
      </c>
      <c r="E39">
        <f t="shared" si="9"/>
        <v>238.22242212556117</v>
      </c>
      <c r="F39">
        <f t="shared" si="3"/>
        <v>16256.431492059874</v>
      </c>
      <c r="G39">
        <f t="shared" si="4"/>
        <v>137539.87793910847</v>
      </c>
      <c r="L39">
        <f>Input!J40</f>
        <v>21.227083428571859</v>
      </c>
      <c r="M39">
        <f t="shared" si="5"/>
        <v>17.121209714286579</v>
      </c>
      <c r="N39">
        <f t="shared" si="10"/>
        <v>15.560263819046231</v>
      </c>
      <c r="O39">
        <f t="shared" si="7"/>
        <v>32.112844486904194</v>
      </c>
      <c r="P39">
        <f t="shared" si="8"/>
        <v>43.141570241533366</v>
      </c>
    </row>
    <row r="40" spans="1:16" x14ac:dyDescent="0.25">
      <c r="A40">
        <f>Input!G41</f>
        <v>193</v>
      </c>
      <c r="B40">
        <f t="shared" si="1"/>
        <v>37</v>
      </c>
      <c r="C40" s="4">
        <f>Input!I41</f>
        <v>4456.6468467142859</v>
      </c>
      <c r="D40">
        <f t="shared" si="2"/>
        <v>386.92183557142835</v>
      </c>
      <c r="E40">
        <f t="shared" si="9"/>
        <v>249.95665053187645</v>
      </c>
      <c r="F40">
        <f t="shared" si="3"/>
        <v>18759.46191291869</v>
      </c>
      <c r="G40">
        <f t="shared" si="4"/>
        <v>128973.97151964002</v>
      </c>
      <c r="L40">
        <f>Input!J41</f>
        <v>21.198701714285562</v>
      </c>
      <c r="M40">
        <f t="shared" si="5"/>
        <v>17.092828000000281</v>
      </c>
      <c r="N40">
        <f t="shared" si="10"/>
        <v>16.124461215509566</v>
      </c>
      <c r="O40">
        <f t="shared" si="7"/>
        <v>25.74791663941847</v>
      </c>
      <c r="P40">
        <f t="shared" si="8"/>
        <v>36.048338863160801</v>
      </c>
    </row>
    <row r="41" spans="1:16" x14ac:dyDescent="0.25">
      <c r="A41">
        <f>Input!G42</f>
        <v>194</v>
      </c>
      <c r="B41">
        <f t="shared" si="1"/>
        <v>38</v>
      </c>
      <c r="C41" s="4">
        <f>Input!I42</f>
        <v>4478.4888651428564</v>
      </c>
      <c r="D41">
        <f t="shared" si="2"/>
        <v>408.7638539999989</v>
      </c>
      <c r="E41">
        <f t="shared" si="9"/>
        <v>262.26885921030896</v>
      </c>
      <c r="F41">
        <f t="shared" si="3"/>
        <v>21460.783498431283</v>
      </c>
      <c r="G41">
        <f t="shared" si="4"/>
        <v>120282.2082089813</v>
      </c>
      <c r="L41">
        <f>Input!J42</f>
        <v>21.842018428570555</v>
      </c>
      <c r="M41">
        <f t="shared" si="5"/>
        <v>17.736144714285274</v>
      </c>
      <c r="N41">
        <f t="shared" si="10"/>
        <v>16.716446998812209</v>
      </c>
      <c r="O41">
        <f t="shared" si="7"/>
        <v>26.271482481555008</v>
      </c>
      <c r="P41">
        <f t="shared" si="8"/>
        <v>29.290188911122087</v>
      </c>
    </row>
    <row r="42" spans="1:16" x14ac:dyDescent="0.25">
      <c r="A42">
        <f>Input!G43</f>
        <v>195</v>
      </c>
      <c r="B42">
        <f t="shared" si="1"/>
        <v>39</v>
      </c>
      <c r="C42" s="4">
        <f>Input!I43</f>
        <v>4500.9221671428559</v>
      </c>
      <c r="D42">
        <f t="shared" si="2"/>
        <v>431.19715599999836</v>
      </c>
      <c r="E42">
        <f t="shared" si="9"/>
        <v>275.18751531034138</v>
      </c>
      <c r="F42">
        <f t="shared" si="3"/>
        <v>24339.007988115874</v>
      </c>
      <c r="G42">
        <f t="shared" si="4"/>
        <v>111488.27419644665</v>
      </c>
      <c r="L42">
        <f>Input!J43</f>
        <v>22.433301999999458</v>
      </c>
      <c r="M42">
        <f t="shared" si="5"/>
        <v>18.327428285714177</v>
      </c>
      <c r="N42">
        <f t="shared" si="10"/>
        <v>17.337589655596723</v>
      </c>
      <c r="O42">
        <f t="shared" si="7"/>
        <v>25.966284296898415</v>
      </c>
      <c r="P42">
        <f t="shared" si="8"/>
        <v>22.952707931298541</v>
      </c>
    </row>
    <row r="43" spans="1:16" x14ac:dyDescent="0.25">
      <c r="A43">
        <f>Input!G44</f>
        <v>196</v>
      </c>
      <c r="B43">
        <f t="shared" si="1"/>
        <v>40</v>
      </c>
      <c r="C43" s="4">
        <f>Input!I44</f>
        <v>4523.1922749999994</v>
      </c>
      <c r="D43">
        <f t="shared" si="2"/>
        <v>453.46726385714192</v>
      </c>
      <c r="E43">
        <f t="shared" si="9"/>
        <v>288.74248788638226</v>
      </c>
      <c r="F43">
        <f t="shared" si="3"/>
        <v>27134.251818616955</v>
      </c>
      <c r="G43">
        <f t="shared" si="4"/>
        <v>102620.03878157536</v>
      </c>
      <c r="L43">
        <f>Input!J44</f>
        <v>22.270107857143557</v>
      </c>
      <c r="M43">
        <f t="shared" si="5"/>
        <v>18.164234142858277</v>
      </c>
      <c r="N43">
        <f t="shared" si="10"/>
        <v>17.989325048466085</v>
      </c>
      <c r="O43">
        <f t="shared" si="7"/>
        <v>18.325101455068584</v>
      </c>
      <c r="P43">
        <f t="shared" si="8"/>
        <v>17.132670790262441</v>
      </c>
    </row>
    <row r="44" spans="1:16" x14ac:dyDescent="0.25">
      <c r="A44">
        <f>Input!G45</f>
        <v>197</v>
      </c>
      <c r="B44">
        <f t="shared" si="1"/>
        <v>41</v>
      </c>
      <c r="C44" s="4">
        <f>Input!I45</f>
        <v>4545.8266134285714</v>
      </c>
      <c r="D44">
        <f t="shared" si="2"/>
        <v>476.10160228571385</v>
      </c>
      <c r="E44">
        <f t="shared" si="9"/>
        <v>302.96511691817494</v>
      </c>
      <c r="F44">
        <f t="shared" si="3"/>
        <v>29976.242565424014</v>
      </c>
      <c r="G44">
        <f t="shared" si="4"/>
        <v>93710.064844770808</v>
      </c>
      <c r="L44">
        <f>Input!J45</f>
        <v>22.634338428571937</v>
      </c>
      <c r="M44">
        <f t="shared" si="5"/>
        <v>18.528464714286656</v>
      </c>
      <c r="N44">
        <f t="shared" si="10"/>
        <v>18.67315973139916</v>
      </c>
      <c r="O44">
        <f t="shared" si="7"/>
        <v>15.690936670935416</v>
      </c>
      <c r="P44">
        <f t="shared" si="8"/>
        <v>11.939294154123754</v>
      </c>
    </row>
    <row r="45" spans="1:16" x14ac:dyDescent="0.25">
      <c r="A45">
        <f>Input!G46</f>
        <v>198</v>
      </c>
      <c r="B45">
        <f t="shared" si="1"/>
        <v>42</v>
      </c>
      <c r="C45" s="4">
        <f>Input!I46</f>
        <v>4569.3928150000002</v>
      </c>
      <c r="D45">
        <f t="shared" si="2"/>
        <v>499.66780385714264</v>
      </c>
      <c r="E45">
        <f t="shared" si="9"/>
        <v>317.88828572745729</v>
      </c>
      <c r="F45">
        <f t="shared" si="3"/>
        <v>33043.793211460608</v>
      </c>
      <c r="G45">
        <f t="shared" si="4"/>
        <v>84796.175181513332</v>
      </c>
      <c r="L45">
        <f>Input!J46</f>
        <v>23.566201571428792</v>
      </c>
      <c r="M45">
        <f t="shared" si="5"/>
        <v>19.460327857143511</v>
      </c>
      <c r="N45">
        <f t="shared" si="10"/>
        <v>19.390674428131707</v>
      </c>
      <c r="O45">
        <f t="shared" si="7"/>
        <v>17.435026924410717</v>
      </c>
      <c r="P45">
        <f t="shared" si="8"/>
        <v>7.4956237171342819</v>
      </c>
    </row>
    <row r="46" spans="1:16" x14ac:dyDescent="0.25">
      <c r="A46">
        <f>Input!G47</f>
        <v>199</v>
      </c>
      <c r="B46">
        <f t="shared" si="1"/>
        <v>43</v>
      </c>
      <c r="C46" s="4">
        <f>Input!I47</f>
        <v>4593.2049904285714</v>
      </c>
      <c r="D46">
        <f t="shared" si="2"/>
        <v>523.47997928571385</v>
      </c>
      <c r="E46">
        <f t="shared" si="9"/>
        <v>333.54649695779631</v>
      </c>
      <c r="F46">
        <f t="shared" si="3"/>
        <v>36074.727709209365</v>
      </c>
      <c r="G46">
        <f t="shared" si="4"/>
        <v>75922.080551123363</v>
      </c>
      <c r="L46">
        <f>Input!J47</f>
        <v>23.812175428571209</v>
      </c>
      <c r="M46">
        <f t="shared" si="5"/>
        <v>19.706301714285928</v>
      </c>
      <c r="N46">
        <f t="shared" si="10"/>
        <v>20.143527681495225</v>
      </c>
      <c r="O46">
        <f t="shared" si="7"/>
        <v>13.458976292125687</v>
      </c>
      <c r="P46">
        <f t="shared" si="8"/>
        <v>3.9400678740982724</v>
      </c>
    </row>
    <row r="47" spans="1:16" x14ac:dyDescent="0.25">
      <c r="A47">
        <f>Input!G48</f>
        <v>200</v>
      </c>
      <c r="B47">
        <f t="shared" si="1"/>
        <v>44</v>
      </c>
      <c r="C47" s="4">
        <f>Input!I48</f>
        <v>4617.4901928571435</v>
      </c>
      <c r="D47">
        <f t="shared" si="2"/>
        <v>547.76518171428597</v>
      </c>
      <c r="E47">
        <f t="shared" si="9"/>
        <v>349.97595229272167</v>
      </c>
      <c r="F47">
        <f t="shared" si="3"/>
        <v>39120.579275176198</v>
      </c>
      <c r="G47">
        <f t="shared" si="4"/>
        <v>67138.075891846252</v>
      </c>
      <c r="L47">
        <f>Input!J48</f>
        <v>24.28520242857212</v>
      </c>
      <c r="M47">
        <f t="shared" si="5"/>
        <v>20.179328714286839</v>
      </c>
      <c r="N47">
        <f t="shared" si="10"/>
        <v>20.933459682096469</v>
      </c>
      <c r="O47">
        <f t="shared" si="7"/>
        <v>11.23417943855214</v>
      </c>
      <c r="P47">
        <f t="shared" si="8"/>
        <v>1.4280929262601831</v>
      </c>
    </row>
    <row r="48" spans="1:16" x14ac:dyDescent="0.25">
      <c r="A48">
        <f>Input!G49</f>
        <v>201</v>
      </c>
      <c r="B48">
        <f t="shared" si="1"/>
        <v>45</v>
      </c>
      <c r="C48" s="4">
        <f>Input!I49</f>
        <v>4641.5010395714289</v>
      </c>
      <c r="D48">
        <f t="shared" si="2"/>
        <v>571.77602842857141</v>
      </c>
      <c r="E48">
        <f t="shared" si="9"/>
        <v>367.21463609585021</v>
      </c>
      <c r="F48">
        <f t="shared" si="3"/>
        <v>41845.363233101489</v>
      </c>
      <c r="G48">
        <f t="shared" si="4"/>
        <v>58501.811815952547</v>
      </c>
      <c r="L48">
        <f>Input!J49</f>
        <v>24.010846714285435</v>
      </c>
      <c r="M48">
        <f t="shared" si="5"/>
        <v>19.904973000000155</v>
      </c>
      <c r="N48">
        <f t="shared" si="10"/>
        <v>21.762296285128702</v>
      </c>
      <c r="O48">
        <f t="shared" si="7"/>
        <v>5.0559790324609288</v>
      </c>
      <c r="P48">
        <f t="shared" si="8"/>
        <v>0.13409644732052509</v>
      </c>
    </row>
    <row r="49" spans="1:16" x14ac:dyDescent="0.25">
      <c r="A49">
        <f>Input!G50</f>
        <v>202</v>
      </c>
      <c r="B49">
        <f t="shared" si="1"/>
        <v>46</v>
      </c>
      <c r="C49" s="4">
        <f>Input!I50</f>
        <v>4665.0554154285719</v>
      </c>
      <c r="D49">
        <f t="shared" si="2"/>
        <v>595.33040428571439</v>
      </c>
      <c r="E49">
        <f t="shared" si="9"/>
        <v>385.30240316571025</v>
      </c>
      <c r="F49">
        <f t="shared" si="3"/>
        <v>44111.761254464465</v>
      </c>
      <c r="G49">
        <f t="shared" si="4"/>
        <v>50079.14922774717</v>
      </c>
      <c r="L49">
        <f>Input!J50</f>
        <v>23.554375857142986</v>
      </c>
      <c r="M49">
        <f t="shared" si="5"/>
        <v>19.448502142857706</v>
      </c>
      <c r="N49">
        <f t="shared" si="10"/>
        <v>22.63195322453517</v>
      </c>
      <c r="O49">
        <f t="shared" si="7"/>
        <v>0.85086351314713382</v>
      </c>
      <c r="P49">
        <f t="shared" si="8"/>
        <v>0.25347712881602413</v>
      </c>
    </row>
    <row r="50" spans="1:16" x14ac:dyDescent="0.25">
      <c r="A50">
        <f>Input!G51</f>
        <v>203</v>
      </c>
      <c r="B50">
        <f t="shared" si="1"/>
        <v>47</v>
      </c>
      <c r="C50" s="4">
        <f>Input!I51</f>
        <v>4688.9882127142855</v>
      </c>
      <c r="D50">
        <f t="shared" si="2"/>
        <v>619.263201571428</v>
      </c>
      <c r="E50">
        <f t="shared" si="9"/>
        <v>404.28107080742103</v>
      </c>
      <c r="F50">
        <f t="shared" si="3"/>
        <v>46217.31654783259</v>
      </c>
      <c r="G50">
        <f t="shared" si="4"/>
        <v>41945.105710691467</v>
      </c>
      <c r="L50">
        <f>Input!J51</f>
        <v>23.932797285713605</v>
      </c>
      <c r="M50">
        <f t="shared" si="5"/>
        <v>19.826923571428324</v>
      </c>
      <c r="N50">
        <f t="shared" si="10"/>
        <v>23.544440534194869</v>
      </c>
      <c r="O50">
        <f t="shared" si="7"/>
        <v>0.15082096645018461</v>
      </c>
      <c r="P50">
        <f t="shared" si="8"/>
        <v>2.0049212880073943</v>
      </c>
    </row>
    <row r="51" spans="1:16" x14ac:dyDescent="0.25">
      <c r="A51">
        <f>Input!G52</f>
        <v>204</v>
      </c>
      <c r="B51">
        <f t="shared" si="1"/>
        <v>48</v>
      </c>
      <c r="C51" s="4">
        <f>Input!I52</f>
        <v>4712.585161</v>
      </c>
      <c r="D51">
        <f t="shared" si="2"/>
        <v>642.86014985714246</v>
      </c>
      <c r="E51">
        <f t="shared" si="9"/>
        <v>424.1945154332679</v>
      </c>
      <c r="F51">
        <f t="shared" si="3"/>
        <v>47814.659677995558</v>
      </c>
      <c r="G51">
        <f t="shared" si="4"/>
        <v>34184.903214763428</v>
      </c>
      <c r="L51">
        <f>Input!J52</f>
        <v>23.596948285714461</v>
      </c>
      <c r="M51">
        <f t="shared" si="5"/>
        <v>19.491074571429181</v>
      </c>
      <c r="N51">
        <f t="shared" si="10"/>
        <v>24.501867186270935</v>
      </c>
      <c r="O51">
        <f t="shared" si="7"/>
        <v>0.81887821658433801</v>
      </c>
      <c r="P51">
        <f t="shared" si="8"/>
        <v>5.6329282739149171</v>
      </c>
    </row>
    <row r="52" spans="1:16" x14ac:dyDescent="0.25">
      <c r="A52">
        <f>Input!G53</f>
        <v>205</v>
      </c>
      <c r="B52">
        <f t="shared" si="1"/>
        <v>49</v>
      </c>
      <c r="C52" s="4">
        <f>Input!I53</f>
        <v>4735.850990428572</v>
      </c>
      <c r="D52">
        <f t="shared" si="2"/>
        <v>666.12597928571449</v>
      </c>
      <c r="E52">
        <f t="shared" si="9"/>
        <v>445.08877391462147</v>
      </c>
      <c r="F52">
        <f t="shared" si="3"/>
        <v>48857.446158262755</v>
      </c>
      <c r="G52">
        <f t="shared" si="4"/>
        <v>26895.127549936358</v>
      </c>
      <c r="L52">
        <f>Input!J53</f>
        <v>23.265829428572033</v>
      </c>
      <c r="M52">
        <f t="shared" si="5"/>
        <v>19.159955714286752</v>
      </c>
      <c r="N52">
        <f t="shared" si="10"/>
        <v>25.506445957356718</v>
      </c>
      <c r="O52">
        <f t="shared" si="7"/>
        <v>5.0203624290631295</v>
      </c>
      <c r="P52">
        <f t="shared" si="8"/>
        <v>11.410599267243375</v>
      </c>
    </row>
    <row r="53" spans="1:16" x14ac:dyDescent="0.25">
      <c r="A53">
        <f>Input!G54</f>
        <v>206</v>
      </c>
      <c r="B53">
        <f t="shared" si="1"/>
        <v>50</v>
      </c>
      <c r="C53" s="4">
        <f>Input!I54</f>
        <v>4759.168852857144</v>
      </c>
      <c r="D53">
        <f t="shared" si="2"/>
        <v>689.44384171428646</v>
      </c>
      <c r="E53">
        <f t="shared" si="9"/>
        <v>467.01214991852095</v>
      </c>
      <c r="F53">
        <f t="shared" si="3"/>
        <v>49475.857515126423</v>
      </c>
      <c r="G53">
        <f t="shared" si="4"/>
        <v>20185.011265369973</v>
      </c>
      <c r="L53">
        <f>Input!J54</f>
        <v>23.317862428571971</v>
      </c>
      <c r="M53">
        <f t="shared" si="5"/>
        <v>19.21198871428669</v>
      </c>
      <c r="N53">
        <f t="shared" si="10"/>
        <v>26.560498533571426</v>
      </c>
      <c r="O53">
        <f t="shared" si="7"/>
        <v>10.51468890944604</v>
      </c>
      <c r="P53">
        <f t="shared" si="8"/>
        <v>19.642716458574245</v>
      </c>
    </row>
    <row r="54" spans="1:16" x14ac:dyDescent="0.25">
      <c r="A54">
        <f>Input!G55</f>
        <v>207</v>
      </c>
      <c r="B54">
        <f t="shared" si="1"/>
        <v>51</v>
      </c>
      <c r="C54" s="4">
        <f>Input!I55</f>
        <v>4782.4536034285711</v>
      </c>
      <c r="D54">
        <f t="shared" si="2"/>
        <v>712.7285922857136</v>
      </c>
      <c r="E54">
        <f t="shared" si="9"/>
        <v>490.01532547368589</v>
      </c>
      <c r="F54">
        <f t="shared" si="3"/>
        <v>49601.199214085442</v>
      </c>
      <c r="G54">
        <f t="shared" si="4"/>
        <v>14177.852676544164</v>
      </c>
      <c r="L54">
        <f>Input!J55</f>
        <v>23.284750571427139</v>
      </c>
      <c r="M54">
        <f t="shared" si="5"/>
        <v>19.178876857141859</v>
      </c>
      <c r="N54">
        <f t="shared" si="10"/>
        <v>27.666460866300554</v>
      </c>
      <c r="O54">
        <f t="shared" si="7"/>
        <v>19.199385108199667</v>
      </c>
      <c r="P54">
        <f t="shared" si="8"/>
        <v>30.669142329408317</v>
      </c>
    </row>
    <row r="55" spans="1:16" x14ac:dyDescent="0.25">
      <c r="A55">
        <f>Input!G56</f>
        <v>208</v>
      </c>
      <c r="B55">
        <f t="shared" si="1"/>
        <v>52</v>
      </c>
      <c r="C55" s="4">
        <f>Input!I56</f>
        <v>4806.4266081428577</v>
      </c>
      <c r="D55">
        <f t="shared" si="2"/>
        <v>736.70159700000022</v>
      </c>
      <c r="E55">
        <f t="shared" si="9"/>
        <v>514.1514780226687</v>
      </c>
      <c r="F55">
        <f t="shared" si="3"/>
        <v>49528.555456824419</v>
      </c>
      <c r="G55">
        <f t="shared" si="4"/>
        <v>9012.5851051712634</v>
      </c>
      <c r="L55">
        <f>Input!J56</f>
        <v>23.973004714286617</v>
      </c>
      <c r="M55">
        <f t="shared" si="5"/>
        <v>19.867131000001336</v>
      </c>
      <c r="N55">
        <f t="shared" si="10"/>
        <v>28.826888790843334</v>
      </c>
      <c r="O55">
        <f t="shared" si="7"/>
        <v>23.560190628650854</v>
      </c>
      <c r="P55">
        <f t="shared" si="8"/>
        <v>44.86857177774192</v>
      </c>
    </row>
    <row r="56" spans="1:16" x14ac:dyDescent="0.25">
      <c r="A56">
        <f>Input!G57</f>
        <v>209</v>
      </c>
      <c r="B56">
        <f t="shared" si="1"/>
        <v>53</v>
      </c>
      <c r="C56" s="4">
        <f>Input!I57</f>
        <v>4830.7212711428574</v>
      </c>
      <c r="D56">
        <f t="shared" si="2"/>
        <v>760.99625999999989</v>
      </c>
      <c r="E56">
        <f t="shared" si="9"/>
        <v>539.47640322943926</v>
      </c>
      <c r="F56">
        <f t="shared" si="3"/>
        <v>49071.046943649701</v>
      </c>
      <c r="G56">
        <f t="shared" si="4"/>
        <v>4845.511831378165</v>
      </c>
      <c r="L56">
        <f>Input!J57</f>
        <v>24.294662999999673</v>
      </c>
      <c r="M56">
        <f t="shared" si="5"/>
        <v>20.188789285714392</v>
      </c>
      <c r="N56">
        <f t="shared" si="10"/>
        <v>30.044463920826271</v>
      </c>
      <c r="O56">
        <f t="shared" si="7"/>
        <v>33.060210629138389</v>
      </c>
      <c r="P56">
        <f t="shared" si="8"/>
        <v>62.662673151768729</v>
      </c>
    </row>
    <row r="57" spans="1:16" x14ac:dyDescent="0.25">
      <c r="A57">
        <f>Input!G58</f>
        <v>210</v>
      </c>
      <c r="B57">
        <f t="shared" si="1"/>
        <v>54</v>
      </c>
      <c r="C57" s="4">
        <f>Input!I58</f>
        <v>4855.3257668571441</v>
      </c>
      <c r="D57">
        <f t="shared" si="2"/>
        <v>785.60075571428661</v>
      </c>
      <c r="E57">
        <f t="shared" si="9"/>
        <v>566.0486438248671</v>
      </c>
      <c r="F57">
        <f t="shared" si="3"/>
        <v>48203.129835104184</v>
      </c>
      <c r="G57">
        <f t="shared" si="4"/>
        <v>1852.223837725802</v>
      </c>
      <c r="L57">
        <f>Input!J58</f>
        <v>24.604495714286713</v>
      </c>
      <c r="M57">
        <f t="shared" si="5"/>
        <v>20.498622000001433</v>
      </c>
      <c r="N57">
        <f t="shared" si="10"/>
        <v>31.321999831866073</v>
      </c>
      <c r="O57">
        <f t="shared" si="7"/>
        <v>45.124861569695646</v>
      </c>
      <c r="P57">
        <f t="shared" si="8"/>
        <v>84.520657912698496</v>
      </c>
    </row>
    <row r="58" spans="1:16" x14ac:dyDescent="0.25">
      <c r="A58">
        <f>Input!G59</f>
        <v>211</v>
      </c>
      <c r="B58">
        <f t="shared" si="1"/>
        <v>55</v>
      </c>
      <c r="C58" s="4">
        <f>Input!I59</f>
        <v>4880.7391385714291</v>
      </c>
      <c r="D58">
        <f t="shared" si="2"/>
        <v>811.01412742857156</v>
      </c>
      <c r="E58">
        <f t="shared" si="9"/>
        <v>593.92962478634229</v>
      </c>
      <c r="F58">
        <f t="shared" si="3"/>
        <v>47125.681287424042</v>
      </c>
      <c r="G58">
        <f t="shared" si="4"/>
        <v>229.71916480841617</v>
      </c>
      <c r="L58">
        <f>Input!J59</f>
        <v>25.413371714284949</v>
      </c>
      <c r="M58">
        <f t="shared" si="5"/>
        <v>21.307497999999669</v>
      </c>
      <c r="N58">
        <f t="shared" si="10"/>
        <v>32.662448548617718</v>
      </c>
      <c r="O58">
        <f t="shared" si="7"/>
        <v>52.549114950059995</v>
      </c>
      <c r="P58">
        <f t="shared" si="8"/>
        <v>110.96432267430777</v>
      </c>
    </row>
    <row r="59" spans="1:16" x14ac:dyDescent="0.25">
      <c r="A59">
        <f>Input!G60</f>
        <v>212</v>
      </c>
      <c r="B59">
        <f t="shared" si="1"/>
        <v>56</v>
      </c>
      <c r="C59" s="4">
        <f>Input!I60</f>
        <v>4906.5356620000002</v>
      </c>
      <c r="D59">
        <f t="shared" si="2"/>
        <v>836.81065085714272</v>
      </c>
      <c r="E59">
        <f t="shared" si="9"/>
        <v>623.18379516229027</v>
      </c>
      <c r="F59">
        <f t="shared" si="3"/>
        <v>45636.433474069316</v>
      </c>
      <c r="G59">
        <f t="shared" si="4"/>
        <v>198.74461459569611</v>
      </c>
      <c r="L59">
        <f>Input!J60</f>
        <v>25.796523428571163</v>
      </c>
      <c r="M59">
        <f t="shared" si="5"/>
        <v>21.690649714285883</v>
      </c>
      <c r="N59">
        <f t="shared" si="10"/>
        <v>34.068907350030543</v>
      </c>
      <c r="O59">
        <f t="shared" si="7"/>
        <v>68.432335744019667</v>
      </c>
      <c r="P59">
        <f t="shared" si="8"/>
        <v>142.57361179992327</v>
      </c>
    </row>
    <row r="60" spans="1:16" x14ac:dyDescent="0.25">
      <c r="A60">
        <f>Input!G61</f>
        <v>213</v>
      </c>
      <c r="B60">
        <f t="shared" si="1"/>
        <v>57</v>
      </c>
      <c r="C60" s="4">
        <f>Input!I61</f>
        <v>4932.776830857144</v>
      </c>
      <c r="D60">
        <f t="shared" si="2"/>
        <v>863.05181971428647</v>
      </c>
      <c r="E60">
        <f t="shared" si="9"/>
        <v>653.87877686748425</v>
      </c>
      <c r="F60">
        <f t="shared" si="3"/>
        <v>43753.361853790157</v>
      </c>
      <c r="G60">
        <f t="shared" si="4"/>
        <v>2006.3826481647968</v>
      </c>
      <c r="L60">
        <f>Input!J61</f>
        <v>26.241168857143748</v>
      </c>
      <c r="M60">
        <f t="shared" si="5"/>
        <v>22.135295142858467</v>
      </c>
      <c r="N60">
        <f t="shared" si="10"/>
        <v>35.544625908351229</v>
      </c>
      <c r="O60">
        <f t="shared" si="7"/>
        <v>86.554313103662196</v>
      </c>
      <c r="P60">
        <f t="shared" si="8"/>
        <v>179.99275361786641</v>
      </c>
    </row>
    <row r="61" spans="1:16" x14ac:dyDescent="0.25">
      <c r="A61">
        <f>Input!G62</f>
        <v>214</v>
      </c>
      <c r="B61">
        <f t="shared" si="1"/>
        <v>58</v>
      </c>
      <c r="C61" s="4">
        <f>Input!I62</f>
        <v>4959.498122</v>
      </c>
      <c r="D61">
        <f t="shared" si="2"/>
        <v>889.77311085714246</v>
      </c>
      <c r="E61">
        <f t="shared" si="9"/>
        <v>686.08552079100093</v>
      </c>
      <c r="F61">
        <f t="shared" si="3"/>
        <v>41488.634346952516</v>
      </c>
      <c r="G61">
        <f t="shared" si="4"/>
        <v>5928.9086485807366</v>
      </c>
      <c r="L61">
        <f>Input!J62</f>
        <v>26.721291142855989</v>
      </c>
      <c r="M61">
        <f t="shared" si="5"/>
        <v>22.615417428570709</v>
      </c>
      <c r="N61">
        <f t="shared" si="10"/>
        <v>37.093013778166195</v>
      </c>
      <c r="O61">
        <f t="shared" si="7"/>
        <v>107.57263042380609</v>
      </c>
      <c r="P61">
        <f t="shared" si="8"/>
        <v>223.93702868905714</v>
      </c>
    </row>
    <row r="62" spans="1:16" x14ac:dyDescent="0.25">
      <c r="A62">
        <f>Input!G63</f>
        <v>215</v>
      </c>
      <c r="B62">
        <f t="shared" si="1"/>
        <v>59</v>
      </c>
      <c r="C62" s="4">
        <f>Input!I63</f>
        <v>4986.2312388571427</v>
      </c>
      <c r="D62">
        <f t="shared" si="2"/>
        <v>916.50622771428516</v>
      </c>
      <c r="E62">
        <f t="shared" si="9"/>
        <v>719.87847057531087</v>
      </c>
      <c r="F62">
        <f t="shared" si="3"/>
        <v>38662.474877503453</v>
      </c>
      <c r="G62">
        <f t="shared" si="4"/>
        <v>12274.94627898527</v>
      </c>
      <c r="L62">
        <f>Input!J63</f>
        <v>26.733116857142704</v>
      </c>
      <c r="M62">
        <f t="shared" si="5"/>
        <v>22.627243142857424</v>
      </c>
      <c r="N62">
        <f t="shared" si="10"/>
        <v>38.717648252561517</v>
      </c>
      <c r="O62">
        <f t="shared" si="7"/>
        <v>143.62899276777921</v>
      </c>
      <c r="P62">
        <f t="shared" si="8"/>
        <v>275.200234474838</v>
      </c>
    </row>
    <row r="63" spans="1:16" x14ac:dyDescent="0.25">
      <c r="A63">
        <f>Input!G64</f>
        <v>216</v>
      </c>
      <c r="B63">
        <f t="shared" si="1"/>
        <v>60</v>
      </c>
      <c r="C63" s="4">
        <f>Input!I64</f>
        <v>5013.5130668571428</v>
      </c>
      <c r="D63">
        <f t="shared" si="2"/>
        <v>943.78805571428529</v>
      </c>
      <c r="E63">
        <f t="shared" si="9"/>
        <v>755.33573444251135</v>
      </c>
      <c r="F63">
        <f t="shared" si="3"/>
        <v>35514.277392719901</v>
      </c>
      <c r="G63">
        <f t="shared" si="4"/>
        <v>21388.951484165013</v>
      </c>
      <c r="L63">
        <f>Input!J64</f>
        <v>27.281828000000132</v>
      </c>
      <c r="M63">
        <f t="shared" si="5"/>
        <v>23.175954285714852</v>
      </c>
      <c r="N63">
        <f t="shared" si="10"/>
        <v>40.422282604304513</v>
      </c>
      <c r="O63">
        <f t="shared" si="7"/>
        <v>172.67154720778422</v>
      </c>
      <c r="P63">
        <f t="shared" si="8"/>
        <v>334.6629172637206</v>
      </c>
    </row>
    <row r="64" spans="1:16" x14ac:dyDescent="0.25">
      <c r="A64">
        <f>Input!G65</f>
        <v>217</v>
      </c>
      <c r="B64">
        <f t="shared" si="1"/>
        <v>61</v>
      </c>
      <c r="C64" s="4">
        <f>Input!I65</f>
        <v>5041.2182539999994</v>
      </c>
      <c r="D64">
        <f t="shared" si="2"/>
        <v>971.49324285714192</v>
      </c>
      <c r="E64">
        <f t="shared" si="9"/>
        <v>792.53926546204639</v>
      </c>
      <c r="F64">
        <f t="shared" si="3"/>
        <v>32024.526025524363</v>
      </c>
      <c r="G64">
        <f t="shared" si="4"/>
        <v>33655.058787109607</v>
      </c>
      <c r="L64">
        <f>Input!J65</f>
        <v>27.70518714285663</v>
      </c>
      <c r="M64">
        <f t="shared" si="5"/>
        <v>23.59931342857135</v>
      </c>
      <c r="N64">
        <f t="shared" si="10"/>
        <v>42.210854730815441</v>
      </c>
      <c r="O64">
        <f t="shared" si="7"/>
        <v>210.41439217235879</v>
      </c>
      <c r="P64">
        <f t="shared" si="8"/>
        <v>403.3014493825155</v>
      </c>
    </row>
    <row r="65" spans="1:16" x14ac:dyDescent="0.25">
      <c r="A65">
        <f>Input!G66</f>
        <v>218</v>
      </c>
      <c r="B65">
        <f t="shared" si="1"/>
        <v>62</v>
      </c>
      <c r="C65" s="4">
        <f>Input!I66</f>
        <v>5069.2640205714279</v>
      </c>
      <c r="D65">
        <f t="shared" si="2"/>
        <v>999.53900942857035</v>
      </c>
      <c r="E65">
        <f t="shared" si="9"/>
        <v>831.57505067343811</v>
      </c>
      <c r="F65">
        <f t="shared" si="3"/>
        <v>28211.891440695763</v>
      </c>
      <c r="G65">
        <f t="shared" si="4"/>
        <v>49501.32694905439</v>
      </c>
      <c r="L65">
        <f>Input!J66</f>
        <v>28.04576657142843</v>
      </c>
      <c r="M65">
        <f t="shared" si="5"/>
        <v>23.93989285714315</v>
      </c>
      <c r="N65">
        <f t="shared" si="10"/>
        <v>44.08749622260035</v>
      </c>
      <c r="O65">
        <f t="shared" si="7"/>
        <v>257.33709020128839</v>
      </c>
      <c r="P65">
        <f t="shared" si="8"/>
        <v>482.19803760599046</v>
      </c>
    </row>
    <row r="66" spans="1:16" x14ac:dyDescent="0.25">
      <c r="A66">
        <f>Input!G67</f>
        <v>219</v>
      </c>
      <c r="B66">
        <f t="shared" si="1"/>
        <v>63</v>
      </c>
      <c r="C66" s="4">
        <f>Input!I67</f>
        <v>5097.9152615714283</v>
      </c>
      <c r="D66">
        <f t="shared" si="2"/>
        <v>1028.1902504285708</v>
      </c>
      <c r="E66">
        <f t="shared" si="9"/>
        <v>872.53330949774067</v>
      </c>
      <c r="F66">
        <f t="shared" si="3"/>
        <v>24229.083259943949</v>
      </c>
      <c r="G66">
        <f t="shared" si="4"/>
        <v>69404.424823886482</v>
      </c>
      <c r="L66">
        <f>Input!J67</f>
        <v>28.651241000000482</v>
      </c>
      <c r="M66">
        <f t="shared" si="5"/>
        <v>24.545367285715201</v>
      </c>
      <c r="N66">
        <f t="shared" si="10"/>
        <v>46.056541875765184</v>
      </c>
      <c r="O66">
        <f t="shared" si="7"/>
        <v>302.94449857589552</v>
      </c>
      <c r="P66">
        <f t="shared" si="8"/>
        <v>572.55175736249384</v>
      </c>
    </row>
    <row r="67" spans="1:16" x14ac:dyDescent="0.25">
      <c r="A67">
        <f>Input!G68</f>
        <v>220</v>
      </c>
      <c r="B67">
        <f t="shared" si="1"/>
        <v>64</v>
      </c>
      <c r="C67" s="4">
        <f>Input!I68</f>
        <v>5127.0631807142854</v>
      </c>
      <c r="D67">
        <f t="shared" si="2"/>
        <v>1057.3381695714279</v>
      </c>
      <c r="E67">
        <f t="shared" ref="E67:E83" si="11">(_Ac/(1+EXP(-1*(B67-_Muc)/_sc)))</f>
        <v>915.50870189250213</v>
      </c>
      <c r="F67">
        <f t="shared" si="3"/>
        <v>20115.597902087447</v>
      </c>
      <c r="G67">
        <f t="shared" si="4"/>
        <v>93894.802380347581</v>
      </c>
      <c r="L67">
        <f>Input!J68</f>
        <v>29.147919142857063</v>
      </c>
      <c r="M67">
        <f t="shared" si="5"/>
        <v>25.042045428571782</v>
      </c>
      <c r="N67">
        <f t="shared" ref="N67:N83" si="12">_Ac*EXP(-1*(B67-_Muc)/_sc)*(1/_sc)*(1/(1+EXP(-1*(B67-_Muc)/_sc))^2)+$L$3</f>
        <v>48.122539670221272</v>
      </c>
      <c r="O67">
        <f t="shared" si="7"/>
        <v>360.03622415747122</v>
      </c>
      <c r="P67">
        <f t="shared" si="8"/>
        <v>675.69071689038697</v>
      </c>
    </row>
    <row r="68" spans="1:16" x14ac:dyDescent="0.25">
      <c r="A68">
        <f>Input!G69</f>
        <v>221</v>
      </c>
      <c r="B68">
        <f t="shared" ref="B68:B84" si="13">A68-$A$3</f>
        <v>65</v>
      </c>
      <c r="C68" s="4">
        <f>Input!I69</f>
        <v>5158.0133325714287</v>
      </c>
      <c r="D68">
        <f t="shared" ref="D68:D83" si="14">C68-$C$3</f>
        <v>1088.2883214285712</v>
      </c>
      <c r="E68">
        <f t="shared" si="11"/>
        <v>960.60054672718456</v>
      </c>
      <c r="F68">
        <f t="shared" ref="F68:F83" si="15">(D68-E68)^2</f>
        <v>16304.167808192067</v>
      </c>
      <c r="G68">
        <f t="shared" ref="G68:G83" si="16">(E68-$H$4)^2</f>
        <v>123562.39642653783</v>
      </c>
      <c r="L68">
        <f>Input!J69</f>
        <v>30.950151857143283</v>
      </c>
      <c r="M68">
        <f t="shared" ref="M68:M83" si="17">L68-$L$3</f>
        <v>26.844278142858002</v>
      </c>
      <c r="N68">
        <f t="shared" si="12"/>
        <v>50.290261236231814</v>
      </c>
      <c r="O68">
        <f t="shared" ref="O68:O83" si="18">(L68-N68)^2</f>
        <v>374.03983079510817</v>
      </c>
      <c r="P68">
        <f t="shared" ref="P68:P83" si="19">(N68-$Q$4)^2</f>
        <v>793.08546601956516</v>
      </c>
    </row>
    <row r="69" spans="1:16" x14ac:dyDescent="0.25">
      <c r="A69">
        <f>Input!G70</f>
        <v>222</v>
      </c>
      <c r="B69">
        <f t="shared" si="13"/>
        <v>66</v>
      </c>
      <c r="C69" s="4">
        <f>Input!I70</f>
        <v>5190.3518184285713</v>
      </c>
      <c r="D69">
        <f t="shared" si="14"/>
        <v>1120.6268072857138</v>
      </c>
      <c r="E69">
        <f t="shared" si="11"/>
        <v>1007.9130508791294</v>
      </c>
      <c r="F69">
        <f t="shared" si="15"/>
        <v>12704.390883282838</v>
      </c>
      <c r="G69">
        <f t="shared" si="16"/>
        <v>159062.92559289624</v>
      </c>
      <c r="L69">
        <f>Input!J70</f>
        <v>32.338485857142587</v>
      </c>
      <c r="M69">
        <f t="shared" si="17"/>
        <v>28.232612142857306</v>
      </c>
      <c r="N69">
        <f t="shared" si="12"/>
        <v>52.564712833033035</v>
      </c>
      <c r="O69">
        <f t="shared" si="18"/>
        <v>409.10025768023849</v>
      </c>
      <c r="P69">
        <f t="shared" si="19"/>
        <v>926.36377582998739</v>
      </c>
    </row>
    <row r="70" spans="1:16" x14ac:dyDescent="0.25">
      <c r="A70">
        <f>Input!G71</f>
        <v>223</v>
      </c>
      <c r="B70">
        <f t="shared" si="13"/>
        <v>67</v>
      </c>
      <c r="C70" s="4">
        <f>Input!I71</f>
        <v>5224.9939454285714</v>
      </c>
      <c r="D70">
        <f t="shared" si="14"/>
        <v>1155.2689342857138</v>
      </c>
      <c r="E70">
        <f t="shared" si="11"/>
        <v>1057.5555495745054</v>
      </c>
      <c r="F70">
        <f t="shared" si="15"/>
        <v>9547.9055517206143</v>
      </c>
      <c r="G70">
        <f t="shared" si="16"/>
        <v>201124.83465857946</v>
      </c>
      <c r="L70">
        <f>Input!J71</f>
        <v>34.642127000000073</v>
      </c>
      <c r="M70">
        <f t="shared" si="17"/>
        <v>30.536253285714793</v>
      </c>
      <c r="N70">
        <f t="shared" si="12"/>
        <v>54.951146864403071</v>
      </c>
      <c r="O70">
        <f t="shared" si="18"/>
        <v>412.4562878527156</v>
      </c>
      <c r="P70">
        <f t="shared" si="19"/>
        <v>1077.3269281814353</v>
      </c>
    </row>
    <row r="71" spans="1:16" x14ac:dyDescent="0.25">
      <c r="A71">
        <f>Input!G72</f>
        <v>224</v>
      </c>
      <c r="B71">
        <f t="shared" si="13"/>
        <v>68</v>
      </c>
      <c r="C71" s="4">
        <f>Input!I72</f>
        <v>5261.5565617142856</v>
      </c>
      <c r="D71">
        <f t="shared" si="14"/>
        <v>1191.8315505714281</v>
      </c>
      <c r="E71">
        <f t="shared" si="11"/>
        <v>1109.6427585240951</v>
      </c>
      <c r="F71">
        <f t="shared" si="15"/>
        <v>6754.9975381997456</v>
      </c>
      <c r="G71">
        <f t="shared" si="16"/>
        <v>250556.95439291876</v>
      </c>
      <c r="L71">
        <f>Input!J72</f>
        <v>36.562616285714284</v>
      </c>
      <c r="M71">
        <f t="shared" si="17"/>
        <v>32.456742571429004</v>
      </c>
      <c r="N71">
        <f t="shared" si="12"/>
        <v>57.455073957239023</v>
      </c>
      <c r="O71">
        <f t="shared" si="18"/>
        <v>436.49478755645288</v>
      </c>
      <c r="P71">
        <f t="shared" si="19"/>
        <v>1247.9676681319083</v>
      </c>
    </row>
    <row r="72" spans="1:16" x14ac:dyDescent="0.25">
      <c r="A72">
        <f>Input!G73</f>
        <v>225</v>
      </c>
      <c r="B72">
        <f t="shared" si="13"/>
        <v>69</v>
      </c>
      <c r="C72" s="4">
        <f>Input!I73</f>
        <v>5299.9237757142855</v>
      </c>
      <c r="D72">
        <f t="shared" si="14"/>
        <v>1230.198764571428</v>
      </c>
      <c r="E72">
        <f t="shared" si="11"/>
        <v>1164.2950384305079</v>
      </c>
      <c r="F72">
        <f t="shared" si="15"/>
        <v>4343.3011192573913</v>
      </c>
      <c r="G72">
        <f t="shared" si="16"/>
        <v>308256.94978469278</v>
      </c>
      <c r="L72">
        <f>Input!J73</f>
        <v>38.367213999999876</v>
      </c>
      <c r="M72">
        <f t="shared" si="17"/>
        <v>34.261340285714596</v>
      </c>
      <c r="N72">
        <f t="shared" si="12"/>
        <v>60.082275630450113</v>
      </c>
      <c r="O72">
        <f t="shared" si="18"/>
        <v>471.54390161425209</v>
      </c>
      <c r="P72">
        <f t="shared" si="19"/>
        <v>1440.4899876949301</v>
      </c>
    </row>
    <row r="73" spans="1:16" x14ac:dyDescent="0.25">
      <c r="A73">
        <f>Input!G74</f>
        <v>226</v>
      </c>
      <c r="B73">
        <f t="shared" si="13"/>
        <v>70</v>
      </c>
      <c r="C73" s="4">
        <f>Input!I74</f>
        <v>5340.7270784285711</v>
      </c>
      <c r="D73">
        <f t="shared" si="14"/>
        <v>1271.0020672857136</v>
      </c>
      <c r="E73">
        <f t="shared" si="11"/>
        <v>1221.6386724712897</v>
      </c>
      <c r="F73">
        <f t="shared" si="15"/>
        <v>2436.744747604685</v>
      </c>
      <c r="G73">
        <f t="shared" si="16"/>
        <v>375220.63690893241</v>
      </c>
      <c r="L73">
        <f>Input!J74</f>
        <v>40.803302714285564</v>
      </c>
      <c r="M73">
        <f t="shared" si="17"/>
        <v>36.697429000000284</v>
      </c>
      <c r="N73">
        <f t="shared" si="12"/>
        <v>62.838817582773203</v>
      </c>
      <c r="O73">
        <f t="shared" si="18"/>
        <v>485.56391551933979</v>
      </c>
      <c r="P73">
        <f t="shared" si="19"/>
        <v>1657.3309263689628</v>
      </c>
    </row>
    <row r="74" spans="1:16" x14ac:dyDescent="0.25">
      <c r="A74">
        <f>Input!G75</f>
        <v>227</v>
      </c>
      <c r="B74">
        <f t="shared" si="13"/>
        <v>71</v>
      </c>
      <c r="C74" s="4">
        <f>Input!I75</f>
        <v>5385.8514821428562</v>
      </c>
      <c r="D74">
        <f t="shared" si="14"/>
        <v>1316.1264709999987</v>
      </c>
      <c r="E74">
        <f t="shared" si="11"/>
        <v>1281.8061573917391</v>
      </c>
      <c r="F74">
        <f t="shared" si="15"/>
        <v>1177.8839261692849</v>
      </c>
      <c r="G74">
        <f t="shared" si="16"/>
        <v>452552.25680207985</v>
      </c>
      <c r="L74">
        <f>Input!J75</f>
        <v>45.124403714285108</v>
      </c>
      <c r="M74">
        <f t="shared" si="17"/>
        <v>41.018529999999828</v>
      </c>
      <c r="N74">
        <f t="shared" si="12"/>
        <v>65.731063629482094</v>
      </c>
      <c r="O74">
        <f t="shared" si="18"/>
        <v>424.63443286058623</v>
      </c>
      <c r="P74">
        <f t="shared" si="19"/>
        <v>1901.1845925610742</v>
      </c>
    </row>
    <row r="75" spans="1:16" x14ac:dyDescent="0.25">
      <c r="A75">
        <f>Input!G76</f>
        <v>228</v>
      </c>
      <c r="B75">
        <f t="shared" si="13"/>
        <v>72</v>
      </c>
      <c r="C75" s="4">
        <f>Input!I76</f>
        <v>5435.4932929999995</v>
      </c>
      <c r="D75">
        <f t="shared" si="14"/>
        <v>1365.768281857142</v>
      </c>
      <c r="E75">
        <f t="shared" si="11"/>
        <v>1344.9365088719167</v>
      </c>
      <c r="F75">
        <f t="shared" si="15"/>
        <v>433.96276570796556</v>
      </c>
      <c r="G75">
        <f t="shared" si="16"/>
        <v>541475.80365623184</v>
      </c>
      <c r="L75">
        <f>Input!J76</f>
        <v>49.641810857143355</v>
      </c>
      <c r="M75">
        <f t="shared" si="17"/>
        <v>45.535937142858074</v>
      </c>
      <c r="N75">
        <f t="shared" si="12"/>
        <v>68.765690319385357</v>
      </c>
      <c r="O75">
        <f t="shared" si="18"/>
        <v>365.72276568636141</v>
      </c>
      <c r="P75">
        <f t="shared" si="19"/>
        <v>2175.0286305918057</v>
      </c>
    </row>
    <row r="76" spans="1:16" x14ac:dyDescent="0.25">
      <c r="A76">
        <f>Input!G77</f>
        <v>229</v>
      </c>
      <c r="B76">
        <f t="shared" si="13"/>
        <v>73</v>
      </c>
      <c r="C76" s="4">
        <f>Input!I77</f>
        <v>5491.9301357142849</v>
      </c>
      <c r="D76">
        <f t="shared" si="14"/>
        <v>1422.2051245714274</v>
      </c>
      <c r="E76">
        <f t="shared" si="11"/>
        <v>1411.1755818644156</v>
      </c>
      <c r="F76">
        <f t="shared" si="15"/>
        <v>121.65081232579811</v>
      </c>
      <c r="G76">
        <f t="shared" si="16"/>
        <v>643347.51448417478</v>
      </c>
      <c r="L76">
        <f>Input!J77</f>
        <v>56.436842714285376</v>
      </c>
      <c r="M76">
        <f t="shared" si="17"/>
        <v>52.330969000000096</v>
      </c>
      <c r="N76">
        <f t="shared" si="12"/>
        <v>71.94970226499504</v>
      </c>
      <c r="O76">
        <f t="shared" si="18"/>
        <v>240.64881144004403</v>
      </c>
      <c r="P76">
        <f t="shared" si="19"/>
        <v>2482.1533805965123</v>
      </c>
    </row>
    <row r="77" spans="1:16" x14ac:dyDescent="0.25">
      <c r="A77">
        <f>Input!G78</f>
        <v>230</v>
      </c>
      <c r="B77">
        <f t="shared" si="13"/>
        <v>74</v>
      </c>
      <c r="C77" s="4">
        <f>Input!I78</f>
        <v>5555.1809312857149</v>
      </c>
      <c r="D77">
        <f t="shared" si="14"/>
        <v>1485.4559201428574</v>
      </c>
      <c r="E77">
        <f t="shared" si="11"/>
        <v>1480.6764066331807</v>
      </c>
      <c r="F77">
        <f t="shared" si="15"/>
        <v>22.84374938918199</v>
      </c>
      <c r="G77">
        <f t="shared" si="16"/>
        <v>759669.63823972654</v>
      </c>
      <c r="L77">
        <f>Input!J78</f>
        <v>63.25079557142999</v>
      </c>
      <c r="M77">
        <f t="shared" si="17"/>
        <v>59.144921857144709</v>
      </c>
      <c r="N77">
        <f t="shared" si="12"/>
        <v>75.290448220307255</v>
      </c>
      <c r="O77">
        <f t="shared" si="18"/>
        <v>144.95323590561733</v>
      </c>
      <c r="P77">
        <f t="shared" si="19"/>
        <v>2826.1940035367215</v>
      </c>
    </row>
    <row r="78" spans="1:16" x14ac:dyDescent="0.25">
      <c r="A78">
        <f>Input!G79</f>
        <v>231</v>
      </c>
      <c r="B78">
        <f t="shared" si="13"/>
        <v>75</v>
      </c>
      <c r="C78" s="4">
        <f>Input!I79</f>
        <v>5625.2385842857138</v>
      </c>
      <c r="D78">
        <f t="shared" si="14"/>
        <v>1555.5135731428563</v>
      </c>
      <c r="E78">
        <f t="shared" si="11"/>
        <v>1553.5995412588593</v>
      </c>
      <c r="F78">
        <f t="shared" si="15"/>
        <v>3.6635180529572602</v>
      </c>
      <c r="G78">
        <f t="shared" si="16"/>
        <v>892105.6143018963</v>
      </c>
      <c r="L78">
        <f>Input!J79</f>
        <v>70.057652999998936</v>
      </c>
      <c r="M78">
        <f t="shared" si="17"/>
        <v>65.951779285713656</v>
      </c>
      <c r="N78">
        <f t="shared" si="12"/>
        <v>78.795637942261521</v>
      </c>
      <c r="O78">
        <f t="shared" si="18"/>
        <v>76.35238085120767</v>
      </c>
      <c r="P78">
        <f t="shared" si="19"/>
        <v>3211.1658709293588</v>
      </c>
    </row>
    <row r="79" spans="1:16" x14ac:dyDescent="0.25">
      <c r="A79">
        <f>Input!G80</f>
        <v>232</v>
      </c>
      <c r="B79">
        <f t="shared" si="13"/>
        <v>76</v>
      </c>
      <c r="C79" s="4">
        <f>Input!I80</f>
        <v>5700.8826854285717</v>
      </c>
      <c r="D79">
        <f t="shared" si="14"/>
        <v>1631.1576742857142</v>
      </c>
      <c r="E79">
        <f t="shared" si="11"/>
        <v>1630.1134414131382</v>
      </c>
      <c r="F79">
        <f t="shared" si="15"/>
        <v>1.090422292168332</v>
      </c>
      <c r="G79">
        <f t="shared" si="16"/>
        <v>1042496.803356435</v>
      </c>
      <c r="L79">
        <f>Input!J80</f>
        <v>75.644101142857835</v>
      </c>
      <c r="M79">
        <f t="shared" si="17"/>
        <v>71.538227428572554</v>
      </c>
      <c r="N79">
        <f t="shared" si="12"/>
        <v>82.473359873647411</v>
      </c>
      <c r="O79">
        <f t="shared" si="18"/>
        <v>46.638774812065648</v>
      </c>
      <c r="P79">
        <f t="shared" si="19"/>
        <v>3641.5035490414807</v>
      </c>
    </row>
    <row r="80" spans="1:16" x14ac:dyDescent="0.25">
      <c r="A80">
        <f>Input!G81</f>
        <v>233</v>
      </c>
      <c r="B80">
        <f t="shared" si="13"/>
        <v>77</v>
      </c>
      <c r="C80" s="4">
        <f>Input!I81</f>
        <v>5784.1448851428568</v>
      </c>
      <c r="D80">
        <f t="shared" si="14"/>
        <v>1714.4198739999993</v>
      </c>
      <c r="E80">
        <f t="shared" si="11"/>
        <v>1710.3948482430908</v>
      </c>
      <c r="F80">
        <f t="shared" si="15"/>
        <v>16.20083234377654</v>
      </c>
      <c r="G80">
        <f t="shared" si="16"/>
        <v>1212880.9281546557</v>
      </c>
      <c r="L80">
        <f>Input!J81</f>
        <v>83.262199714285089</v>
      </c>
      <c r="M80">
        <f t="shared" si="17"/>
        <v>79.156325999999808</v>
      </c>
      <c r="N80">
        <f t="shared" si="12"/>
        <v>86.332099687000522</v>
      </c>
      <c r="O80">
        <f t="shared" si="18"/>
        <v>9.4242858424782163</v>
      </c>
      <c r="P80">
        <f t="shared" si="19"/>
        <v>4122.1037404564449</v>
      </c>
    </row>
    <row r="81" spans="1:16" x14ac:dyDescent="0.25">
      <c r="A81">
        <f>Input!G82</f>
        <v>234</v>
      </c>
      <c r="B81">
        <f t="shared" si="13"/>
        <v>78</v>
      </c>
      <c r="C81" s="4">
        <f>Input!I82</f>
        <v>5876.0516520000001</v>
      </c>
      <c r="D81">
        <f t="shared" si="14"/>
        <v>1806.3266408571426</v>
      </c>
      <c r="E81">
        <f t="shared" si="11"/>
        <v>1794.6291952470804</v>
      </c>
      <c r="F81">
        <f t="shared" si="15"/>
        <v>136.83023380036417</v>
      </c>
      <c r="G81">
        <f t="shared" si="16"/>
        <v>1405512.39753</v>
      </c>
      <c r="L81">
        <f>Input!J82</f>
        <v>91.906766857143339</v>
      </c>
      <c r="M81">
        <f t="shared" si="17"/>
        <v>87.800893142858058</v>
      </c>
      <c r="N81">
        <f t="shared" si="12"/>
        <v>90.380759730887732</v>
      </c>
      <c r="O81">
        <f t="shared" si="18"/>
        <v>2.3286977493828953</v>
      </c>
      <c r="P81">
        <f t="shared" si="19"/>
        <v>4658.3725823959257</v>
      </c>
    </row>
    <row r="82" spans="1:16" x14ac:dyDescent="0.25">
      <c r="A82">
        <f>Input!G83</f>
        <v>235</v>
      </c>
      <c r="B82">
        <f t="shared" si="13"/>
        <v>79</v>
      </c>
      <c r="C82" s="4">
        <f>Input!I83</f>
        <v>5978.2349288571431</v>
      </c>
      <c r="D82">
        <f t="shared" si="14"/>
        <v>1908.5099177142856</v>
      </c>
      <c r="E82">
        <f t="shared" si="11"/>
        <v>1883.0110350661469</v>
      </c>
      <c r="F82">
        <f t="shared" si="15"/>
        <v>650.19301630355199</v>
      </c>
      <c r="G82">
        <f t="shared" si="16"/>
        <v>1622884.7045533387</v>
      </c>
      <c r="L82">
        <f>Input!J83</f>
        <v>102.18327685714303</v>
      </c>
      <c r="M82">
        <f t="shared" si="17"/>
        <v>98.077403142857747</v>
      </c>
      <c r="N82">
        <f t="shared" si="12"/>
        <v>94.628679421919429</v>
      </c>
      <c r="O82">
        <f t="shared" si="18"/>
        <v>57.071942408286979</v>
      </c>
      <c r="P82">
        <f t="shared" si="19"/>
        <v>5256.2777413106787</v>
      </c>
    </row>
    <row r="83" spans="1:16" x14ac:dyDescent="0.25">
      <c r="A83">
        <f>Input!G84</f>
        <v>236</v>
      </c>
      <c r="B83">
        <f t="shared" si="13"/>
        <v>80</v>
      </c>
      <c r="C83" s="4">
        <f>Input!I84</f>
        <v>6091.3853349999999</v>
      </c>
      <c r="D83">
        <f t="shared" si="14"/>
        <v>2021.6603238571424</v>
      </c>
      <c r="E83">
        <f t="shared" si="11"/>
        <v>1975.7444871590526</v>
      </c>
      <c r="F83">
        <f t="shared" si="15"/>
        <v>2108.2640596856531</v>
      </c>
      <c r="G83">
        <f t="shared" si="16"/>
        <v>1867755.1089686065</v>
      </c>
      <c r="L83">
        <f>Input!J84</f>
        <v>113.15040614285681</v>
      </c>
      <c r="M83">
        <f t="shared" si="17"/>
        <v>109.04453242857153</v>
      </c>
      <c r="N83">
        <f t="shared" si="12"/>
        <v>99.085656627845481</v>
      </c>
      <c r="O83">
        <f t="shared" si="18"/>
        <v>197.8171789200114</v>
      </c>
      <c r="P83">
        <f t="shared" si="19"/>
        <v>5922.4057873941174</v>
      </c>
    </row>
    <row r="84" spans="1:16" x14ac:dyDescent="0.25">
      <c r="A84">
        <f>Input!G85</f>
        <v>237</v>
      </c>
      <c r="B84">
        <f t="shared" si="13"/>
        <v>81</v>
      </c>
      <c r="C84" s="4">
        <f>Input!I85</f>
        <v>6216.8368064285705</v>
      </c>
      <c r="D84">
        <f t="shared" ref="D84" si="20">C84-$C$3</f>
        <v>2147.111795285713</v>
      </c>
      <c r="E84">
        <f t="shared" ref="E84" si="21">(_Ac/(1+EXP(-1*(B84-_Muc)/_sc)))</f>
        <v>2073.0437073756702</v>
      </c>
      <c r="F84">
        <f t="shared" ref="F84" si="22">(D84-E84)^2</f>
        <v>5486.0816466498254</v>
      </c>
      <c r="G84">
        <f t="shared" ref="G84" si="23">(E84-$H$4)^2</f>
        <v>2143171.8352481937</v>
      </c>
      <c r="L84">
        <f>Input!J85</f>
        <v>125.45147142857058</v>
      </c>
      <c r="M84">
        <f t="shared" ref="M84" si="24">L84-$L$3</f>
        <v>121.3455977142853</v>
      </c>
      <c r="N84">
        <f t="shared" ref="N84" si="25">_Ac*EXP(-1*(B84-_Muc)/_sc)*(1/_sc)*(1/(1+EXP(-1*(B84-_Muc)/_sc))^2)+$L$3</f>
        <v>103.76197008920703</v>
      </c>
      <c r="O84">
        <f t="shared" ref="O84" si="26">(L84-N84)^2</f>
        <v>470.43446835025361</v>
      </c>
      <c r="P84">
        <f t="shared" ref="P84" si="27">(N84-$Q$4)^2</f>
        <v>6664.0253812270212</v>
      </c>
    </row>
  </sheetData>
  <scenarios current="0">
    <scenario name="1" count="3" user="Pre-Setup" comment="Created by Pre-Setup on 6/11/2021">
      <inputCells r="X3" val="1772.33141208547"/>
      <inputCells r="Y3" val="27.9013684746188"/>
      <inputCells r="Z3" val="4.87769446178679"/>
    </scenario>
  </scenarios>
  <mergeCells count="3">
    <mergeCell ref="C1:J1"/>
    <mergeCell ref="L1:S1"/>
    <mergeCell ref="AB3:AI18"/>
  </mergeCells>
  <conditionalFormatting sqref="W6">
    <cfRule type="cellIs" dxfId="17" priority="1" operator="greaterThan">
      <formula>0.05</formula>
    </cfRule>
    <cfRule type="cellIs" dxfId="16" priority="2" operator="between">
      <formula>0.05</formula>
      <formula>0.025</formula>
    </cfRule>
    <cfRule type="cellIs" dxfId="15" priority="3" operator="lessThan">
      <formula>0.025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4"/>
  <sheetViews>
    <sheetView tabSelected="1" zoomScale="80" zoomScaleNormal="80" workbookViewId="0">
      <selection activeCell="T21" sqref="T21"/>
    </sheetView>
  </sheetViews>
  <sheetFormatPr defaultRowHeight="15" x14ac:dyDescent="0.25"/>
  <cols>
    <col min="7" max="7" width="12.42578125" bestFit="1" customWidth="1"/>
    <col min="8" max="8" width="12" bestFit="1" customWidth="1"/>
    <col min="9" max="10" width="12" customWidth="1"/>
    <col min="11" max="11" width="12" bestFit="1" customWidth="1"/>
    <col min="16" max="17" width="12" bestFit="1" customWidth="1"/>
    <col min="18" max="19" width="12" customWidth="1"/>
    <col min="20" max="20" width="12" bestFit="1" customWidth="1"/>
    <col min="23" max="23" width="11.28515625" bestFit="1" customWidth="1"/>
  </cols>
  <sheetData>
    <row r="1" spans="1:27" ht="18" x14ac:dyDescent="0.35">
      <c r="C1" s="30" t="s">
        <v>18</v>
      </c>
      <c r="D1" s="30"/>
      <c r="E1" s="30"/>
      <c r="F1" s="30"/>
      <c r="G1" s="30"/>
      <c r="H1" s="30"/>
      <c r="I1" s="30"/>
      <c r="J1" s="30"/>
      <c r="K1" s="30"/>
      <c r="L1" s="30"/>
      <c r="N1" s="31" t="s">
        <v>19</v>
      </c>
      <c r="O1" s="31"/>
      <c r="P1" s="31"/>
      <c r="Q1" s="31"/>
      <c r="R1" s="31"/>
      <c r="S1" s="31"/>
      <c r="T1" s="31"/>
      <c r="U1" s="31"/>
    </row>
    <row r="2" spans="1:27" ht="14.45" x14ac:dyDescent="0.3">
      <c r="A2" t="s">
        <v>30</v>
      </c>
      <c r="B2" t="s">
        <v>9</v>
      </c>
      <c r="C2" t="s">
        <v>14</v>
      </c>
      <c r="D2" t="s">
        <v>15</v>
      </c>
      <c r="E2" t="s">
        <v>0</v>
      </c>
      <c r="F2" t="s">
        <v>16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16</v>
      </c>
      <c r="P2" t="s">
        <v>8</v>
      </c>
      <c r="Q2" t="s">
        <v>2</v>
      </c>
      <c r="T2" t="s">
        <v>4</v>
      </c>
      <c r="U2" t="s">
        <v>3</v>
      </c>
      <c r="W2" t="s">
        <v>7</v>
      </c>
      <c r="Y2" t="s">
        <v>10</v>
      </c>
      <c r="Z2" t="s">
        <v>13</v>
      </c>
      <c r="AA2" t="s">
        <v>12</v>
      </c>
    </row>
    <row r="3" spans="1:27" ht="14.45" x14ac:dyDescent="0.3">
      <c r="A3">
        <f>Input!G4</f>
        <v>156</v>
      </c>
      <c r="B3">
        <f>A3-$A$3</f>
        <v>0</v>
      </c>
      <c r="C3" s="3"/>
      <c r="D3" s="3"/>
      <c r="E3" s="15">
        <f>Input!I4</f>
        <v>4069.7250111428575</v>
      </c>
      <c r="F3" s="3"/>
      <c r="G3" s="3"/>
      <c r="H3" s="3"/>
      <c r="I3" s="3"/>
      <c r="J3" s="2" t="s">
        <v>11</v>
      </c>
      <c r="K3" s="23">
        <f>SUM(H4:H161)</f>
        <v>226610.03054226216</v>
      </c>
      <c r="L3">
        <f>1-(K3/K5)</f>
        <v>0.98027682305859754</v>
      </c>
      <c r="N3" s="15">
        <f>Input!J4</f>
        <v>4.1058737142852806</v>
      </c>
      <c r="O3" s="3"/>
      <c r="P3" s="3">
        <v>0</v>
      </c>
      <c r="Q3" s="3">
        <v>0</v>
      </c>
      <c r="R3" s="3">
        <v>0</v>
      </c>
      <c r="S3" s="2" t="s">
        <v>11</v>
      </c>
      <c r="T3" s="23">
        <f>SUM(Q4:Q167)</f>
        <v>1491.2190160805885</v>
      </c>
      <c r="U3">
        <f>1-(T3/T5)</f>
        <v>0.94540517395675105</v>
      </c>
      <c r="W3">
        <f>COUNT(B4:B500)</f>
        <v>73</v>
      </c>
      <c r="Y3">
        <v>9683014.1917337533</v>
      </c>
      <c r="Z3">
        <v>12.918827661158245</v>
      </c>
      <c r="AA3">
        <v>2.1443301967619557</v>
      </c>
    </row>
    <row r="4" spans="1:27" ht="14.45" x14ac:dyDescent="0.3">
      <c r="A4">
        <f>Input!G5</f>
        <v>157</v>
      </c>
      <c r="B4">
        <f t="shared" ref="B4:B67" si="0">A4-$A$3</f>
        <v>1</v>
      </c>
      <c r="C4">
        <f>LN(B4)</f>
        <v>0</v>
      </c>
      <c r="D4">
        <f>((C4-$Z$3)/$AA$3)</f>
        <v>-6.0246447495195987</v>
      </c>
      <c r="E4" s="4">
        <f>Input!I5</f>
        <v>4073.8498058571427</v>
      </c>
      <c r="F4">
        <f>E4-$E$4</f>
        <v>0</v>
      </c>
      <c r="G4">
        <f>P4</f>
        <v>0.10878305764059024</v>
      </c>
      <c r="H4">
        <f>(F4-G4)^2</f>
        <v>1.1833753629635978E-2</v>
      </c>
      <c r="I4">
        <f>(G4-$J$4)^2</f>
        <v>234705.13435618294</v>
      </c>
      <c r="J4">
        <f>AVERAGE(F3:F161)</f>
        <v>484.57254264774963</v>
      </c>
      <c r="K4" t="s">
        <v>5</v>
      </c>
      <c r="L4" t="s">
        <v>6</v>
      </c>
      <c r="N4" s="4">
        <f>Input!J5</f>
        <v>4.1247947142851444</v>
      </c>
      <c r="O4">
        <f>N4-$N$4</f>
        <v>0</v>
      </c>
      <c r="P4">
        <f>$Y$3*((1/B4*$AA$3)*(1/SQRT(2*PI()))*EXP(-1*D4*D4/2))</f>
        <v>0.10878305764059024</v>
      </c>
      <c r="Q4">
        <f>(O4-P4)^2</f>
        <v>1.1833753629635978E-2</v>
      </c>
      <c r="R4">
        <f>(O4-S4)^2</f>
        <v>235.85180083072649</v>
      </c>
      <c r="S4">
        <f>AVERAGE(O3:O167)</f>
        <v>15.357467266145369</v>
      </c>
      <c r="T4" t="s">
        <v>5</v>
      </c>
      <c r="U4" t="s">
        <v>6</v>
      </c>
    </row>
    <row r="5" spans="1:27" ht="14.45" x14ac:dyDescent="0.3">
      <c r="A5">
        <f>Input!G6</f>
        <v>158</v>
      </c>
      <c r="B5">
        <f t="shared" si="0"/>
        <v>2</v>
      </c>
      <c r="C5">
        <f t="shared" ref="C5:C68" si="1">LN(B5)</f>
        <v>0.69314718055994529</v>
      </c>
      <c r="D5">
        <f t="shared" ref="D5:D68" si="2">((C5-$Z$3)/$AA$3)</f>
        <v>-5.7013982730176913</v>
      </c>
      <c r="E5" s="4">
        <f>Input!I6</f>
        <v>4078.1543508571435</v>
      </c>
      <c r="F5">
        <f t="shared" ref="F5:F68" si="3">E5-$E$4</f>
        <v>4.3045450000008714</v>
      </c>
      <c r="G5">
        <f>G4+P5</f>
        <v>0.47069808987600437</v>
      </c>
      <c r="H5">
        <f t="shared" ref="H5:H68" si="4">(F5-G5)^2</f>
        <v>14.698382130273989</v>
      </c>
      <c r="I5">
        <f t="shared" ref="I5:I68" si="5">(G5-$J$4)^2</f>
        <v>234354.59590433564</v>
      </c>
      <c r="K5">
        <f>SUM(I4:I161)</f>
        <v>11489529.867095971</v>
      </c>
      <c r="L5">
        <f>1-((1-L3)*(W3-1)/(W3-1-1))</f>
        <v>0.97999903183407078</v>
      </c>
      <c r="N5" s="4">
        <f>Input!J6</f>
        <v>4.3045450000008714</v>
      </c>
      <c r="O5">
        <f t="shared" ref="O5:O68" si="6">N5-$N$4</f>
        <v>0.17975028571572693</v>
      </c>
      <c r="P5">
        <f t="shared" ref="P5:P68" si="7">$Y$3*((1/B5*$AA$3)*(1/SQRT(2*PI()))*EXP(-1*D5*D5/2))</f>
        <v>0.36191503223541416</v>
      </c>
      <c r="Q5">
        <f t="shared" ref="Q5:Q68" si="8">(O5-P5)^2</f>
        <v>3.3183994874581901E-2</v>
      </c>
      <c r="R5">
        <f t="shared" ref="R5:R68" si="9">(O5-S5)^2</f>
        <v>3.2310165214885465E-2</v>
      </c>
      <c r="T5">
        <f>SUM(R4:R167)</f>
        <v>27314.29192391369</v>
      </c>
      <c r="U5">
        <f>1-((1-U3)*(Y3-1)/(Y3-1-1))</f>
        <v>0.94540516831854415</v>
      </c>
    </row>
    <row r="6" spans="1:27" ht="14.45" x14ac:dyDescent="0.3">
      <c r="A6">
        <f>Input!G7</f>
        <v>159</v>
      </c>
      <c r="B6">
        <f t="shared" si="0"/>
        <v>3</v>
      </c>
      <c r="C6">
        <f t="shared" si="1"/>
        <v>1.0986122886681098</v>
      </c>
      <c r="D6">
        <f t="shared" si="2"/>
        <v>-5.512311205773833</v>
      </c>
      <c r="E6" s="4">
        <f>Input!I7</f>
        <v>4082.7592678571432</v>
      </c>
      <c r="F6">
        <f t="shared" si="3"/>
        <v>8.9094620000005307</v>
      </c>
      <c r="G6">
        <f t="shared" ref="G6:G69" si="10">G5+P6</f>
        <v>1.1672400792960405</v>
      </c>
      <c r="H6">
        <f t="shared" si="4"/>
        <v>59.942000269437123</v>
      </c>
      <c r="I6">
        <f t="shared" si="5"/>
        <v>233680.68655129816</v>
      </c>
      <c r="N6" s="4">
        <f>Input!J7</f>
        <v>4.6049169999996593</v>
      </c>
      <c r="O6">
        <f t="shared" si="6"/>
        <v>0.48012228571451487</v>
      </c>
      <c r="P6">
        <f t="shared" si="7"/>
        <v>0.69654198942003598</v>
      </c>
      <c r="Q6">
        <f t="shared" si="8"/>
        <v>4.6837488151985546E-2</v>
      </c>
      <c r="R6">
        <f t="shared" si="9"/>
        <v>0.23051740923973024</v>
      </c>
    </row>
    <row r="7" spans="1:27" ht="14.45" x14ac:dyDescent="0.3">
      <c r="A7">
        <f>Input!G8</f>
        <v>160</v>
      </c>
      <c r="B7">
        <f t="shared" si="0"/>
        <v>4</v>
      </c>
      <c r="C7">
        <f t="shared" si="1"/>
        <v>1.3862943611198906</v>
      </c>
      <c r="D7">
        <f t="shared" si="2"/>
        <v>-5.378151796515783</v>
      </c>
      <c r="E7" s="4">
        <f>Input!I8</f>
        <v>4087.413852857143</v>
      </c>
      <c r="F7">
        <f t="shared" si="3"/>
        <v>13.564047000000301</v>
      </c>
      <c r="G7">
        <f t="shared" si="10"/>
        <v>2.251849311806541</v>
      </c>
      <c r="H7">
        <f t="shared" si="4"/>
        <v>127.96581653677623</v>
      </c>
      <c r="I7">
        <f t="shared" si="5"/>
        <v>232633.25122006485</v>
      </c>
      <c r="N7" s="4">
        <f>Input!J8</f>
        <v>4.6545849999997699</v>
      </c>
      <c r="O7">
        <f t="shared" si="6"/>
        <v>0.5297902857146255</v>
      </c>
      <c r="P7">
        <f t="shared" si="7"/>
        <v>1.0846092325105006</v>
      </c>
      <c r="Q7">
        <f t="shared" si="8"/>
        <v>0.30782406372368404</v>
      </c>
      <c r="R7">
        <f t="shared" si="9"/>
        <v>0.28067774683758451</v>
      </c>
      <c r="T7" s="17"/>
      <c r="U7" s="18"/>
    </row>
    <row r="8" spans="1:27" ht="14.45" x14ac:dyDescent="0.3">
      <c r="A8">
        <f>Input!G9</f>
        <v>161</v>
      </c>
      <c r="B8">
        <f t="shared" si="0"/>
        <v>5</v>
      </c>
      <c r="C8">
        <f t="shared" si="1"/>
        <v>1.6094379124341003</v>
      </c>
      <c r="D8">
        <f t="shared" si="2"/>
        <v>-5.2740896741564711</v>
      </c>
      <c r="E8" s="4">
        <f>Input!I9</f>
        <v>4092.0305957142855</v>
      </c>
      <c r="F8">
        <f t="shared" si="3"/>
        <v>18.180789857142827</v>
      </c>
      <c r="G8">
        <f t="shared" si="10"/>
        <v>3.7621724762250941</v>
      </c>
      <c r="H8">
        <f t="shared" si="4"/>
        <v>207.89652717730291</v>
      </c>
      <c r="I8">
        <f t="shared" si="5"/>
        <v>231178.61206447845</v>
      </c>
      <c r="N8" s="4">
        <f>Input!J9</f>
        <v>4.6167428571425262</v>
      </c>
      <c r="O8">
        <f t="shared" si="6"/>
        <v>0.49194814285738175</v>
      </c>
      <c r="P8">
        <f t="shared" si="7"/>
        <v>1.5103231644185531</v>
      </c>
      <c r="Q8">
        <f t="shared" si="8"/>
        <v>1.0370876845397161</v>
      </c>
      <c r="R8">
        <f t="shared" si="9"/>
        <v>0.24201297526082688</v>
      </c>
      <c r="T8" s="19" t="s">
        <v>28</v>
      </c>
      <c r="U8" s="24">
        <f>SQRT((U5-L5)^2)</f>
        <v>3.4593863515526624E-2</v>
      </c>
    </row>
    <row r="9" spans="1:27" ht="14.45" x14ac:dyDescent="0.3">
      <c r="A9">
        <f>Input!G10</f>
        <v>162</v>
      </c>
      <c r="B9">
        <f t="shared" si="0"/>
        <v>6</v>
      </c>
      <c r="C9">
        <f t="shared" si="1"/>
        <v>1.791759469228055</v>
      </c>
      <c r="D9">
        <f t="shared" si="2"/>
        <v>-5.1890647292719247</v>
      </c>
      <c r="E9" s="4">
        <f>Input!I10</f>
        <v>4096.6260524285708</v>
      </c>
      <c r="F9">
        <f t="shared" si="3"/>
        <v>22.776246571428146</v>
      </c>
      <c r="G9">
        <f t="shared" si="10"/>
        <v>5.7258453808216183</v>
      </c>
      <c r="H9">
        <f t="shared" si="4"/>
        <v>290.71618076063652</v>
      </c>
      <c r="I9">
        <f t="shared" si="5"/>
        <v>229294.15948344499</v>
      </c>
      <c r="N9" s="4">
        <f>Input!J10</f>
        <v>4.5954567142853193</v>
      </c>
      <c r="O9">
        <f t="shared" si="6"/>
        <v>0.47066200000017488</v>
      </c>
      <c r="P9">
        <f t="shared" si="7"/>
        <v>1.9636729045965244</v>
      </c>
      <c r="Q9">
        <f t="shared" si="8"/>
        <v>2.2290815612436101</v>
      </c>
      <c r="R9">
        <f t="shared" si="9"/>
        <v>0.22152271824416461</v>
      </c>
      <c r="T9" s="21"/>
      <c r="U9" s="22"/>
    </row>
    <row r="10" spans="1:27" ht="14.45" x14ac:dyDescent="0.3">
      <c r="A10">
        <f>Input!G11</f>
        <v>163</v>
      </c>
      <c r="B10">
        <f t="shared" si="0"/>
        <v>7</v>
      </c>
      <c r="C10">
        <f t="shared" si="1"/>
        <v>1.9459101490553132</v>
      </c>
      <c r="D10">
        <f t="shared" si="2"/>
        <v>-5.1171771626741895</v>
      </c>
      <c r="E10" s="4">
        <f>Input!I11</f>
        <v>4101.1931274285716</v>
      </c>
      <c r="F10">
        <f t="shared" si="3"/>
        <v>27.343321571428987</v>
      </c>
      <c r="G10">
        <f t="shared" si="10"/>
        <v>8.1636826859410512</v>
      </c>
      <c r="H10">
        <f t="shared" si="4"/>
        <v>367.8585477777209</v>
      </c>
      <c r="I10">
        <f t="shared" si="5"/>
        <v>226965.40185011012</v>
      </c>
      <c r="N10" s="4">
        <f>Input!J11</f>
        <v>4.5670750000008411</v>
      </c>
      <c r="O10">
        <f t="shared" si="6"/>
        <v>0.44228028571569666</v>
      </c>
      <c r="P10">
        <f t="shared" si="7"/>
        <v>2.4378373051194329</v>
      </c>
      <c r="Q10">
        <f t="shared" si="8"/>
        <v>3.9822478176915235</v>
      </c>
      <c r="R10">
        <f t="shared" si="9"/>
        <v>0.19561185113275828</v>
      </c>
    </row>
    <row r="11" spans="1:27" ht="14.45" x14ac:dyDescent="0.3">
      <c r="A11">
        <f>Input!G12</f>
        <v>164</v>
      </c>
      <c r="B11">
        <f t="shared" si="0"/>
        <v>8</v>
      </c>
      <c r="C11">
        <f t="shared" si="1"/>
        <v>2.0794415416798357</v>
      </c>
      <c r="D11">
        <f t="shared" si="2"/>
        <v>-5.0549053200138747</v>
      </c>
      <c r="E11" s="4">
        <f>Input!I12</f>
        <v>4105.9872554285712</v>
      </c>
      <c r="F11">
        <f t="shared" si="3"/>
        <v>32.137449571428533</v>
      </c>
      <c r="G11">
        <f t="shared" si="10"/>
        <v>11.091616710425589</v>
      </c>
      <c r="H11">
        <f t="shared" si="4"/>
        <v>442.92708081327129</v>
      </c>
      <c r="I11">
        <f t="shared" si="5"/>
        <v>224184.18722646576</v>
      </c>
      <c r="N11" s="4">
        <f>Input!J12</f>
        <v>4.7941279999995459</v>
      </c>
      <c r="O11">
        <f t="shared" si="6"/>
        <v>0.66933328571440143</v>
      </c>
      <c r="P11">
        <f t="shared" si="7"/>
        <v>2.927934024484538</v>
      </c>
      <c r="Q11">
        <f t="shared" si="8"/>
        <v>5.1012772971730067</v>
      </c>
      <c r="R11">
        <f t="shared" si="9"/>
        <v>0.44800704736523655</v>
      </c>
    </row>
    <row r="12" spans="1:27" ht="14.45" x14ac:dyDescent="0.3">
      <c r="A12">
        <f>Input!G13</f>
        <v>165</v>
      </c>
      <c r="B12">
        <f t="shared" si="0"/>
        <v>9</v>
      </c>
      <c r="C12">
        <f t="shared" si="1"/>
        <v>2.1972245773362196</v>
      </c>
      <c r="D12">
        <f t="shared" si="2"/>
        <v>-4.9999776620280656</v>
      </c>
      <c r="E12" s="4">
        <f>Input!I13</f>
        <v>4110.8263209999996</v>
      </c>
      <c r="F12">
        <f t="shared" si="3"/>
        <v>36.976515142856897</v>
      </c>
      <c r="G12">
        <f t="shared" si="10"/>
        <v>14.521957508666476</v>
      </c>
      <c r="H12">
        <f t="shared" si="4"/>
        <v>504.20715854717935</v>
      </c>
      <c r="I12">
        <f t="shared" si="5"/>
        <v>220947.55258959444</v>
      </c>
      <c r="N12" s="4">
        <f>Input!J13</f>
        <v>4.8390655714283639</v>
      </c>
      <c r="O12">
        <f t="shared" si="6"/>
        <v>0.71427085714321947</v>
      </c>
      <c r="P12">
        <f t="shared" si="7"/>
        <v>3.4303407982408882</v>
      </c>
      <c r="Q12">
        <f t="shared" si="8"/>
        <v>7.3770359249342938</v>
      </c>
      <c r="R12">
        <f t="shared" si="9"/>
        <v>0.5101828573641094</v>
      </c>
      <c r="Z12">
        <f>Z3+AA3</f>
        <v>15.063157857920201</v>
      </c>
      <c r="AA12">
        <f>EXP(Z12)</f>
        <v>3482140.8797296546</v>
      </c>
    </row>
    <row r="13" spans="1:27" ht="14.45" x14ac:dyDescent="0.3">
      <c r="A13">
        <f>Input!G14</f>
        <v>166</v>
      </c>
      <c r="B13">
        <f t="shared" si="0"/>
        <v>10</v>
      </c>
      <c r="C13">
        <f t="shared" si="1"/>
        <v>2.3025850929940459</v>
      </c>
      <c r="D13">
        <f t="shared" si="2"/>
        <v>-4.9508431976545637</v>
      </c>
      <c r="E13" s="4">
        <f>Input!I14</f>
        <v>4116.0745548571422</v>
      </c>
      <c r="F13">
        <f t="shared" si="3"/>
        <v>42.22474899999952</v>
      </c>
      <c r="G13">
        <f t="shared" si="10"/>
        <v>18.46425323460485</v>
      </c>
      <c r="H13">
        <f t="shared" si="4"/>
        <v>564.56115901733801</v>
      </c>
      <c r="I13">
        <f t="shared" si="5"/>
        <v>217256.93745964795</v>
      </c>
      <c r="N13" s="4">
        <f>Input!J14</f>
        <v>5.2482338571426226</v>
      </c>
      <c r="O13">
        <f t="shared" si="6"/>
        <v>1.1234391428574781</v>
      </c>
      <c r="P13">
        <f t="shared" si="7"/>
        <v>3.9422957259383731</v>
      </c>
      <c r="Q13">
        <f t="shared" si="8"/>
        <v>7.9459524359784979</v>
      </c>
      <c r="R13">
        <f t="shared" si="9"/>
        <v>1.2621155077043451</v>
      </c>
      <c r="Z13">
        <f>Z3+AA3*2</f>
        <v>17.207488054682155</v>
      </c>
      <c r="AA13">
        <f>EXP(Z13)</f>
        <v>29724674.636122983</v>
      </c>
    </row>
    <row r="14" spans="1:27" ht="14.45" x14ac:dyDescent="0.3">
      <c r="A14">
        <f>Input!G15</f>
        <v>167</v>
      </c>
      <c r="B14">
        <f t="shared" si="0"/>
        <v>11</v>
      </c>
      <c r="C14">
        <f t="shared" si="1"/>
        <v>2.3978952727983707</v>
      </c>
      <c r="D14">
        <f t="shared" si="2"/>
        <v>-4.9063956680957999</v>
      </c>
      <c r="E14" s="4">
        <f>Input!I15</f>
        <v>4121.4457755714284</v>
      </c>
      <c r="F14">
        <f t="shared" si="3"/>
        <v>47.595969714285729</v>
      </c>
      <c r="G14">
        <f t="shared" si="10"/>
        <v>22.925900336900416</v>
      </c>
      <c r="H14">
        <f t="shared" si="4"/>
        <v>608.61232308500462</v>
      </c>
      <c r="I14">
        <f t="shared" si="5"/>
        <v>213117.62235688113</v>
      </c>
      <c r="N14" s="4">
        <f>Input!J15</f>
        <v>5.3712207142862098</v>
      </c>
      <c r="O14">
        <f t="shared" si="6"/>
        <v>1.2464260000010654</v>
      </c>
      <c r="P14">
        <f t="shared" si="7"/>
        <v>4.4616471022955659</v>
      </c>
      <c r="Q14">
        <f t="shared" si="8"/>
        <v>10.337646736639863</v>
      </c>
      <c r="R14">
        <f t="shared" si="9"/>
        <v>1.553577773478656</v>
      </c>
    </row>
    <row r="15" spans="1:27" ht="14.45" x14ac:dyDescent="0.3">
      <c r="A15">
        <f>Input!G16</f>
        <v>168</v>
      </c>
      <c r="B15">
        <f t="shared" si="0"/>
        <v>12</v>
      </c>
      <c r="C15">
        <f t="shared" si="1"/>
        <v>2.4849066497880004</v>
      </c>
      <c r="D15">
        <f t="shared" si="2"/>
        <v>-4.8658182527700164</v>
      </c>
      <c r="E15" s="4">
        <f>Input!I16</f>
        <v>4127.3491515714286</v>
      </c>
      <c r="F15">
        <f t="shared" si="3"/>
        <v>53.499345714285937</v>
      </c>
      <c r="G15">
        <f t="shared" si="10"/>
        <v>27.912589612640271</v>
      </c>
      <c r="H15">
        <f t="shared" si="4"/>
        <v>654.68208780510167</v>
      </c>
      <c r="I15">
        <f t="shared" si="5"/>
        <v>208538.31270602829</v>
      </c>
      <c r="N15" s="4">
        <f>Input!J16</f>
        <v>5.9033760000002076</v>
      </c>
      <c r="O15">
        <f t="shared" si="6"/>
        <v>1.7785812857150631</v>
      </c>
      <c r="P15">
        <f t="shared" si="7"/>
        <v>4.986689275739856</v>
      </c>
      <c r="Q15">
        <f t="shared" si="8"/>
        <v>10.291956875660917</v>
      </c>
      <c r="R15">
        <f t="shared" si="9"/>
        <v>3.1633513898958472</v>
      </c>
    </row>
    <row r="16" spans="1:27" ht="14.45" x14ac:dyDescent="0.3">
      <c r="A16">
        <f>Input!G17</f>
        <v>169</v>
      </c>
      <c r="B16">
        <f t="shared" si="0"/>
        <v>13</v>
      </c>
      <c r="C16">
        <f t="shared" si="1"/>
        <v>2.5649493574615367</v>
      </c>
      <c r="D16">
        <f t="shared" si="2"/>
        <v>-4.8284906491227773</v>
      </c>
      <c r="E16" s="4">
        <f>Input!I17</f>
        <v>4133.4890409999998</v>
      </c>
      <c r="F16">
        <f t="shared" si="3"/>
        <v>59.63923514285716</v>
      </c>
      <c r="G16">
        <f t="shared" si="10"/>
        <v>33.428640417056073</v>
      </c>
      <c r="H16">
        <f t="shared" si="4"/>
        <v>686.9952758801918</v>
      </c>
      <c r="I16">
        <f t="shared" si="5"/>
        <v>203530.82051993761</v>
      </c>
      <c r="N16" s="4">
        <f>Input!J17</f>
        <v>6.1398894285712231</v>
      </c>
      <c r="O16">
        <f t="shared" si="6"/>
        <v>2.0150947142860787</v>
      </c>
      <c r="P16">
        <f t="shared" si="7"/>
        <v>5.5160508044157988</v>
      </c>
      <c r="Q16">
        <f t="shared" si="8"/>
        <v>12.256693545016377</v>
      </c>
      <c r="R16">
        <f t="shared" si="9"/>
        <v>4.0606067075436929</v>
      </c>
    </row>
    <row r="17" spans="1:18" ht="14.45" x14ac:dyDescent="0.3">
      <c r="A17">
        <f>Input!G18</f>
        <v>170</v>
      </c>
      <c r="B17">
        <f t="shared" si="0"/>
        <v>14</v>
      </c>
      <c r="C17">
        <f t="shared" si="1"/>
        <v>2.6390573296152584</v>
      </c>
      <c r="D17">
        <f t="shared" si="2"/>
        <v>-4.7939306861722821</v>
      </c>
      <c r="E17" s="4">
        <f>Input!I18</f>
        <v>4140.1539904285719</v>
      </c>
      <c r="F17">
        <f t="shared" si="3"/>
        <v>66.304184571429232</v>
      </c>
      <c r="G17">
        <f t="shared" si="10"/>
        <v>39.477256265756019</v>
      </c>
      <c r="H17">
        <f t="shared" si="4"/>
        <v>719.68408231773071</v>
      </c>
      <c r="I17">
        <f t="shared" si="5"/>
        <v>198109.81395946891</v>
      </c>
      <c r="N17" s="4">
        <f>Input!J18</f>
        <v>6.6649494285720721</v>
      </c>
      <c r="O17">
        <f t="shared" si="6"/>
        <v>2.5401547142869276</v>
      </c>
      <c r="P17">
        <f t="shared" si="7"/>
        <v>6.0486158486999466</v>
      </c>
      <c r="Q17">
        <f t="shared" si="8"/>
        <v>12.309299531686689</v>
      </c>
      <c r="R17">
        <f t="shared" si="9"/>
        <v>6.4523859725141026</v>
      </c>
    </row>
    <row r="18" spans="1:18" ht="14.45" x14ac:dyDescent="0.3">
      <c r="A18">
        <f>Input!G19</f>
        <v>171</v>
      </c>
      <c r="B18">
        <f t="shared" si="0"/>
        <v>15</v>
      </c>
      <c r="C18">
        <f t="shared" si="1"/>
        <v>2.7080502011022101</v>
      </c>
      <c r="D18">
        <f t="shared" si="2"/>
        <v>-4.7617561304107046</v>
      </c>
      <c r="E18" s="4">
        <f>Input!I19</f>
        <v>4147.0365321428571</v>
      </c>
      <c r="F18">
        <f t="shared" si="3"/>
        <v>73.186726285714485</v>
      </c>
      <c r="G18">
        <f t="shared" si="10"/>
        <v>46.0607237393139</v>
      </c>
      <c r="H18">
        <f t="shared" si="4"/>
        <v>735.82001414733099</v>
      </c>
      <c r="I18">
        <f t="shared" si="5"/>
        <v>192292.61532238472</v>
      </c>
      <c r="N18" s="4">
        <f>Input!J19</f>
        <v>6.882541714285253</v>
      </c>
      <c r="O18">
        <f t="shared" si="6"/>
        <v>2.7577470000001085</v>
      </c>
      <c r="P18">
        <f t="shared" si="7"/>
        <v>6.583467473557878</v>
      </c>
      <c r="Q18">
        <f t="shared" si="8"/>
        <v>14.636137141799084</v>
      </c>
      <c r="R18">
        <f t="shared" si="9"/>
        <v>7.6051685160095985</v>
      </c>
    </row>
    <row r="19" spans="1:18" ht="14.45" x14ac:dyDescent="0.3">
      <c r="A19">
        <f>Input!G20</f>
        <v>172</v>
      </c>
      <c r="B19">
        <f t="shared" si="0"/>
        <v>16</v>
      </c>
      <c r="C19">
        <f t="shared" si="1"/>
        <v>2.7725887222397811</v>
      </c>
      <c r="D19">
        <f t="shared" si="2"/>
        <v>-4.7316588435119664</v>
      </c>
      <c r="E19" s="4">
        <f>Input!I20</f>
        <v>4154.2052551428569</v>
      </c>
      <c r="F19">
        <f t="shared" si="3"/>
        <v>80.355449285714258</v>
      </c>
      <c r="G19">
        <f t="shared" si="10"/>
        <v>53.18056958372501</v>
      </c>
      <c r="H19">
        <f t="shared" si="4"/>
        <v>738.47408681758725</v>
      </c>
      <c r="I19">
        <f t="shared" si="5"/>
        <v>186099.03442407216</v>
      </c>
      <c r="N19" s="4">
        <f>Input!J20</f>
        <v>7.1687229999997726</v>
      </c>
      <c r="O19">
        <f t="shared" si="6"/>
        <v>3.0439282857146281</v>
      </c>
      <c r="P19">
        <f t="shared" si="7"/>
        <v>7.1198458444111115</v>
      </c>
      <c r="Q19">
        <f t="shared" si="8"/>
        <v>16.613103945290302</v>
      </c>
      <c r="R19">
        <f t="shared" si="9"/>
        <v>9.2654994085735947</v>
      </c>
    </row>
    <row r="20" spans="1:18" ht="14.45" x14ac:dyDescent="0.3">
      <c r="A20">
        <f>Input!G21</f>
        <v>173</v>
      </c>
      <c r="B20">
        <f t="shared" si="0"/>
        <v>17</v>
      </c>
      <c r="C20">
        <f t="shared" si="1"/>
        <v>2.8332133440562162</v>
      </c>
      <c r="D20">
        <f t="shared" si="2"/>
        <v>-4.7033867882529483</v>
      </c>
      <c r="E20" s="4">
        <f>Input!I21</f>
        <v>4161.4260111428575</v>
      </c>
      <c r="F20">
        <f t="shared" si="3"/>
        <v>87.576205285714877</v>
      </c>
      <c r="G20">
        <f t="shared" si="10"/>
        <v>60.837686399138306</v>
      </c>
      <c r="H20">
        <f t="shared" si="4"/>
        <v>714.94839224781197</v>
      </c>
      <c r="I20">
        <f t="shared" si="5"/>
        <v>179551.22840003131</v>
      </c>
      <c r="N20" s="4">
        <f>Input!J21</f>
        <v>7.2207560000006197</v>
      </c>
      <c r="O20">
        <f t="shared" si="6"/>
        <v>3.0959612857154752</v>
      </c>
      <c r="P20">
        <f t="shared" si="7"/>
        <v>7.6571168154132945</v>
      </c>
      <c r="Q20">
        <f t="shared" si="8"/>
        <v>20.804139766092995</v>
      </c>
      <c r="R20">
        <f t="shared" si="9"/>
        <v>9.5849762826490181</v>
      </c>
    </row>
    <row r="21" spans="1:18" ht="14.45" x14ac:dyDescent="0.3">
      <c r="A21">
        <f>Input!G22</f>
        <v>174</v>
      </c>
      <c r="B21">
        <f t="shared" si="0"/>
        <v>18</v>
      </c>
      <c r="C21">
        <f t="shared" si="1"/>
        <v>2.8903717578961645</v>
      </c>
      <c r="D21">
        <f t="shared" si="2"/>
        <v>-4.6767311855261582</v>
      </c>
      <c r="E21" s="4">
        <f>Input!I22</f>
        <v>4169.3137351428577</v>
      </c>
      <c r="F21">
        <f t="shared" si="3"/>
        <v>95.463929285715039</v>
      </c>
      <c r="G21">
        <f t="shared" si="10"/>
        <v>69.032434334054926</v>
      </c>
      <c r="H21">
        <f t="shared" si="4"/>
        <v>698.6239253796341</v>
      </c>
      <c r="I21">
        <f t="shared" si="5"/>
        <v>172673.58161735712</v>
      </c>
      <c r="N21" s="4">
        <f>Input!J22</f>
        <v>7.8877240000001621</v>
      </c>
      <c r="O21">
        <f t="shared" si="6"/>
        <v>3.7629292857150176</v>
      </c>
      <c r="P21">
        <f t="shared" si="7"/>
        <v>8.194747934916613</v>
      </c>
      <c r="Q21">
        <f t="shared" si="8"/>
        <v>19.641016539411055</v>
      </c>
      <c r="R21">
        <f t="shared" si="9"/>
        <v>14.159636809291733</v>
      </c>
    </row>
    <row r="22" spans="1:18" ht="14.45" x14ac:dyDescent="0.3">
      <c r="A22">
        <f>Input!G23</f>
        <v>175</v>
      </c>
      <c r="B22">
        <f t="shared" si="0"/>
        <v>19</v>
      </c>
      <c r="C22">
        <f t="shared" si="1"/>
        <v>2.9444389791664403</v>
      </c>
      <c r="D22">
        <f t="shared" si="2"/>
        <v>-4.6515171483634488</v>
      </c>
      <c r="E22" s="4">
        <f>Input!I23</f>
        <v>4177.234571</v>
      </c>
      <c r="F22">
        <f t="shared" si="3"/>
        <v>103.3847651428573</v>
      </c>
      <c r="G22">
        <f t="shared" si="10"/>
        <v>77.764724184002489</v>
      </c>
      <c r="H22">
        <f t="shared" si="4"/>
        <v>656.38649873339841</v>
      </c>
      <c r="I22">
        <f t="shared" si="5"/>
        <v>165492.60116323305</v>
      </c>
      <c r="N22" s="4">
        <f>Input!J23</f>
        <v>7.920835857142265</v>
      </c>
      <c r="O22">
        <f t="shared" si="6"/>
        <v>3.7960411428571206</v>
      </c>
      <c r="P22">
        <f t="shared" si="7"/>
        <v>8.7322898499475574</v>
      </c>
      <c r="Q22">
        <f t="shared" si="8"/>
        <v>24.366551298252009</v>
      </c>
      <c r="R22">
        <f t="shared" si="9"/>
        <v>14.409928358263993</v>
      </c>
    </row>
    <row r="23" spans="1:18" ht="14.45" x14ac:dyDescent="0.3">
      <c r="A23">
        <f>Input!G24</f>
        <v>176</v>
      </c>
      <c r="B23">
        <f t="shared" si="0"/>
        <v>20</v>
      </c>
      <c r="C23">
        <f t="shared" si="1"/>
        <v>2.9957322735539909</v>
      </c>
      <c r="D23">
        <f t="shared" si="2"/>
        <v>-4.6275967211526554</v>
      </c>
      <c r="E23" s="4">
        <f>Input!I24</f>
        <v>4185.2996801428571</v>
      </c>
      <c r="F23">
        <f t="shared" si="3"/>
        <v>111.44987428571449</v>
      </c>
      <c r="G23">
        <f t="shared" si="10"/>
        <v>87.034085893363752</v>
      </c>
      <c r="H23">
        <f t="shared" si="4"/>
        <v>596.13072282004885</v>
      </c>
      <c r="I23">
        <f t="shared" si="5"/>
        <v>158036.82459865874</v>
      </c>
      <c r="N23" s="4">
        <f>Input!J24</f>
        <v>8.0651091428571817</v>
      </c>
      <c r="O23">
        <f t="shared" si="6"/>
        <v>3.9403144285720373</v>
      </c>
      <c r="P23">
        <f t="shared" si="7"/>
        <v>9.2693617093612612</v>
      </c>
      <c r="Q23">
        <f t="shared" si="8"/>
        <v>28.398744920887022</v>
      </c>
      <c r="R23">
        <f t="shared" si="9"/>
        <v>15.526077796012981</v>
      </c>
    </row>
    <row r="24" spans="1:18" x14ac:dyDescent="0.25">
      <c r="A24">
        <f>Input!G25</f>
        <v>177</v>
      </c>
      <c r="B24">
        <f t="shared" si="0"/>
        <v>21</v>
      </c>
      <c r="C24">
        <f t="shared" si="1"/>
        <v>3.044522437723423</v>
      </c>
      <c r="D24">
        <f t="shared" si="2"/>
        <v>-4.6048436189284239</v>
      </c>
      <c r="E24" s="4">
        <f>Input!I25</f>
        <v>4193.3387727142854</v>
      </c>
      <c r="F24">
        <f t="shared" si="3"/>
        <v>119.48896685714271</v>
      </c>
      <c r="G24">
        <f t="shared" si="10"/>
        <v>96.839725467813366</v>
      </c>
      <c r="H24">
        <f t="shared" si="4"/>
        <v>512.98813551210958</v>
      </c>
      <c r="I24">
        <f t="shared" si="5"/>
        <v>150336.73751828988</v>
      </c>
      <c r="N24" s="4">
        <f>Input!J25</f>
        <v>8.0390925714282275</v>
      </c>
      <c r="O24">
        <f t="shared" si="6"/>
        <v>3.9142978571430831</v>
      </c>
      <c r="P24">
        <f t="shared" si="7"/>
        <v>9.8056395744496179</v>
      </c>
      <c r="Q24">
        <f t="shared" si="8"/>
        <v>34.707907230076309</v>
      </c>
      <c r="R24">
        <f t="shared" si="9"/>
        <v>15.321727714434932</v>
      </c>
    </row>
    <row r="25" spans="1:18" x14ac:dyDescent="0.25">
      <c r="A25">
        <f>Input!G26</f>
        <v>178</v>
      </c>
      <c r="B25">
        <f t="shared" si="0"/>
        <v>22</v>
      </c>
      <c r="C25">
        <f t="shared" si="1"/>
        <v>3.0910424533583161</v>
      </c>
      <c r="D25">
        <f t="shared" si="2"/>
        <v>-4.5831491915938924</v>
      </c>
      <c r="E25" s="4">
        <f>Input!I26</f>
        <v>4201.7704777142862</v>
      </c>
      <c r="F25">
        <f t="shared" si="3"/>
        <v>127.92067185714359</v>
      </c>
      <c r="G25">
        <f t="shared" si="10"/>
        <v>107.18057259060755</v>
      </c>
      <c r="H25">
        <f t="shared" si="4"/>
        <v>430.15171758576855</v>
      </c>
      <c r="I25">
        <f t="shared" si="5"/>
        <v>142424.69906361084</v>
      </c>
      <c r="N25" s="4">
        <f>Input!J26</f>
        <v>8.4317050000008749</v>
      </c>
      <c r="O25">
        <f t="shared" si="6"/>
        <v>4.3069102857157304</v>
      </c>
      <c r="P25">
        <f t="shared" si="7"/>
        <v>10.340847122794186</v>
      </c>
      <c r="Q25">
        <f t="shared" si="8"/>
        <v>36.408393753852351</v>
      </c>
      <c r="R25">
        <f t="shared" si="9"/>
        <v>18.549476209203956</v>
      </c>
    </row>
    <row r="26" spans="1:18" x14ac:dyDescent="0.25">
      <c r="A26">
        <f>Input!G27</f>
        <v>179</v>
      </c>
      <c r="B26">
        <f t="shared" si="0"/>
        <v>23</v>
      </c>
      <c r="C26">
        <f t="shared" si="1"/>
        <v>3.1354942159291497</v>
      </c>
      <c r="D26">
        <f t="shared" si="2"/>
        <v>-4.562419285986091</v>
      </c>
      <c r="E26" s="4">
        <f>Input!I27</f>
        <v>4210.9542955714287</v>
      </c>
      <c r="F26">
        <f t="shared" si="3"/>
        <v>137.10448971428605</v>
      </c>
      <c r="G26">
        <f t="shared" si="10"/>
        <v>118.0553207131158</v>
      </c>
      <c r="H26">
        <f t="shared" si="4"/>
        <v>362.87083963514527</v>
      </c>
      <c r="I26">
        <f t="shared" si="5"/>
        <v>134334.87397468163</v>
      </c>
      <c r="N26" s="4">
        <f>Input!J27</f>
        <v>9.1838178571424578</v>
      </c>
      <c r="O26">
        <f t="shared" si="6"/>
        <v>5.0590231428573134</v>
      </c>
      <c r="P26">
        <f t="shared" si="7"/>
        <v>10.874748122508251</v>
      </c>
      <c r="Q26">
        <f t="shared" si="8"/>
        <v>33.822657038935901</v>
      </c>
      <c r="R26">
        <f t="shared" si="9"/>
        <v>25.593715159965889</v>
      </c>
    </row>
    <row r="27" spans="1:18" x14ac:dyDescent="0.25">
      <c r="A27">
        <f>Input!G28</f>
        <v>180</v>
      </c>
      <c r="B27">
        <f t="shared" si="0"/>
        <v>24</v>
      </c>
      <c r="C27">
        <f t="shared" si="1"/>
        <v>3.1780538303479458</v>
      </c>
      <c r="D27">
        <f t="shared" si="2"/>
        <v>-4.5425717762681082</v>
      </c>
      <c r="E27" s="4">
        <f>Input!I28</f>
        <v>4221.0203085714293</v>
      </c>
      <c r="F27">
        <f t="shared" si="3"/>
        <v>147.17050271428661</v>
      </c>
      <c r="G27">
        <f t="shared" si="10"/>
        <v>129.46246100169517</v>
      </c>
      <c r="H27">
        <f t="shared" si="4"/>
        <v>313.57474129487832</v>
      </c>
      <c r="I27">
        <f t="shared" si="5"/>
        <v>126103.17008666748</v>
      </c>
      <c r="N27" s="4">
        <f>Input!J28</f>
        <v>10.066013000000567</v>
      </c>
      <c r="O27">
        <f t="shared" si="6"/>
        <v>5.9412182857154221</v>
      </c>
      <c r="P27">
        <f t="shared" si="7"/>
        <v>11.407140288579361</v>
      </c>
      <c r="Q27">
        <f t="shared" si="8"/>
        <v>29.876303341392138</v>
      </c>
      <c r="R27">
        <f t="shared" si="9"/>
        <v>35.298074718519302</v>
      </c>
    </row>
    <row r="28" spans="1:18" x14ac:dyDescent="0.25">
      <c r="A28">
        <f>Input!G29</f>
        <v>181</v>
      </c>
      <c r="B28">
        <f t="shared" si="0"/>
        <v>25</v>
      </c>
      <c r="C28">
        <f t="shared" si="1"/>
        <v>3.2188758248682006</v>
      </c>
      <c r="D28">
        <f t="shared" si="2"/>
        <v>-4.5235345987933435</v>
      </c>
      <c r="E28" s="4">
        <f>Input!I29</f>
        <v>4232.1317111428571</v>
      </c>
      <c r="F28">
        <f t="shared" si="3"/>
        <v>158.2819052857144</v>
      </c>
      <c r="G28">
        <f t="shared" si="10"/>
        <v>141.40031123088667</v>
      </c>
      <c r="H28">
        <f t="shared" si="4"/>
        <v>284.98821783199497</v>
      </c>
      <c r="I28">
        <f t="shared" si="5"/>
        <v>117767.18041562893</v>
      </c>
      <c r="N28" s="4">
        <f>Input!J29</f>
        <v>11.111402571427789</v>
      </c>
      <c r="O28">
        <f t="shared" si="6"/>
        <v>6.9866078571426442</v>
      </c>
      <c r="P28">
        <f t="shared" si="7"/>
        <v>11.937850229191486</v>
      </c>
      <c r="Q28">
        <f t="shared" si="8"/>
        <v>24.514801026771845</v>
      </c>
      <c r="R28">
        <f t="shared" si="9"/>
        <v>48.812689349487329</v>
      </c>
    </row>
    <row r="29" spans="1:18" x14ac:dyDescent="0.25">
      <c r="A29">
        <f>Input!G30</f>
        <v>182</v>
      </c>
      <c r="B29">
        <f t="shared" si="0"/>
        <v>26</v>
      </c>
      <c r="C29">
        <f t="shared" si="1"/>
        <v>3.2580965380214821</v>
      </c>
      <c r="D29">
        <f t="shared" si="2"/>
        <v>-4.5052441726208698</v>
      </c>
      <c r="E29" s="4">
        <f>Input!I30</f>
        <v>4244.9743922857142</v>
      </c>
      <c r="F29">
        <f t="shared" si="3"/>
        <v>171.12458642857155</v>
      </c>
      <c r="G29">
        <f t="shared" si="10"/>
        <v>153.86704049053637</v>
      </c>
      <c r="H29">
        <f t="shared" si="4"/>
        <v>297.8228918033945</v>
      </c>
      <c r="I29">
        <f t="shared" si="5"/>
        <v>109366.12915705457</v>
      </c>
      <c r="N29" s="4">
        <f>Input!J30</f>
        <v>12.842681142857145</v>
      </c>
      <c r="O29">
        <f t="shared" si="6"/>
        <v>8.717886428572001</v>
      </c>
      <c r="P29">
        <f t="shared" si="7"/>
        <v>12.466729259649705</v>
      </c>
      <c r="Q29">
        <f t="shared" si="8"/>
        <v>14.053822572122696</v>
      </c>
      <c r="R29">
        <f t="shared" si="9"/>
        <v>76.001543781479882</v>
      </c>
    </row>
    <row r="30" spans="1:18" x14ac:dyDescent="0.25">
      <c r="A30">
        <f>Input!G31</f>
        <v>183</v>
      </c>
      <c r="B30">
        <f t="shared" si="0"/>
        <v>27</v>
      </c>
      <c r="C30">
        <f t="shared" si="1"/>
        <v>3.2958368660043291</v>
      </c>
      <c r="D30">
        <f t="shared" si="2"/>
        <v>-4.487644118282299</v>
      </c>
      <c r="E30" s="4">
        <f>Input!I31</f>
        <v>4259.3142035714291</v>
      </c>
      <c r="F30">
        <f t="shared" si="3"/>
        <v>185.46439771428641</v>
      </c>
      <c r="G30">
        <f t="shared" si="10"/>
        <v>166.8606904033212</v>
      </c>
      <c r="H30">
        <f t="shared" si="4"/>
        <v>346.09792571206026</v>
      </c>
      <c r="I30">
        <f t="shared" si="5"/>
        <v>100940.82105658553</v>
      </c>
      <c r="N30" s="4">
        <f>Input!J31</f>
        <v>14.339811285714859</v>
      </c>
      <c r="O30">
        <f t="shared" si="6"/>
        <v>10.215016571429715</v>
      </c>
      <c r="P30">
        <f t="shared" si="7"/>
        <v>12.993649912784837</v>
      </c>
      <c r="Q30">
        <f t="shared" si="8"/>
        <v>7.7208032456903357</v>
      </c>
      <c r="R30">
        <f t="shared" si="9"/>
        <v>104.34656355458368</v>
      </c>
    </row>
    <row r="31" spans="1:18" x14ac:dyDescent="0.25">
      <c r="A31">
        <f>Input!G32</f>
        <v>184</v>
      </c>
      <c r="B31">
        <f t="shared" si="0"/>
        <v>28</v>
      </c>
      <c r="C31">
        <f t="shared" si="1"/>
        <v>3.3322045101752038</v>
      </c>
      <c r="D31">
        <f t="shared" si="2"/>
        <v>-4.4706842096703738</v>
      </c>
      <c r="E31" s="4">
        <f>Input!I32</f>
        <v>4274.7774538571421</v>
      </c>
      <c r="F31">
        <f t="shared" si="3"/>
        <v>200.92764799999941</v>
      </c>
      <c r="G31">
        <f t="shared" si="10"/>
        <v>180.37919341616936</v>
      </c>
      <c r="H31">
        <f t="shared" si="4"/>
        <v>422.23898578372621</v>
      </c>
      <c r="I31">
        <f t="shared" si="5"/>
        <v>92533.593716726158</v>
      </c>
      <c r="N31" s="4">
        <f>Input!J32</f>
        <v>15.463250285713002</v>
      </c>
      <c r="O31">
        <f t="shared" si="6"/>
        <v>11.338455571427858</v>
      </c>
      <c r="P31">
        <f t="shared" si="7"/>
        <v>13.518503012848168</v>
      </c>
      <c r="Q31">
        <f t="shared" si="8"/>
        <v>4.752606846843241</v>
      </c>
      <c r="R31">
        <f t="shared" si="9"/>
        <v>128.56057474524343</v>
      </c>
    </row>
    <row r="32" spans="1:18" x14ac:dyDescent="0.25">
      <c r="A32">
        <f>Input!G33</f>
        <v>185</v>
      </c>
      <c r="B32">
        <f t="shared" si="0"/>
        <v>29</v>
      </c>
      <c r="C32">
        <f t="shared" si="1"/>
        <v>3.3672958299864741</v>
      </c>
      <c r="D32">
        <f t="shared" si="2"/>
        <v>-4.4543195099313779</v>
      </c>
      <c r="E32" s="4">
        <f>Input!I33</f>
        <v>4291.9530615714284</v>
      </c>
      <c r="F32">
        <f t="shared" si="3"/>
        <v>218.10325571428575</v>
      </c>
      <c r="G32">
        <f t="shared" si="10"/>
        <v>194.42038862476539</v>
      </c>
      <c r="H32">
        <f t="shared" si="4"/>
        <v>560.87819357988644</v>
      </c>
      <c r="I32">
        <f t="shared" si="5"/>
        <v>84188.272484177563</v>
      </c>
      <c r="N32" s="4">
        <f>Input!J33</f>
        <v>17.175607714286343</v>
      </c>
      <c r="O32">
        <f t="shared" si="6"/>
        <v>13.050813000001199</v>
      </c>
      <c r="P32">
        <f t="shared" si="7"/>
        <v>14.041195208596028</v>
      </c>
      <c r="Q32">
        <f t="shared" si="8"/>
        <v>0.98085691910117101</v>
      </c>
      <c r="R32">
        <f t="shared" si="9"/>
        <v>170.32371996100028</v>
      </c>
    </row>
    <row r="33" spans="1:18" x14ac:dyDescent="0.25">
      <c r="A33">
        <f>Input!G34</f>
        <v>186</v>
      </c>
      <c r="B33">
        <f t="shared" si="0"/>
        <v>30</v>
      </c>
      <c r="C33">
        <f t="shared" si="1"/>
        <v>3.4011973816621555</v>
      </c>
      <c r="D33">
        <f t="shared" si="2"/>
        <v>-4.4385096539087963</v>
      </c>
      <c r="E33" s="4">
        <f>Input!I34</f>
        <v>4310.4744308571426</v>
      </c>
      <c r="F33">
        <f t="shared" si="3"/>
        <v>236.62462499999992</v>
      </c>
      <c r="G33">
        <f t="shared" si="10"/>
        <v>208.98203550783452</v>
      </c>
      <c r="H33">
        <f t="shared" si="4"/>
        <v>764.11275383237296</v>
      </c>
      <c r="I33">
        <f t="shared" si="5"/>
        <v>75950.127625635578</v>
      </c>
      <c r="N33" s="4">
        <f>Input!J34</f>
        <v>18.521369285714172</v>
      </c>
      <c r="O33">
        <f t="shared" si="6"/>
        <v>14.396574571429028</v>
      </c>
      <c r="P33">
        <f t="shared" si="7"/>
        <v>14.561646883069143</v>
      </c>
      <c r="Q33">
        <f t="shared" si="8"/>
        <v>2.7248868070211225E-2</v>
      </c>
      <c r="R33">
        <f t="shared" si="9"/>
        <v>207.2613593907169</v>
      </c>
    </row>
    <row r="34" spans="1:18" x14ac:dyDescent="0.25">
      <c r="A34">
        <f>Input!G35</f>
        <v>187</v>
      </c>
      <c r="B34">
        <f t="shared" si="0"/>
        <v>31</v>
      </c>
      <c r="C34">
        <f t="shared" si="1"/>
        <v>3.4339872044851463</v>
      </c>
      <c r="D34">
        <f t="shared" si="2"/>
        <v>-4.423218248288288</v>
      </c>
      <c r="E34" s="4">
        <f>Input!I35</f>
        <v>4330.2091142857143</v>
      </c>
      <c r="F34">
        <f t="shared" si="3"/>
        <v>256.35930842857169</v>
      </c>
      <c r="G34">
        <f t="shared" si="10"/>
        <v>224.06182588214685</v>
      </c>
      <c r="H34">
        <f t="shared" si="4"/>
        <v>1043.1273788366175</v>
      </c>
      <c r="I34">
        <f t="shared" si="5"/>
        <v>67865.833549728093</v>
      </c>
      <c r="N34" s="4">
        <f>Input!J35</f>
        <v>19.73468342857177</v>
      </c>
      <c r="O34">
        <f t="shared" si="6"/>
        <v>15.609888714286626</v>
      </c>
      <c r="P34">
        <f t="shared" si="7"/>
        <v>15.079790374312335</v>
      </c>
      <c r="Q34">
        <f t="shared" si="8"/>
        <v>0.28100425004349916</v>
      </c>
      <c r="R34">
        <f t="shared" si="9"/>
        <v>243.66862567241299</v>
      </c>
    </row>
    <row r="35" spans="1:18" x14ac:dyDescent="0.25">
      <c r="A35">
        <f>Input!G36</f>
        <v>188</v>
      </c>
      <c r="B35">
        <f t="shared" si="0"/>
        <v>32</v>
      </c>
      <c r="C35">
        <f t="shared" si="1"/>
        <v>3.4657359027997265</v>
      </c>
      <c r="D35">
        <f t="shared" si="2"/>
        <v>-4.408412367010059</v>
      </c>
      <c r="E35" s="4">
        <f>Input!I36</f>
        <v>4350.8259928571433</v>
      </c>
      <c r="F35">
        <f t="shared" si="3"/>
        <v>276.97618700000066</v>
      </c>
      <c r="G35">
        <f t="shared" si="10"/>
        <v>239.65739433638291</v>
      </c>
      <c r="H35">
        <f t="shared" si="4"/>
        <v>1392.6922858700905</v>
      </c>
      <c r="I35">
        <f t="shared" si="5"/>
        <v>59983.429872378758</v>
      </c>
      <c r="N35" s="4">
        <f>Input!J36</f>
        <v>20.61687857142897</v>
      </c>
      <c r="O35">
        <f t="shared" si="6"/>
        <v>16.492083857143825</v>
      </c>
      <c r="P35">
        <f t="shared" si="7"/>
        <v>15.595568454236057</v>
      </c>
      <c r="Q35">
        <f t="shared" si="8"/>
        <v>0.80373986765087835</v>
      </c>
      <c r="R35">
        <f t="shared" si="9"/>
        <v>271.98882995106396</v>
      </c>
    </row>
    <row r="36" spans="1:18" x14ac:dyDescent="0.25">
      <c r="A36">
        <f>Input!G37</f>
        <v>189</v>
      </c>
      <c r="B36">
        <f t="shared" si="0"/>
        <v>33</v>
      </c>
      <c r="C36">
        <f t="shared" si="1"/>
        <v>3.4965075614664802</v>
      </c>
      <c r="D36">
        <f t="shared" si="2"/>
        <v>-4.3940621243500342</v>
      </c>
      <c r="E36" s="4">
        <f>Input!I37</f>
        <v>4371.8118324285706</v>
      </c>
      <c r="F36">
        <f t="shared" si="3"/>
        <v>297.96202657142794</v>
      </c>
      <c r="G36">
        <f t="shared" si="10"/>
        <v>255.76632735932495</v>
      </c>
      <c r="H36">
        <f t="shared" si="4"/>
        <v>1780.4770319982692</v>
      </c>
      <c r="I36">
        <f t="shared" si="5"/>
        <v>52352.284154612942</v>
      </c>
      <c r="N36" s="4">
        <f>Input!J37</f>
        <v>20.985839571427277</v>
      </c>
      <c r="O36">
        <f t="shared" si="6"/>
        <v>16.861044857142133</v>
      </c>
      <c r="P36">
        <f t="shared" si="7"/>
        <v>16.108933022942029</v>
      </c>
      <c r="Q36">
        <f t="shared" si="8"/>
        <v>0.56567221114384447</v>
      </c>
      <c r="R36">
        <f t="shared" si="9"/>
        <v>284.29483367455919</v>
      </c>
    </row>
    <row r="37" spans="1:18" x14ac:dyDescent="0.25">
      <c r="A37">
        <f>Input!G38</f>
        <v>190</v>
      </c>
      <c r="B37">
        <f t="shared" si="0"/>
        <v>34</v>
      </c>
      <c r="C37">
        <f t="shared" si="1"/>
        <v>3.5263605246161616</v>
      </c>
      <c r="D37">
        <f t="shared" si="2"/>
        <v>-4.3801403117510409</v>
      </c>
      <c r="E37" s="4">
        <f>Input!I38</f>
        <v>4392.8993728571431</v>
      </c>
      <c r="F37">
        <f t="shared" si="3"/>
        <v>319.04956700000048</v>
      </c>
      <c r="G37">
        <f t="shared" si="10"/>
        <v>272.38617134311806</v>
      </c>
      <c r="H37">
        <f t="shared" si="4"/>
        <v>2177.4724942307525</v>
      </c>
      <c r="I37">
        <f t="shared" si="5"/>
        <v>45023.05616742697</v>
      </c>
      <c r="N37" s="4">
        <f>Input!J38</f>
        <v>21.087540428572538</v>
      </c>
      <c r="O37">
        <f t="shared" si="6"/>
        <v>16.962745714287394</v>
      </c>
      <c r="P37">
        <f t="shared" si="7"/>
        <v>16.619843983793093</v>
      </c>
      <c r="Q37">
        <f t="shared" si="8"/>
        <v>0.1175815967759862</v>
      </c>
      <c r="R37">
        <f t="shared" si="9"/>
        <v>287.73474216757535</v>
      </c>
    </row>
    <row r="38" spans="1:18" x14ac:dyDescent="0.25">
      <c r="A38">
        <f>Input!G39</f>
        <v>191</v>
      </c>
      <c r="B38">
        <f t="shared" si="0"/>
        <v>35</v>
      </c>
      <c r="C38">
        <f t="shared" si="1"/>
        <v>3.5553480614894135</v>
      </c>
      <c r="D38">
        <f t="shared" si="2"/>
        <v>-4.3666220873110619</v>
      </c>
      <c r="E38" s="4">
        <f>Input!I39</f>
        <v>4414.2210615714284</v>
      </c>
      <c r="F38">
        <f t="shared" si="3"/>
        <v>340.37125571428578</v>
      </c>
      <c r="G38">
        <f t="shared" si="10"/>
        <v>289.51443961393579</v>
      </c>
      <c r="H38">
        <f t="shared" si="4"/>
        <v>2586.4157438648176</v>
      </c>
      <c r="I38">
        <f t="shared" si="5"/>
        <v>38047.663559149936</v>
      </c>
      <c r="N38" s="4">
        <f>Input!J39</f>
        <v>21.321688714285301</v>
      </c>
      <c r="O38">
        <f t="shared" si="6"/>
        <v>17.196894000000157</v>
      </c>
      <c r="P38">
        <f t="shared" si="7"/>
        <v>17.128268270817728</v>
      </c>
      <c r="Q38">
        <f t="shared" si="8"/>
        <v>4.7094907058200927E-3</v>
      </c>
      <c r="R38">
        <f t="shared" si="9"/>
        <v>295.73316324724141</v>
      </c>
    </row>
    <row r="39" spans="1:18" x14ac:dyDescent="0.25">
      <c r="A39">
        <f>Input!G40</f>
        <v>192</v>
      </c>
      <c r="B39">
        <f t="shared" si="0"/>
        <v>36</v>
      </c>
      <c r="C39">
        <f t="shared" si="1"/>
        <v>3.5835189384561099</v>
      </c>
      <c r="D39">
        <f t="shared" si="2"/>
        <v>-4.353484709024249</v>
      </c>
      <c r="E39" s="4">
        <f>Input!I40</f>
        <v>4435.4481450000003</v>
      </c>
      <c r="F39">
        <f t="shared" si="3"/>
        <v>361.59833914285764</v>
      </c>
      <c r="G39">
        <f t="shared" si="10"/>
        <v>307.14861861900675</v>
      </c>
      <c r="H39">
        <f t="shared" si="4"/>
        <v>2964.7720651254685</v>
      </c>
      <c r="I39">
        <f t="shared" si="5"/>
        <v>31479.248817757121</v>
      </c>
      <c r="N39" s="4">
        <f>Input!J40</f>
        <v>21.227083428571859</v>
      </c>
      <c r="O39">
        <f t="shared" si="6"/>
        <v>17.102288714286715</v>
      </c>
      <c r="P39">
        <f t="shared" si="7"/>
        <v>17.634179005070962</v>
      </c>
      <c r="Q39">
        <f t="shared" si="8"/>
        <v>0.28290728143055094</v>
      </c>
      <c r="R39">
        <f t="shared" si="9"/>
        <v>292.48827926681872</v>
      </c>
    </row>
    <row r="40" spans="1:18" x14ac:dyDescent="0.25">
      <c r="A40">
        <f>Input!G41</f>
        <v>193</v>
      </c>
      <c r="B40">
        <f t="shared" si="0"/>
        <v>37</v>
      </c>
      <c r="C40">
        <f t="shared" si="1"/>
        <v>3.6109179126442243</v>
      </c>
      <c r="D40">
        <f t="shared" si="2"/>
        <v>-4.340707304579035</v>
      </c>
      <c r="E40" s="4">
        <f>Input!I41</f>
        <v>4456.6468467142859</v>
      </c>
      <c r="F40">
        <f t="shared" si="3"/>
        <v>382.7970408571432</v>
      </c>
      <c r="G40">
        <f t="shared" si="10"/>
        <v>325.28617337962078</v>
      </c>
      <c r="H40">
        <f t="shared" si="4"/>
        <v>3307.4998780171463</v>
      </c>
      <c r="I40">
        <f t="shared" si="5"/>
        <v>25372.147434622704</v>
      </c>
      <c r="N40" s="4">
        <f>Input!J41</f>
        <v>21.198701714285562</v>
      </c>
      <c r="O40">
        <f t="shared" si="6"/>
        <v>17.073907000000418</v>
      </c>
      <c r="P40">
        <f t="shared" si="7"/>
        <v>18.137554760614044</v>
      </c>
      <c r="Q40">
        <f t="shared" si="8"/>
        <v>1.1313465586583831</v>
      </c>
      <c r="R40">
        <f t="shared" si="9"/>
        <v>291.51830024466324</v>
      </c>
    </row>
    <row r="41" spans="1:18" x14ac:dyDescent="0.25">
      <c r="A41">
        <f>Input!G42</f>
        <v>194</v>
      </c>
      <c r="B41">
        <f t="shared" si="0"/>
        <v>38</v>
      </c>
      <c r="C41">
        <f t="shared" si="1"/>
        <v>3.6375861597263857</v>
      </c>
      <c r="D41">
        <f t="shared" si="2"/>
        <v>-4.3282706718615405</v>
      </c>
      <c r="E41" s="4">
        <f>Input!I42</f>
        <v>4478.4888651428564</v>
      </c>
      <c r="F41">
        <f t="shared" si="3"/>
        <v>404.63905928571376</v>
      </c>
      <c r="G41">
        <f t="shared" si="10"/>
        <v>343.92455230366147</v>
      </c>
      <c r="H41">
        <f t="shared" si="4"/>
        <v>3686.2513580736759</v>
      </c>
      <c r="I41">
        <f t="shared" si="5"/>
        <v>19781.857187830716</v>
      </c>
      <c r="N41" s="4">
        <f>Input!J42</f>
        <v>21.842018428570555</v>
      </c>
      <c r="O41">
        <f t="shared" si="6"/>
        <v>17.71722371428541</v>
      </c>
      <c r="P41">
        <f t="shared" si="7"/>
        <v>18.638378924040722</v>
      </c>
      <c r="Q41">
        <f t="shared" si="8"/>
        <v>0.84852692045935363</v>
      </c>
      <c r="R41">
        <f t="shared" si="9"/>
        <v>313.90001614203732</v>
      </c>
    </row>
    <row r="42" spans="1:18" x14ac:dyDescent="0.25">
      <c r="A42">
        <f>Input!G43</f>
        <v>195</v>
      </c>
      <c r="B42">
        <f t="shared" si="0"/>
        <v>39</v>
      </c>
      <c r="C42">
        <f t="shared" si="1"/>
        <v>3.6635616461296463</v>
      </c>
      <c r="D42">
        <f t="shared" si="2"/>
        <v>-4.3161571053770116</v>
      </c>
      <c r="E42" s="4">
        <f>Input!I43</f>
        <v>4500.9221671428559</v>
      </c>
      <c r="F42">
        <f t="shared" si="3"/>
        <v>427.07236128571321</v>
      </c>
      <c r="G42">
        <f t="shared" si="10"/>
        <v>363.06119143778659</v>
      </c>
      <c r="H42">
        <f t="shared" si="4"/>
        <v>4097.4298653001106</v>
      </c>
      <c r="I42">
        <f t="shared" si="5"/>
        <v>14765.008472870986</v>
      </c>
      <c r="N42" s="4">
        <f>Input!J43</f>
        <v>22.433301999999458</v>
      </c>
      <c r="O42">
        <f t="shared" si="6"/>
        <v>18.308507285714313</v>
      </c>
      <c r="P42">
        <f t="shared" si="7"/>
        <v>19.136639134125144</v>
      </c>
      <c r="Q42">
        <f t="shared" si="8"/>
        <v>0.6858023583523386</v>
      </c>
      <c r="R42">
        <f t="shared" si="9"/>
        <v>335.20143903105406</v>
      </c>
    </row>
    <row r="43" spans="1:18" x14ac:dyDescent="0.25">
      <c r="A43">
        <f>Input!G44</f>
        <v>196</v>
      </c>
      <c r="B43">
        <f t="shared" si="0"/>
        <v>40</v>
      </c>
      <c r="C43">
        <f t="shared" si="1"/>
        <v>3.6888794541139363</v>
      </c>
      <c r="D43">
        <f t="shared" si="2"/>
        <v>-4.3043502446507471</v>
      </c>
      <c r="E43" s="4">
        <f>Input!I44</f>
        <v>4523.1922749999994</v>
      </c>
      <c r="F43">
        <f t="shared" si="3"/>
        <v>449.34246914285677</v>
      </c>
      <c r="G43">
        <f t="shared" si="10"/>
        <v>382.69351822812234</v>
      </c>
      <c r="H43">
        <f t="shared" si="4"/>
        <v>4442.0826580346793</v>
      </c>
      <c r="I43">
        <f t="shared" si="5"/>
        <v>10379.335616695013</v>
      </c>
      <c r="N43" s="4">
        <f>Input!J44</f>
        <v>22.270107857143557</v>
      </c>
      <c r="O43">
        <f t="shared" si="6"/>
        <v>18.145313142858413</v>
      </c>
      <c r="P43">
        <f t="shared" si="7"/>
        <v>19.63232679033575</v>
      </c>
      <c r="Q43">
        <f t="shared" si="8"/>
        <v>2.2112095877838533</v>
      </c>
      <c r="R43">
        <f t="shared" si="9"/>
        <v>329.25238905239024</v>
      </c>
    </row>
    <row r="44" spans="1:18" x14ac:dyDescent="0.25">
      <c r="A44">
        <f>Input!G45</f>
        <v>197</v>
      </c>
      <c r="B44">
        <f t="shared" si="0"/>
        <v>41</v>
      </c>
      <c r="C44">
        <f t="shared" si="1"/>
        <v>3.713572066704308</v>
      </c>
      <c r="D44">
        <f t="shared" si="2"/>
        <v>-4.29283494135107</v>
      </c>
      <c r="E44" s="4">
        <f>Input!I45</f>
        <v>4545.8266134285714</v>
      </c>
      <c r="F44">
        <f t="shared" si="3"/>
        <v>471.97680757142871</v>
      </c>
      <c r="G44">
        <f t="shared" si="10"/>
        <v>402.81895484885251</v>
      </c>
      <c r="H44">
        <f t="shared" si="4"/>
        <v>4782.8085931975393</v>
      </c>
      <c r="I44">
        <f t="shared" si="5"/>
        <v>6683.6491179919794</v>
      </c>
      <c r="N44" s="4">
        <f>Input!J45</f>
        <v>22.634338428571937</v>
      </c>
      <c r="O44">
        <f t="shared" si="6"/>
        <v>18.509543714286792</v>
      </c>
      <c r="P44">
        <f t="shared" si="7"/>
        <v>20.125436620730181</v>
      </c>
      <c r="Q44">
        <f t="shared" si="8"/>
        <v>2.6111098850940615</v>
      </c>
      <c r="R44">
        <f t="shared" si="9"/>
        <v>342.60320851109373</v>
      </c>
    </row>
    <row r="45" spans="1:18" x14ac:dyDescent="0.25">
      <c r="A45">
        <f>Input!G46</f>
        <v>198</v>
      </c>
      <c r="B45">
        <f t="shared" si="0"/>
        <v>42</v>
      </c>
      <c r="C45">
        <f t="shared" si="1"/>
        <v>3.7376696182833684</v>
      </c>
      <c r="D45">
        <f t="shared" si="2"/>
        <v>-4.2815971424265156</v>
      </c>
      <c r="E45" s="4">
        <f>Input!I46</f>
        <v>4569.3928150000002</v>
      </c>
      <c r="F45">
        <f t="shared" si="3"/>
        <v>495.5430091428575</v>
      </c>
      <c r="G45">
        <f t="shared" si="10"/>
        <v>423.43492115007035</v>
      </c>
      <c r="H45">
        <f t="shared" si="4"/>
        <v>5199.5763539755344</v>
      </c>
      <c r="I45">
        <f t="shared" si="5"/>
        <v>3737.8087623934953</v>
      </c>
      <c r="N45" s="4">
        <f>Input!J46</f>
        <v>23.566201571428792</v>
      </c>
      <c r="O45">
        <f t="shared" si="6"/>
        <v>19.441406857143647</v>
      </c>
      <c r="P45">
        <f t="shared" si="7"/>
        <v>20.615966301217828</v>
      </c>
      <c r="Q45">
        <f t="shared" si="8"/>
        <v>1.3795898876638479</v>
      </c>
      <c r="R45">
        <f t="shared" si="9"/>
        <v>377.96830058499205</v>
      </c>
    </row>
    <row r="46" spans="1:18" x14ac:dyDescent="0.25">
      <c r="A46">
        <f>Input!G47</f>
        <v>199</v>
      </c>
      <c r="B46">
        <f t="shared" si="0"/>
        <v>43</v>
      </c>
      <c r="C46">
        <f t="shared" si="1"/>
        <v>3.7612001156935624</v>
      </c>
      <c r="D46">
        <f t="shared" si="2"/>
        <v>-4.2706237869956558</v>
      </c>
      <c r="E46" s="4">
        <f>Input!I47</f>
        <v>4593.2049904285714</v>
      </c>
      <c r="F46">
        <f t="shared" si="3"/>
        <v>519.35518457142871</v>
      </c>
      <c r="G46">
        <f t="shared" si="10"/>
        <v>444.5388372694523</v>
      </c>
      <c r="H46">
        <f t="shared" si="4"/>
        <v>5597.4858236099526</v>
      </c>
      <c r="I46">
        <f t="shared" si="5"/>
        <v>1602.6975663163123</v>
      </c>
      <c r="N46" s="4">
        <f>Input!J47</f>
        <v>23.812175428571209</v>
      </c>
      <c r="O46">
        <f t="shared" si="6"/>
        <v>19.687380714286064</v>
      </c>
      <c r="P46">
        <f t="shared" si="7"/>
        <v>21.103916119381953</v>
      </c>
      <c r="Q46">
        <f t="shared" si="8"/>
        <v>2.006572553890174</v>
      </c>
      <c r="R46">
        <f t="shared" si="9"/>
        <v>387.59295938924288</v>
      </c>
    </row>
    <row r="47" spans="1:18" x14ac:dyDescent="0.25">
      <c r="A47">
        <f>Input!G48</f>
        <v>200</v>
      </c>
      <c r="B47">
        <f t="shared" si="0"/>
        <v>44</v>
      </c>
      <c r="C47">
        <f t="shared" si="1"/>
        <v>3.784189633918261</v>
      </c>
      <c r="D47">
        <f t="shared" si="2"/>
        <v>-4.2599027150919841</v>
      </c>
      <c r="E47" s="4">
        <f>Input!I48</f>
        <v>4617.4901928571435</v>
      </c>
      <c r="F47">
        <f t="shared" si="3"/>
        <v>543.64038700000083</v>
      </c>
      <c r="G47">
        <f t="shared" si="10"/>
        <v>466.128125946522</v>
      </c>
      <c r="H47">
        <f t="shared" si="4"/>
        <v>6008.1506136226499</v>
      </c>
      <c r="I47">
        <f t="shared" si="5"/>
        <v>340.19650744852453</v>
      </c>
      <c r="N47" s="4">
        <f>Input!J48</f>
        <v>24.28520242857212</v>
      </c>
      <c r="O47">
        <f t="shared" si="6"/>
        <v>20.160407714286976</v>
      </c>
      <c r="P47">
        <f t="shared" si="7"/>
        <v>21.589288677069717</v>
      </c>
      <c r="Q47">
        <f t="shared" si="8"/>
        <v>2.0417008058029356</v>
      </c>
      <c r="R47">
        <f t="shared" si="9"/>
        <v>406.44203920628178</v>
      </c>
    </row>
    <row r="48" spans="1:18" x14ac:dyDescent="0.25">
      <c r="A48">
        <f>Input!G49</f>
        <v>201</v>
      </c>
      <c r="B48">
        <f t="shared" si="0"/>
        <v>45</v>
      </c>
      <c r="C48">
        <f t="shared" si="1"/>
        <v>3.8066624897703196</v>
      </c>
      <c r="D48">
        <f t="shared" si="2"/>
        <v>-4.249422586664938</v>
      </c>
      <c r="E48" s="4">
        <f>Input!I49</f>
        <v>4641.5010395714289</v>
      </c>
      <c r="F48">
        <f t="shared" si="3"/>
        <v>567.65123371428626</v>
      </c>
      <c r="G48">
        <f t="shared" si="10"/>
        <v>488.2002145733187</v>
      </c>
      <c r="H48">
        <f t="shared" si="4"/>
        <v>6312.464442538394</v>
      </c>
      <c r="I48">
        <f t="shared" si="5"/>
        <v>13.160003599562041</v>
      </c>
      <c r="N48" s="4">
        <f>Input!J49</f>
        <v>24.010846714285435</v>
      </c>
      <c r="O48">
        <f t="shared" si="6"/>
        <v>19.886052000000291</v>
      </c>
      <c r="P48">
        <f t="shared" si="7"/>
        <v>22.072088626796699</v>
      </c>
      <c r="Q48">
        <f t="shared" si="8"/>
        <v>4.7787561336954187</v>
      </c>
      <c r="R48">
        <f t="shared" si="9"/>
        <v>395.45506414671559</v>
      </c>
    </row>
    <row r="49" spans="1:18" x14ac:dyDescent="0.25">
      <c r="A49">
        <f>Input!G50</f>
        <v>202</v>
      </c>
      <c r="B49">
        <f t="shared" si="0"/>
        <v>46</v>
      </c>
      <c r="C49">
        <f t="shared" si="1"/>
        <v>3.8286413964890951</v>
      </c>
      <c r="D49">
        <f t="shared" si="2"/>
        <v>-4.2391728094841827</v>
      </c>
      <c r="E49" s="4">
        <f>Input!I50</f>
        <v>4665.0554154285719</v>
      </c>
      <c r="F49">
        <f t="shared" si="3"/>
        <v>591.20560957142925</v>
      </c>
      <c r="G49">
        <f t="shared" si="10"/>
        <v>510.75253701103969</v>
      </c>
      <c r="H49">
        <f t="shared" si="4"/>
        <v>6472.6968844073072</v>
      </c>
      <c r="I49">
        <f t="shared" si="5"/>
        <v>685.3921048618995</v>
      </c>
      <c r="N49" s="4">
        <f>Input!J50</f>
        <v>23.554375857142986</v>
      </c>
      <c r="O49">
        <f t="shared" si="6"/>
        <v>19.429581142857842</v>
      </c>
      <c r="P49">
        <f t="shared" si="7"/>
        <v>22.552322437721006</v>
      </c>
      <c r="Q49">
        <f t="shared" si="8"/>
        <v>9.7515131946436728</v>
      </c>
      <c r="R49">
        <f t="shared" si="9"/>
        <v>377.50862338689706</v>
      </c>
    </row>
    <row r="50" spans="1:18" x14ac:dyDescent="0.25">
      <c r="A50">
        <f>Input!G51</f>
        <v>203</v>
      </c>
      <c r="B50">
        <f t="shared" si="0"/>
        <v>47</v>
      </c>
      <c r="C50">
        <f t="shared" si="1"/>
        <v>3.8501476017100584</v>
      </c>
      <c r="D50">
        <f t="shared" si="2"/>
        <v>-4.2291434747980237</v>
      </c>
      <c r="E50" s="4">
        <f>Input!I51</f>
        <v>4688.9882127142855</v>
      </c>
      <c r="F50">
        <f t="shared" si="3"/>
        <v>615.13840685714285</v>
      </c>
      <c r="G50">
        <f t="shared" si="10"/>
        <v>533.78253519857697</v>
      </c>
      <c r="H50">
        <f t="shared" si="4"/>
        <v>6618.7778533250448</v>
      </c>
      <c r="I50">
        <f t="shared" si="5"/>
        <v>2421.6233668524819</v>
      </c>
      <c r="N50" s="4">
        <f>Input!J51</f>
        <v>23.932797285713605</v>
      </c>
      <c r="O50">
        <f t="shared" si="6"/>
        <v>19.80800257142846</v>
      </c>
      <c r="P50">
        <f t="shared" si="7"/>
        <v>23.029998187537227</v>
      </c>
      <c r="Q50">
        <f t="shared" si="8"/>
        <v>10.381255750224115</v>
      </c>
      <c r="R50">
        <f t="shared" si="9"/>
        <v>392.35696586971648</v>
      </c>
    </row>
    <row r="51" spans="1:18" x14ac:dyDescent="0.25">
      <c r="A51">
        <f>Input!G52</f>
        <v>204</v>
      </c>
      <c r="B51">
        <f t="shared" si="0"/>
        <v>48</v>
      </c>
      <c r="C51">
        <f t="shared" si="1"/>
        <v>3.8712010109078911</v>
      </c>
      <c r="D51">
        <f t="shared" si="2"/>
        <v>-4.2193252997662007</v>
      </c>
      <c r="E51" s="4">
        <f>Input!I52</f>
        <v>4712.585161</v>
      </c>
      <c r="F51">
        <f t="shared" si="3"/>
        <v>638.73535514285732</v>
      </c>
      <c r="G51">
        <f t="shared" si="10"/>
        <v>557.28766057571829</v>
      </c>
      <c r="H51">
        <f t="shared" si="4"/>
        <v>6633.7269503019679</v>
      </c>
      <c r="I51">
        <f t="shared" si="5"/>
        <v>5287.4883752783899</v>
      </c>
      <c r="N51" s="4">
        <f>Input!J52</f>
        <v>23.596948285714461</v>
      </c>
      <c r="O51">
        <f t="shared" si="6"/>
        <v>19.472153571429317</v>
      </c>
      <c r="P51">
        <f t="shared" si="7"/>
        <v>23.505125377141283</v>
      </c>
      <c r="Q51">
        <f t="shared" si="8"/>
        <v>16.264861585667639</v>
      </c>
      <c r="R51">
        <f t="shared" si="9"/>
        <v>379.16476470932747</v>
      </c>
    </row>
    <row r="52" spans="1:18" x14ac:dyDescent="0.25">
      <c r="A52">
        <f>Input!G53</f>
        <v>205</v>
      </c>
      <c r="B52">
        <f t="shared" si="0"/>
        <v>49</v>
      </c>
      <c r="C52">
        <f t="shared" si="1"/>
        <v>3.8918202981106265</v>
      </c>
      <c r="D52">
        <f t="shared" si="2"/>
        <v>-4.2097095758287804</v>
      </c>
      <c r="E52" s="4">
        <f>Input!I53</f>
        <v>4735.850990428572</v>
      </c>
      <c r="F52">
        <f t="shared" si="3"/>
        <v>662.00118457142935</v>
      </c>
      <c r="G52">
        <f t="shared" si="10"/>
        <v>581.26537534106308</v>
      </c>
      <c r="H52">
        <f t="shared" si="4"/>
        <v>6518.270892082096</v>
      </c>
      <c r="I52">
        <f t="shared" si="5"/>
        <v>9349.5038942571064</v>
      </c>
      <c r="N52" s="4">
        <f>Input!J53</f>
        <v>23.265829428572033</v>
      </c>
      <c r="O52">
        <f t="shared" si="6"/>
        <v>19.141034714286889</v>
      </c>
      <c r="P52">
        <f t="shared" si="7"/>
        <v>23.977714765344761</v>
      </c>
      <c r="Q52">
        <f t="shared" si="8"/>
        <v>23.393473916301179</v>
      </c>
      <c r="R52">
        <f t="shared" si="9"/>
        <v>366.37920993353578</v>
      </c>
    </row>
    <row r="53" spans="1:18" x14ac:dyDescent="0.25">
      <c r="A53">
        <f>Input!G54</f>
        <v>206</v>
      </c>
      <c r="B53">
        <f t="shared" si="0"/>
        <v>50</v>
      </c>
      <c r="C53">
        <f t="shared" si="1"/>
        <v>3.912023005428146</v>
      </c>
      <c r="D53">
        <f t="shared" si="2"/>
        <v>-4.2002881222914352</v>
      </c>
      <c r="E53" s="4">
        <f>Input!I54</f>
        <v>4759.168852857144</v>
      </c>
      <c r="F53">
        <f t="shared" si="3"/>
        <v>685.31904700000132</v>
      </c>
      <c r="G53">
        <f t="shared" si="10"/>
        <v>605.71315356234049</v>
      </c>
      <c r="H53">
        <f t="shared" si="4"/>
        <v>6337.0982700082104</v>
      </c>
      <c r="I53">
        <f t="shared" si="5"/>
        <v>14675.047612760292</v>
      </c>
      <c r="N53" s="4">
        <f>Input!J54</f>
        <v>23.317862428571971</v>
      </c>
      <c r="O53">
        <f t="shared" si="6"/>
        <v>19.193067714286826</v>
      </c>
      <c r="P53">
        <f t="shared" si="7"/>
        <v>24.447778221277364</v>
      </c>
      <c r="Q53">
        <f t="shared" si="8"/>
        <v>27.611982512276754</v>
      </c>
      <c r="R53">
        <f t="shared" si="9"/>
        <v>368.37384828519936</v>
      </c>
    </row>
    <row r="54" spans="1:18" x14ac:dyDescent="0.25">
      <c r="A54">
        <f>Input!G55</f>
        <v>207</v>
      </c>
      <c r="B54">
        <f t="shared" si="0"/>
        <v>51</v>
      </c>
      <c r="C54">
        <f t="shared" si="1"/>
        <v>3.9318256327243257</v>
      </c>
      <c r="D54">
        <f t="shared" si="2"/>
        <v>-4.1910532445071818</v>
      </c>
      <c r="E54" s="4">
        <f>Input!I55</f>
        <v>4782.4536034285711</v>
      </c>
      <c r="F54">
        <f t="shared" si="3"/>
        <v>708.60379757142846</v>
      </c>
      <c r="G54">
        <f t="shared" si="10"/>
        <v>630.62848215476754</v>
      </c>
      <c r="H54">
        <f t="shared" si="4"/>
        <v>6080.1498143277577</v>
      </c>
      <c r="I54">
        <f t="shared" si="5"/>
        <v>21332.337465277677</v>
      </c>
      <c r="N54" s="4">
        <f>Input!J55</f>
        <v>23.284750571427139</v>
      </c>
      <c r="O54">
        <f t="shared" si="6"/>
        <v>19.159955857141995</v>
      </c>
      <c r="P54">
        <f t="shared" si="7"/>
        <v>24.915328592427002</v>
      </c>
      <c r="Q54">
        <f t="shared" si="8"/>
        <v>33.124315322062031</v>
      </c>
      <c r="R54">
        <f t="shared" si="9"/>
        <v>367.10390844762981</v>
      </c>
    </row>
    <row r="55" spans="1:18" x14ac:dyDescent="0.25">
      <c r="A55">
        <f>Input!G56</f>
        <v>208</v>
      </c>
      <c r="B55">
        <f t="shared" si="0"/>
        <v>52</v>
      </c>
      <c r="C55">
        <f t="shared" si="1"/>
        <v>3.9512437185814275</v>
      </c>
      <c r="D55">
        <f t="shared" si="2"/>
        <v>-4.1819976961189615</v>
      </c>
      <c r="E55" s="4">
        <f>Input!I56</f>
        <v>4806.4266081428577</v>
      </c>
      <c r="F55">
        <f t="shared" si="3"/>
        <v>732.57680228571508</v>
      </c>
      <c r="G55">
        <f t="shared" si="10"/>
        <v>656.00886174129482</v>
      </c>
      <c r="H55">
        <f t="shared" si="4"/>
        <v>5862.6495192138746</v>
      </c>
      <c r="I55">
        <f t="shared" si="5"/>
        <v>29390.411504343847</v>
      </c>
      <c r="N55" s="4">
        <f>Input!J56</f>
        <v>23.973004714286617</v>
      </c>
      <c r="O55">
        <f t="shared" si="6"/>
        <v>19.848210000001473</v>
      </c>
      <c r="P55">
        <f t="shared" si="7"/>
        <v>25.380379586527251</v>
      </c>
      <c r="Q55">
        <f t="shared" si="8"/>
        <v>30.604900334080806</v>
      </c>
      <c r="R55">
        <f t="shared" si="9"/>
        <v>393.95144020415847</v>
      </c>
    </row>
    <row r="56" spans="1:18" x14ac:dyDescent="0.25">
      <c r="A56">
        <f>Input!G57</f>
        <v>209</v>
      </c>
      <c r="B56">
        <f t="shared" si="0"/>
        <v>53</v>
      </c>
      <c r="C56">
        <f t="shared" si="1"/>
        <v>3.970291913552122</v>
      </c>
      <c r="D56">
        <f t="shared" si="2"/>
        <v>-4.1731146448988374</v>
      </c>
      <c r="E56" s="4">
        <f>Input!I57</f>
        <v>4830.7212711428574</v>
      </c>
      <c r="F56">
        <f t="shared" si="3"/>
        <v>756.87146528571475</v>
      </c>
      <c r="G56">
        <f t="shared" si="10"/>
        <v>681.85180740702833</v>
      </c>
      <c r="H56">
        <f t="shared" si="4"/>
        <v>5627.949068235157</v>
      </c>
      <c r="I56">
        <f t="shared" si="5"/>
        <v>38919.108303961584</v>
      </c>
      <c r="N56" s="4">
        <f>Input!J57</f>
        <v>24.294662999999673</v>
      </c>
      <c r="O56">
        <f t="shared" si="6"/>
        <v>20.169868285714529</v>
      </c>
      <c r="P56">
        <f t="shared" si="7"/>
        <v>25.842945665733502</v>
      </c>
      <c r="Q56">
        <f t="shared" si="8"/>
        <v>32.183806959682947</v>
      </c>
      <c r="R56">
        <f t="shared" si="9"/>
        <v>406.82358666307272</v>
      </c>
    </row>
    <row r="57" spans="1:18" x14ac:dyDescent="0.25">
      <c r="A57">
        <f>Input!G58</f>
        <v>210</v>
      </c>
      <c r="B57">
        <f t="shared" si="0"/>
        <v>54</v>
      </c>
      <c r="C57">
        <f t="shared" si="1"/>
        <v>3.9889840465642745</v>
      </c>
      <c r="D57">
        <f t="shared" si="2"/>
        <v>-4.1643976417803907</v>
      </c>
      <c r="E57" s="4">
        <f>Input!I58</f>
        <v>4855.3257668571441</v>
      </c>
      <c r="F57">
        <f t="shared" si="3"/>
        <v>781.47596100000146</v>
      </c>
      <c r="G57">
        <f t="shared" si="10"/>
        <v>708.15484935874588</v>
      </c>
      <c r="H57">
        <f t="shared" si="4"/>
        <v>5375.9854123094647</v>
      </c>
      <c r="I57">
        <f t="shared" si="5"/>
        <v>49989.047874209995</v>
      </c>
      <c r="N57" s="4">
        <f>Input!J58</f>
        <v>24.604495714286713</v>
      </c>
      <c r="O57">
        <f t="shared" si="6"/>
        <v>20.479701000001569</v>
      </c>
      <c r="P57">
        <f t="shared" si="7"/>
        <v>26.303041951717564</v>
      </c>
      <c r="Q57">
        <f t="shared" si="8"/>
        <v>33.911299839932546</v>
      </c>
      <c r="R57">
        <f t="shared" si="9"/>
        <v>419.41815304946527</v>
      </c>
    </row>
    <row r="58" spans="1:18" x14ac:dyDescent="0.25">
      <c r="A58">
        <f>Input!G59</f>
        <v>211</v>
      </c>
      <c r="B58">
        <f t="shared" si="0"/>
        <v>55</v>
      </c>
      <c r="C58">
        <f t="shared" si="1"/>
        <v>4.0073331852324712</v>
      </c>
      <c r="D58">
        <f t="shared" si="2"/>
        <v>-4.1558405927326723</v>
      </c>
      <c r="E58" s="4">
        <f>Input!I59</f>
        <v>4880.7391385714291</v>
      </c>
      <c r="F58">
        <f t="shared" si="3"/>
        <v>806.88933271428641</v>
      </c>
      <c r="G58">
        <f t="shared" si="10"/>
        <v>734.91553349923004</v>
      </c>
      <c r="H58">
        <f t="shared" si="4"/>
        <v>5180.22777344925</v>
      </c>
      <c r="I58">
        <f t="shared" si="5"/>
        <v>62671.613068464401</v>
      </c>
      <c r="N58" s="4">
        <f>Input!J59</f>
        <v>25.413371714284949</v>
      </c>
      <c r="O58">
        <f t="shared" si="6"/>
        <v>21.288576999999805</v>
      </c>
      <c r="P58">
        <f t="shared" si="7"/>
        <v>26.760684140484209</v>
      </c>
      <c r="Q58">
        <f t="shared" si="8"/>
        <v>29.9439565569404</v>
      </c>
      <c r="R58">
        <f t="shared" si="9"/>
        <v>453.20351068492067</v>
      </c>
    </row>
    <row r="59" spans="1:18" x14ac:dyDescent="0.25">
      <c r="A59">
        <f>Input!G60</f>
        <v>212</v>
      </c>
      <c r="B59">
        <f t="shared" si="0"/>
        <v>56</v>
      </c>
      <c r="C59">
        <f t="shared" si="1"/>
        <v>4.0253516907351496</v>
      </c>
      <c r="D59">
        <f t="shared" si="2"/>
        <v>-4.1474377331684655</v>
      </c>
      <c r="E59" s="4">
        <f>Input!I60</f>
        <v>4906.5356620000002</v>
      </c>
      <c r="F59">
        <f t="shared" si="3"/>
        <v>832.68585614285757</v>
      </c>
      <c r="G59">
        <f t="shared" si="10"/>
        <v>762.13142192508474</v>
      </c>
      <c r="H59">
        <f t="shared" si="4"/>
        <v>4977.9281877900348</v>
      </c>
      <c r="I59">
        <f t="shared" si="5"/>
        <v>77038.931465690286</v>
      </c>
      <c r="N59" s="4">
        <f>Input!J60</f>
        <v>25.796523428571163</v>
      </c>
      <c r="O59">
        <f t="shared" si="6"/>
        <v>21.671728714286019</v>
      </c>
      <c r="P59">
        <f t="shared" si="7"/>
        <v>27.215888425854722</v>
      </c>
      <c r="Q59">
        <f t="shared" si="8"/>
        <v>30.737706907381565</v>
      </c>
      <c r="R59">
        <f t="shared" si="9"/>
        <v>469.66382546560914</v>
      </c>
    </row>
    <row r="60" spans="1:18" x14ac:dyDescent="0.25">
      <c r="A60">
        <f>Input!G61</f>
        <v>213</v>
      </c>
      <c r="B60">
        <f t="shared" si="0"/>
        <v>57</v>
      </c>
      <c r="C60">
        <f t="shared" si="1"/>
        <v>4.0430512678345503</v>
      </c>
      <c r="D60">
        <f t="shared" si="2"/>
        <v>-4.1391836046176813</v>
      </c>
      <c r="E60" s="4">
        <f>Input!I61</f>
        <v>4932.776830857144</v>
      </c>
      <c r="F60">
        <f t="shared" si="3"/>
        <v>858.92702500000132</v>
      </c>
      <c r="G60">
        <f t="shared" si="10"/>
        <v>789.80009335577279</v>
      </c>
      <c r="H60">
        <f t="shared" si="4"/>
        <v>4778.5326785458446</v>
      </c>
      <c r="I60">
        <f t="shared" si="5"/>
        <v>93163.85771121885</v>
      </c>
      <c r="N60" s="4">
        <f>Input!J61</f>
        <v>26.241168857143748</v>
      </c>
      <c r="O60">
        <f t="shared" si="6"/>
        <v>22.116374142858604</v>
      </c>
      <c r="P60">
        <f t="shared" si="7"/>
        <v>27.66867143068805</v>
      </c>
      <c r="Q60">
        <f t="shared" si="8"/>
        <v>30.828005172438232</v>
      </c>
      <c r="R60">
        <f t="shared" si="9"/>
        <v>489.13400522690461</v>
      </c>
    </row>
    <row r="61" spans="1:18" x14ac:dyDescent="0.25">
      <c r="A61">
        <f>Input!G62</f>
        <v>214</v>
      </c>
      <c r="B61">
        <f t="shared" si="0"/>
        <v>58</v>
      </c>
      <c r="C61">
        <f t="shared" si="1"/>
        <v>4.0604430105464191</v>
      </c>
      <c r="D61">
        <f t="shared" si="2"/>
        <v>-4.1310730334294705</v>
      </c>
      <c r="E61" s="4">
        <f>Input!I62</f>
        <v>4959.498122</v>
      </c>
      <c r="F61">
        <f t="shared" si="3"/>
        <v>885.64831614285731</v>
      </c>
      <c r="G61">
        <f t="shared" si="10"/>
        <v>817.91914350079469</v>
      </c>
      <c r="H61">
        <f t="shared" si="4"/>
        <v>4587.2408267783239</v>
      </c>
      <c r="I61">
        <f t="shared" si="5"/>
        <v>111119.95630027934</v>
      </c>
      <c r="N61" s="4">
        <f>Input!J62</f>
        <v>26.721291142855989</v>
      </c>
      <c r="O61">
        <f t="shared" si="6"/>
        <v>22.596496428570845</v>
      </c>
      <c r="P61">
        <f t="shared" si="7"/>
        <v>28.119050145021887</v>
      </c>
      <c r="Q61">
        <f t="shared" si="8"/>
        <v>30.498599551087224</v>
      </c>
      <c r="R61">
        <f t="shared" si="9"/>
        <v>510.60165084641494</v>
      </c>
    </row>
    <row r="62" spans="1:18" x14ac:dyDescent="0.25">
      <c r="A62">
        <f>Input!G63</f>
        <v>215</v>
      </c>
      <c r="B62">
        <f t="shared" si="0"/>
        <v>59</v>
      </c>
      <c r="C62">
        <f t="shared" si="1"/>
        <v>4.0775374439057197</v>
      </c>
      <c r="D62">
        <f t="shared" si="2"/>
        <v>-4.1231011112949432</v>
      </c>
      <c r="E62" s="4">
        <f>Input!I63</f>
        <v>4986.2312388571427</v>
      </c>
      <c r="F62">
        <f t="shared" si="3"/>
        <v>912.38143300000002</v>
      </c>
      <c r="G62">
        <f t="shared" si="10"/>
        <v>846.48618537120376</v>
      </c>
      <c r="H62">
        <f t="shared" si="4"/>
        <v>4342.1836600603783</v>
      </c>
      <c r="I62">
        <f t="shared" si="5"/>
        <v>130981.48478936001</v>
      </c>
      <c r="N62" s="4">
        <f>Input!J63</f>
        <v>26.733116857142704</v>
      </c>
      <c r="O62">
        <f t="shared" si="6"/>
        <v>22.60832214285756</v>
      </c>
      <c r="P62">
        <f t="shared" si="7"/>
        <v>28.567041870409035</v>
      </c>
      <c r="Q62">
        <f t="shared" si="8"/>
        <v>35.506340791511128</v>
      </c>
      <c r="R62">
        <f t="shared" si="9"/>
        <v>511.13623011522344</v>
      </c>
    </row>
    <row r="63" spans="1:18" x14ac:dyDescent="0.25">
      <c r="A63">
        <f>Input!G64</f>
        <v>216</v>
      </c>
      <c r="B63">
        <f t="shared" si="0"/>
        <v>60</v>
      </c>
      <c r="C63">
        <f t="shared" si="1"/>
        <v>4.0943445622221004</v>
      </c>
      <c r="D63">
        <f t="shared" si="2"/>
        <v>-4.1152631774068889</v>
      </c>
      <c r="E63" s="4">
        <f>Input!I64</f>
        <v>5013.5130668571428</v>
      </c>
      <c r="F63">
        <f t="shared" si="3"/>
        <v>939.66326100000015</v>
      </c>
      <c r="G63">
        <f t="shared" si="10"/>
        <v>875.49884954101003</v>
      </c>
      <c r="H63">
        <f t="shared" si="4"/>
        <v>4117.0716978785822</v>
      </c>
      <c r="I63">
        <f t="shared" si="5"/>
        <v>152823.37742120362</v>
      </c>
      <c r="N63" s="4">
        <f>Input!J64</f>
        <v>27.281828000000132</v>
      </c>
      <c r="O63">
        <f t="shared" si="6"/>
        <v>23.157033285714988</v>
      </c>
      <c r="P63">
        <f t="shared" si="7"/>
        <v>29.012664169806293</v>
      </c>
      <c r="Q63">
        <f t="shared" si="8"/>
        <v>34.288413050723918</v>
      </c>
      <c r="R63">
        <f t="shared" si="9"/>
        <v>536.24819059571189</v>
      </c>
    </row>
    <row r="64" spans="1:18" x14ac:dyDescent="0.25">
      <c r="A64">
        <f>Input!G65</f>
        <v>217</v>
      </c>
      <c r="B64">
        <f t="shared" si="0"/>
        <v>61</v>
      </c>
      <c r="C64">
        <f t="shared" si="1"/>
        <v>4.1108738641733114</v>
      </c>
      <c r="D64">
        <f t="shared" si="2"/>
        <v>-4.1075548020940884</v>
      </c>
      <c r="E64" s="4">
        <f>Input!I65</f>
        <v>5041.2182539999994</v>
      </c>
      <c r="F64">
        <f t="shared" si="3"/>
        <v>967.36844814285678</v>
      </c>
      <c r="G64">
        <f t="shared" si="10"/>
        <v>904.95478436346059</v>
      </c>
      <c r="H64">
        <f t="shared" si="4"/>
        <v>3895.4654263675116</v>
      </c>
      <c r="I64">
        <f t="shared" si="5"/>
        <v>176721.22914992642</v>
      </c>
      <c r="N64" s="4">
        <f>Input!J65</f>
        <v>27.70518714285663</v>
      </c>
      <c r="O64">
        <f t="shared" si="6"/>
        <v>23.580392428571486</v>
      </c>
      <c r="P64">
        <f t="shared" si="7"/>
        <v>29.455934822450605</v>
      </c>
      <c r="Q64">
        <f t="shared" si="8"/>
        <v>34.521998422270769</v>
      </c>
      <c r="R64">
        <f t="shared" si="9"/>
        <v>556.03490708543143</v>
      </c>
    </row>
    <row r="65" spans="1:18" x14ac:dyDescent="0.25">
      <c r="A65">
        <f>Input!G66</f>
        <v>218</v>
      </c>
      <c r="B65">
        <f t="shared" si="0"/>
        <v>62</v>
      </c>
      <c r="C65">
        <f t="shared" si="1"/>
        <v>4.1271343850450917</v>
      </c>
      <c r="D65">
        <f t="shared" si="2"/>
        <v>-4.0999717717863806</v>
      </c>
      <c r="E65" s="4">
        <f>Input!I66</f>
        <v>5069.2640205714279</v>
      </c>
      <c r="F65">
        <f t="shared" si="3"/>
        <v>995.41421471428521</v>
      </c>
      <c r="G65">
        <f t="shared" si="10"/>
        <v>934.85165614667244</v>
      </c>
      <c r="H65">
        <f t="shared" si="4"/>
        <v>3667.8235002555266</v>
      </c>
      <c r="I65">
        <f t="shared" si="5"/>
        <v>202751.28005337581</v>
      </c>
      <c r="N65" s="4">
        <f>Input!J66</f>
        <v>28.04576657142843</v>
      </c>
      <c r="O65">
        <f t="shared" si="6"/>
        <v>23.920971857143286</v>
      </c>
      <c r="P65">
        <f t="shared" si="7"/>
        <v>29.896871783211811</v>
      </c>
      <c r="Q65">
        <f t="shared" si="8"/>
        <v>35.711379926385803</v>
      </c>
      <c r="R65">
        <f t="shared" si="9"/>
        <v>572.21289459024115</v>
      </c>
    </row>
    <row r="66" spans="1:18" x14ac:dyDescent="0.25">
      <c r="A66">
        <f>Input!G67</f>
        <v>219</v>
      </c>
      <c r="B66">
        <f t="shared" si="0"/>
        <v>63</v>
      </c>
      <c r="C66">
        <f t="shared" si="1"/>
        <v>4.1431347263915326</v>
      </c>
      <c r="D66">
        <f t="shared" si="2"/>
        <v>-4.0925100751826573</v>
      </c>
      <c r="E66" s="4">
        <f>Input!I67</f>
        <v>5097.9152615714283</v>
      </c>
      <c r="F66">
        <f t="shared" si="3"/>
        <v>1024.0654557142857</v>
      </c>
      <c r="G66">
        <f t="shared" si="10"/>
        <v>965.18714929265036</v>
      </c>
      <c r="H66">
        <f t="shared" si="4"/>
        <v>3466.6549670799841</v>
      </c>
      <c r="I66">
        <f t="shared" si="5"/>
        <v>230990.40012043266</v>
      </c>
      <c r="N66" s="4">
        <f>Input!J67</f>
        <v>28.651241000000482</v>
      </c>
      <c r="O66">
        <f t="shared" si="6"/>
        <v>24.526446285715338</v>
      </c>
      <c r="P66">
        <f t="shared" si="7"/>
        <v>30.335493145977892</v>
      </c>
      <c r="Q66">
        <f t="shared" si="8"/>
        <v>33.745025424726244</v>
      </c>
      <c r="R66">
        <f t="shared" si="9"/>
        <v>601.5465674060797</v>
      </c>
    </row>
    <row r="67" spans="1:18" x14ac:dyDescent="0.25">
      <c r="A67">
        <f>Input!G68</f>
        <v>220</v>
      </c>
      <c r="B67">
        <f t="shared" si="0"/>
        <v>64</v>
      </c>
      <c r="C67">
        <f t="shared" si="1"/>
        <v>4.1588830833596715</v>
      </c>
      <c r="D67">
        <f t="shared" si="2"/>
        <v>-4.0851658905081516</v>
      </c>
      <c r="E67" s="4">
        <f>Input!I68</f>
        <v>5127.0631807142854</v>
      </c>
      <c r="F67">
        <f t="shared" si="3"/>
        <v>1053.2133748571428</v>
      </c>
      <c r="G67">
        <f t="shared" si="10"/>
        <v>995.95896640331785</v>
      </c>
      <c r="H67">
        <f t="shared" si="4"/>
        <v>3278.0672873974172</v>
      </c>
      <c r="I67">
        <f t="shared" si="5"/>
        <v>261516.0744015096</v>
      </c>
      <c r="N67" s="4">
        <f>Input!J68</f>
        <v>29.147919142857063</v>
      </c>
      <c r="O67">
        <f t="shared" si="6"/>
        <v>25.023124428571919</v>
      </c>
      <c r="P67">
        <f t="shared" si="7"/>
        <v>30.771817110667481</v>
      </c>
      <c r="Q67">
        <f t="shared" si="8"/>
        <v>33.047467553179068</v>
      </c>
      <c r="R67">
        <f t="shared" si="9"/>
        <v>626.15675616779265</v>
      </c>
    </row>
    <row r="68" spans="1:18" x14ac:dyDescent="0.25">
      <c r="A68">
        <f>Input!G69</f>
        <v>221</v>
      </c>
      <c r="B68">
        <f t="shared" ref="B68:B76" si="11">A68-$A$3</f>
        <v>65</v>
      </c>
      <c r="C68">
        <f t="shared" si="1"/>
        <v>4.1743872698956368</v>
      </c>
      <c r="D68">
        <f t="shared" si="2"/>
        <v>-4.0779355737596488</v>
      </c>
      <c r="E68" s="4">
        <f>Input!I69</f>
        <v>5158.0133325714287</v>
      </c>
      <c r="F68">
        <f t="shared" si="3"/>
        <v>1084.163526714286</v>
      </c>
      <c r="G68">
        <f t="shared" si="10"/>
        <v>1027.164828356832</v>
      </c>
      <c r="H68">
        <f t="shared" si="4"/>
        <v>3248.8516144440327</v>
      </c>
      <c r="I68">
        <f t="shared" si="5"/>
        <v>294406.38851100649</v>
      </c>
      <c r="N68" s="4">
        <f>Input!J69</f>
        <v>30.950151857143283</v>
      </c>
      <c r="O68">
        <f t="shared" si="6"/>
        <v>26.825357142858138</v>
      </c>
      <c r="P68">
        <f t="shared" si="7"/>
        <v>31.205861953514209</v>
      </c>
      <c r="Q68">
        <f t="shared" si="8"/>
        <v>19.188822396180974</v>
      </c>
      <c r="R68">
        <f t="shared" si="9"/>
        <v>719.59978584189014</v>
      </c>
    </row>
    <row r="69" spans="1:18" x14ac:dyDescent="0.25">
      <c r="A69">
        <f>Input!G70</f>
        <v>222</v>
      </c>
      <c r="B69">
        <f t="shared" si="11"/>
        <v>66</v>
      </c>
      <c r="C69">
        <f t="shared" ref="C69:C76" si="12">LN(B69)</f>
        <v>4.1896547420264252</v>
      </c>
      <c r="D69">
        <f t="shared" ref="D69:D76" si="13">((C69-$Z$3)/$AA$3)</f>
        <v>-4.0708156478481259</v>
      </c>
      <c r="E69" s="4">
        <f>Input!I70</f>
        <v>5190.3518184285713</v>
      </c>
      <c r="F69">
        <f t="shared" ref="F69:F76" si="14">E69-$E$4</f>
        <v>1116.5020125714286</v>
      </c>
      <c r="G69">
        <f t="shared" si="10"/>
        <v>1058.8024743571343</v>
      </c>
      <c r="H69">
        <f t="shared" ref="H69:H76" si="15">(F69-G69)^2</f>
        <v>3329.236710142809</v>
      </c>
      <c r="I69">
        <f t="shared" ref="I69:I76" si="16">(G69-$J$4)^2</f>
        <v>329740.01447096461</v>
      </c>
      <c r="N69" s="4">
        <f>Input!J70</f>
        <v>32.338485857142587</v>
      </c>
      <c r="O69">
        <f t="shared" ref="O69:O76" si="17">N69-$N$4</f>
        <v>28.213691142857442</v>
      </c>
      <c r="P69">
        <f t="shared" ref="P69:P76" si="18">$Y$3*((1/B69*$AA$3)*(1/SQRT(2*PI()))*EXP(-1*D69*D69/2))</f>
        <v>31.637646000302354</v>
      </c>
      <c r="Q69">
        <f t="shared" ref="Q69:Q76" si="19">(O69-P69)^2</f>
        <v>11.723466865820605</v>
      </c>
      <c r="R69">
        <f t="shared" ref="R69:R76" si="20">(O69-S69)^2</f>
        <v>796.01236790455243</v>
      </c>
    </row>
    <row r="70" spans="1:18" x14ac:dyDescent="0.25">
      <c r="A70">
        <f>Input!G71</f>
        <v>223</v>
      </c>
      <c r="B70">
        <f t="shared" si="11"/>
        <v>67</v>
      </c>
      <c r="C70">
        <f t="shared" si="12"/>
        <v>4.2046926193909657</v>
      </c>
      <c r="D70">
        <f t="shared" si="13"/>
        <v>-4.0638027925578122</v>
      </c>
      <c r="E70" s="4">
        <f>Input!I71</f>
        <v>5224.9939454285714</v>
      </c>
      <c r="F70">
        <f t="shared" si="14"/>
        <v>1151.1441395714287</v>
      </c>
      <c r="G70">
        <f t="shared" ref="G70:G76" si="21">G69+P70</f>
        <v>1090.8696619594039</v>
      </c>
      <c r="H70">
        <f t="shared" si="15"/>
        <v>3633.0126514024837</v>
      </c>
      <c r="I70">
        <f t="shared" si="16"/>
        <v>367596.19688561029</v>
      </c>
      <c r="N70" s="4">
        <f>Input!J71</f>
        <v>34.642127000000073</v>
      </c>
      <c r="O70">
        <f t="shared" si="17"/>
        <v>30.517332285714929</v>
      </c>
      <c r="P70">
        <f t="shared" si="18"/>
        <v>32.067187602269648</v>
      </c>
      <c r="Q70">
        <f t="shared" si="19"/>
        <v>2.4020515022529292</v>
      </c>
      <c r="R70">
        <f t="shared" si="20"/>
        <v>931.30756983673871</v>
      </c>
    </row>
    <row r="71" spans="1:18" x14ac:dyDescent="0.25">
      <c r="A71">
        <f>Input!G72</f>
        <v>224</v>
      </c>
      <c r="B71">
        <f t="shared" si="11"/>
        <v>68</v>
      </c>
      <c r="C71">
        <f t="shared" si="12"/>
        <v>4.219507705176107</v>
      </c>
      <c r="D71">
        <f t="shared" si="13"/>
        <v>-4.0568938352491326</v>
      </c>
      <c r="E71" s="4">
        <f>Input!I72</f>
        <v>5261.5565617142856</v>
      </c>
      <c r="F71">
        <f t="shared" si="14"/>
        <v>1187.706755857143</v>
      </c>
      <c r="G71">
        <f t="shared" si="21"/>
        <v>1123.3641670738205</v>
      </c>
      <c r="H71">
        <f t="shared" si="15"/>
        <v>4139.9687313397417</v>
      </c>
      <c r="I71">
        <f t="shared" si="16"/>
        <v>408054.73943689832</v>
      </c>
      <c r="N71" s="4">
        <f>Input!J72</f>
        <v>36.562616285714284</v>
      </c>
      <c r="O71">
        <f t="shared" si="17"/>
        <v>32.43782157142914</v>
      </c>
      <c r="P71">
        <f t="shared" si="18"/>
        <v>32.494505114416654</v>
      </c>
      <c r="Q71">
        <f t="shared" si="19"/>
        <v>3.2130240456173589E-3</v>
      </c>
      <c r="R71">
        <f t="shared" si="20"/>
        <v>1052.2122682998736</v>
      </c>
    </row>
    <row r="72" spans="1:18" x14ac:dyDescent="0.25">
      <c r="A72">
        <f>Input!G73</f>
        <v>225</v>
      </c>
      <c r="B72">
        <f t="shared" si="11"/>
        <v>69</v>
      </c>
      <c r="C72">
        <f t="shared" si="12"/>
        <v>4.2341065045972597</v>
      </c>
      <c r="D72">
        <f t="shared" si="13"/>
        <v>-4.0500857422403245</v>
      </c>
      <c r="E72" s="4">
        <f>Input!I73</f>
        <v>5299.9237757142855</v>
      </c>
      <c r="F72">
        <f t="shared" si="14"/>
        <v>1226.0739698571429</v>
      </c>
      <c r="G72">
        <f t="shared" si="21"/>
        <v>1156.2837839498181</v>
      </c>
      <c r="H72">
        <f t="shared" si="15"/>
        <v>4870.6700489789446</v>
      </c>
      <c r="I72">
        <f t="shared" si="16"/>
        <v>451195.99169156572</v>
      </c>
      <c r="N72" s="4">
        <f>Input!J73</f>
        <v>38.367213999999876</v>
      </c>
      <c r="O72">
        <f t="shared" si="17"/>
        <v>34.242419285714732</v>
      </c>
      <c r="P72">
        <f t="shared" si="18"/>
        <v>32.919616875997669</v>
      </c>
      <c r="Q72">
        <f t="shared" si="19"/>
        <v>1.7498062151532692</v>
      </c>
      <c r="R72">
        <f t="shared" si="20"/>
        <v>1172.5432785386881</v>
      </c>
    </row>
    <row r="73" spans="1:18" x14ac:dyDescent="0.25">
      <c r="A73">
        <f>Input!G74</f>
        <v>226</v>
      </c>
      <c r="B73">
        <f t="shared" si="11"/>
        <v>70</v>
      </c>
      <c r="C73">
        <f t="shared" si="12"/>
        <v>4.2484952420493594</v>
      </c>
      <c r="D73">
        <f t="shared" si="13"/>
        <v>-4.0433756108091536</v>
      </c>
      <c r="E73" s="4">
        <f>Input!I74</f>
        <v>5340.7270784285711</v>
      </c>
      <c r="F73">
        <f t="shared" si="14"/>
        <v>1266.8772725714284</v>
      </c>
      <c r="G73">
        <f t="shared" si="21"/>
        <v>1189.626325142802</v>
      </c>
      <c r="H73">
        <f t="shared" si="15"/>
        <v>5967.7088786204049</v>
      </c>
      <c r="I73">
        <f t="shared" si="16"/>
        <v>497100.8362105806</v>
      </c>
      <c r="N73" s="4">
        <f>Input!J74</f>
        <v>40.803302714285564</v>
      </c>
      <c r="O73">
        <f t="shared" si="17"/>
        <v>36.67850800000042</v>
      </c>
      <c r="P73">
        <f t="shared" si="18"/>
        <v>33.34254119298388</v>
      </c>
      <c r="Q73">
        <f t="shared" si="19"/>
        <v>11.128674537516128</v>
      </c>
      <c r="R73">
        <f t="shared" si="20"/>
        <v>1345.3129491060947</v>
      </c>
    </row>
    <row r="74" spans="1:18" x14ac:dyDescent="0.25">
      <c r="A74">
        <f>Input!G75</f>
        <v>227</v>
      </c>
      <c r="B74">
        <f t="shared" si="11"/>
        <v>71</v>
      </c>
      <c r="C74">
        <f t="shared" si="12"/>
        <v>4.2626798770413155</v>
      </c>
      <c r="D74">
        <f t="shared" si="13"/>
        <v>-4.036760661761952</v>
      </c>
      <c r="E74" s="4">
        <f>Input!I75</f>
        <v>5385.8514821428562</v>
      </c>
      <c r="F74">
        <f t="shared" si="14"/>
        <v>1312.0016762857135</v>
      </c>
      <c r="G74">
        <f t="shared" si="21"/>
        <v>1223.3896214651143</v>
      </c>
      <c r="H74">
        <f t="shared" si="15"/>
        <v>7852.0962595288902</v>
      </c>
      <c r="I74">
        <f t="shared" si="16"/>
        <v>545850.67595222394</v>
      </c>
      <c r="N74" s="4">
        <f>Input!J75</f>
        <v>45.124403714285108</v>
      </c>
      <c r="O74">
        <f t="shared" si="17"/>
        <v>40.999608999999964</v>
      </c>
      <c r="P74">
        <f t="shared" si="18"/>
        <v>33.763296322312272</v>
      </c>
      <c r="Q74">
        <f t="shared" si="19"/>
        <v>52.364221169263622</v>
      </c>
      <c r="R74">
        <f t="shared" si="20"/>
        <v>1680.9679381528781</v>
      </c>
    </row>
    <row r="75" spans="1:18" x14ac:dyDescent="0.25">
      <c r="A75">
        <f>Input!G76</f>
        <v>228</v>
      </c>
      <c r="B75">
        <f t="shared" si="11"/>
        <v>72</v>
      </c>
      <c r="C75">
        <f t="shared" si="12"/>
        <v>4.2766661190160553</v>
      </c>
      <c r="D75">
        <f t="shared" si="13"/>
        <v>-4.0302382325223425</v>
      </c>
      <c r="E75" s="4">
        <f>Input!I76</f>
        <v>5435.4932929999995</v>
      </c>
      <c r="F75">
        <f t="shared" si="14"/>
        <v>1361.6434871428569</v>
      </c>
      <c r="G75">
        <f t="shared" si="21"/>
        <v>1257.5715219228707</v>
      </c>
      <c r="H75">
        <f t="shared" si="15"/>
        <v>10830.973944750011</v>
      </c>
      <c r="I75">
        <f t="shared" si="16"/>
        <v>597527.42196037911</v>
      </c>
      <c r="N75" s="4">
        <f>Input!J76</f>
        <v>49.641810857143355</v>
      </c>
      <c r="O75">
        <f t="shared" si="17"/>
        <v>45.517016142858211</v>
      </c>
      <c r="P75">
        <f t="shared" si="18"/>
        <v>34.181900457756484</v>
      </c>
      <c r="Q75">
        <f t="shared" si="19"/>
        <v>128.48484759463918</v>
      </c>
      <c r="R75">
        <f t="shared" si="20"/>
        <v>2071.7987585492151</v>
      </c>
    </row>
    <row r="76" spans="1:18" x14ac:dyDescent="0.25">
      <c r="A76">
        <f>Input!G77</f>
        <v>229</v>
      </c>
      <c r="B76">
        <f t="shared" si="11"/>
        <v>73</v>
      </c>
      <c r="C76">
        <f t="shared" si="12"/>
        <v>4.290459441148391</v>
      </c>
      <c r="D76">
        <f t="shared" si="13"/>
        <v>-4.0238057706966561</v>
      </c>
      <c r="E76" s="4">
        <f>Input!I77</f>
        <v>5491.9301357142849</v>
      </c>
      <c r="F76">
        <f t="shared" si="14"/>
        <v>1418.0803298571423</v>
      </c>
      <c r="G76">
        <f t="shared" si="21"/>
        <v>1292.1698936401363</v>
      </c>
      <c r="H76">
        <f t="shared" si="15"/>
        <v>15853.437948356739</v>
      </c>
      <c r="I76">
        <f t="shared" si="16"/>
        <v>652213.48132992012</v>
      </c>
      <c r="N76" s="4">
        <f>Input!J77</f>
        <v>56.436842714285376</v>
      </c>
      <c r="O76">
        <f t="shared" si="17"/>
        <v>52.312048000000232</v>
      </c>
      <c r="P76">
        <f t="shared" si="18"/>
        <v>34.598371717265572</v>
      </c>
      <c r="Q76">
        <f t="shared" si="19"/>
        <v>313.77432744951642</v>
      </c>
      <c r="R76">
        <f t="shared" si="20"/>
        <v>2736.5503659543283</v>
      </c>
    </row>
    <row r="77" spans="1:18" x14ac:dyDescent="0.25">
      <c r="E77" s="4"/>
      <c r="N77" s="4"/>
    </row>
    <row r="78" spans="1:18" x14ac:dyDescent="0.25">
      <c r="E78" s="4"/>
      <c r="N78" s="4"/>
    </row>
    <row r="79" spans="1:18" x14ac:dyDescent="0.25">
      <c r="E79" s="4"/>
      <c r="N79" s="4"/>
    </row>
    <row r="80" spans="1:18" x14ac:dyDescent="0.25">
      <c r="E80" s="4"/>
      <c r="N80" s="4"/>
    </row>
    <row r="81" spans="5:14" x14ac:dyDescent="0.25">
      <c r="E81" s="4"/>
      <c r="N81" s="4"/>
    </row>
    <row r="82" spans="5:14" x14ac:dyDescent="0.25">
      <c r="E82" s="4"/>
      <c r="N82" s="4"/>
    </row>
    <row r="83" spans="5:14" x14ac:dyDescent="0.25">
      <c r="E83" s="4"/>
      <c r="N83" s="4"/>
    </row>
    <row r="84" spans="5:14" x14ac:dyDescent="0.25">
      <c r="E84" s="4"/>
      <c r="N84" s="4"/>
    </row>
  </sheetData>
  <mergeCells count="2">
    <mergeCell ref="C1:L1"/>
    <mergeCell ref="N1:U1"/>
  </mergeCells>
  <conditionalFormatting sqref="U8">
    <cfRule type="cellIs" dxfId="14" priority="1" operator="between">
      <formula>0.05</formula>
      <formula>0.025</formula>
    </cfRule>
    <cfRule type="cellIs" dxfId="13" priority="2" operator="lessThan">
      <formula>0.025</formula>
    </cfRule>
    <cfRule type="cellIs" dxfId="12" priority="3" operator="greaterThan">
      <formula>0.05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4"/>
  <sheetViews>
    <sheetView topLeftCell="G1" zoomScale="86" workbookViewId="0">
      <selection activeCell="Z4" sqref="Z4"/>
    </sheetView>
  </sheetViews>
  <sheetFormatPr defaultRowHeight="15" x14ac:dyDescent="0.25"/>
  <cols>
    <col min="6" max="6" width="12.42578125" bestFit="1" customWidth="1"/>
    <col min="7" max="7" width="12" bestFit="1" customWidth="1"/>
    <col min="8" max="9" width="12" customWidth="1"/>
    <col min="10" max="10" width="12" bestFit="1" customWidth="1"/>
    <col min="15" max="16" width="12" bestFit="1" customWidth="1"/>
    <col min="17" max="18" width="12" customWidth="1"/>
    <col min="19" max="19" width="12" bestFit="1" customWidth="1"/>
    <col min="22" max="22" width="11.28515625" bestFit="1" customWidth="1"/>
  </cols>
  <sheetData>
    <row r="1" spans="1:26" ht="18" x14ac:dyDescent="0.35">
      <c r="C1" s="30"/>
      <c r="D1" s="30"/>
      <c r="E1" s="30"/>
      <c r="F1" s="30"/>
      <c r="G1" s="30"/>
      <c r="H1" s="30"/>
      <c r="I1" s="30"/>
      <c r="J1" s="30"/>
      <c r="K1" s="30"/>
      <c r="M1" s="31" t="s">
        <v>19</v>
      </c>
      <c r="N1" s="31"/>
      <c r="O1" s="31"/>
      <c r="P1" s="31"/>
      <c r="Q1" s="31"/>
      <c r="R1" s="31"/>
      <c r="S1" s="31"/>
      <c r="T1" s="31"/>
    </row>
    <row r="2" spans="1:26" ht="14.45" x14ac:dyDescent="0.3">
      <c r="A2" t="s">
        <v>30</v>
      </c>
      <c r="B2" t="s">
        <v>9</v>
      </c>
      <c r="C2" t="s">
        <v>15</v>
      </c>
      <c r="D2" t="s">
        <v>0</v>
      </c>
      <c r="E2" t="s">
        <v>16</v>
      </c>
      <c r="F2" t="s">
        <v>8</v>
      </c>
      <c r="G2" t="s">
        <v>2</v>
      </c>
      <c r="J2" t="s">
        <v>4</v>
      </c>
      <c r="K2" t="s">
        <v>3</v>
      </c>
      <c r="M2" t="s">
        <v>0</v>
      </c>
      <c r="N2" t="s">
        <v>16</v>
      </c>
      <c r="O2" t="s">
        <v>8</v>
      </c>
      <c r="P2" t="s">
        <v>2</v>
      </c>
      <c r="S2" t="s">
        <v>4</v>
      </c>
      <c r="T2" t="s">
        <v>3</v>
      </c>
      <c r="V2" t="s">
        <v>7</v>
      </c>
      <c r="X2" t="s">
        <v>10</v>
      </c>
      <c r="Y2" t="s">
        <v>13</v>
      </c>
      <c r="Z2" t="s">
        <v>12</v>
      </c>
    </row>
    <row r="3" spans="1:26" ht="14.45" x14ac:dyDescent="0.3">
      <c r="A3">
        <f>Input!G4</f>
        <v>156</v>
      </c>
      <c r="B3">
        <f>A3-$A$3</f>
        <v>0</v>
      </c>
      <c r="C3" s="4">
        <f t="shared" ref="C3:C34" si="0">((B3-$Y$3)/$Z$3)</f>
        <v>-5.9436609961016034</v>
      </c>
      <c r="D3" s="4">
        <f>Input!I4</f>
        <v>4069.7250111428575</v>
      </c>
      <c r="E3">
        <f>D3-$D$3</f>
        <v>0</v>
      </c>
      <c r="F3">
        <f>O3</f>
        <v>0</v>
      </c>
      <c r="G3">
        <f>(E3-F3)^2</f>
        <v>0</v>
      </c>
      <c r="H3">
        <f>(F3-$I$4)^2</f>
        <v>370985.89424852008</v>
      </c>
      <c r="I3" s="2" t="s">
        <v>11</v>
      </c>
      <c r="J3" s="23">
        <f>SUM(G3:G161)</f>
        <v>1234287.0025947562</v>
      </c>
      <c r="K3">
        <f>1-(J3/J5)</f>
        <v>0.95062402355144315</v>
      </c>
      <c r="M3" s="4">
        <f>Input!J4</f>
        <v>4.1058737142852806</v>
      </c>
      <c r="N3">
        <f>M3-$M$3</f>
        <v>0</v>
      </c>
      <c r="O3" s="4">
        <v>0</v>
      </c>
      <c r="P3">
        <f>(N3-O3)^2</f>
        <v>0</v>
      </c>
      <c r="Q3">
        <f>(N3-$R$4)^2</f>
        <v>489.6699857152243</v>
      </c>
      <c r="R3" s="2" t="s">
        <v>11</v>
      </c>
      <c r="S3" s="23">
        <f>SUM(P4:P167)</f>
        <v>6988.316274184579</v>
      </c>
      <c r="T3">
        <f>1-(S3/S5)</f>
        <v>0.85925725995515312</v>
      </c>
      <c r="V3">
        <f>COUNT(B4:B500)</f>
        <v>81</v>
      </c>
      <c r="X3">
        <v>35580326977.341911</v>
      </c>
      <c r="Y3">
        <v>753.08921846803037</v>
      </c>
      <c r="Z3">
        <v>126.70460495004261</v>
      </c>
    </row>
    <row r="4" spans="1:26" ht="14.45" x14ac:dyDescent="0.3">
      <c r="A4">
        <f>Input!G5</f>
        <v>157</v>
      </c>
      <c r="B4">
        <f t="shared" ref="B4:B67" si="1">A4-$A$3</f>
        <v>1</v>
      </c>
      <c r="C4">
        <f t="shared" si="0"/>
        <v>-5.9357686231259388</v>
      </c>
      <c r="D4" s="4">
        <f>Input!I5</f>
        <v>4073.8498058571427</v>
      </c>
      <c r="E4">
        <f t="shared" ref="E4:E67" si="2">D4-$D$3</f>
        <v>4.1247947142851444</v>
      </c>
      <c r="F4">
        <f>O4</f>
        <v>2.5032431977704928</v>
      </c>
      <c r="G4">
        <f>(E4-F4)^2</f>
        <v>2.6294293207109667</v>
      </c>
      <c r="H4">
        <f t="shared" ref="H4:H67" si="3">(F4-$I$4)^2</f>
        <v>367942.7791316518</v>
      </c>
      <c r="I4">
        <f>AVERAGE(E3:E161)</f>
        <v>609.08611398432004</v>
      </c>
      <c r="J4" t="s">
        <v>5</v>
      </c>
      <c r="K4" t="s">
        <v>6</v>
      </c>
      <c r="M4" s="4">
        <f>Input!J5</f>
        <v>4.1247947142851444</v>
      </c>
      <c r="N4">
        <f>M4-$M$3</f>
        <v>1.8920999999863852E-2</v>
      </c>
      <c r="O4">
        <f>$X$3*((1/$Z$3)*(1/SQRT(2*PI()))*EXP(-1*C4*C4/2))</f>
        <v>2.5032431977704928</v>
      </c>
      <c r="P4">
        <f>(N4-O4)^2</f>
        <v>6.1718567823358876</v>
      </c>
      <c r="Q4">
        <f t="shared" ref="Q4:Q67" si="4">(N4-$R$4)^2</f>
        <v>488.83295747268562</v>
      </c>
      <c r="R4">
        <f>AVERAGE(N3:N167)</f>
        <v>22.12848810278787</v>
      </c>
      <c r="S4" t="s">
        <v>5</v>
      </c>
      <c r="T4" t="s">
        <v>6</v>
      </c>
    </row>
    <row r="5" spans="1:26" ht="14.45" x14ac:dyDescent="0.3">
      <c r="A5">
        <f>Input!G6</f>
        <v>158</v>
      </c>
      <c r="B5">
        <f t="shared" si="1"/>
        <v>2</v>
      </c>
      <c r="C5">
        <f t="shared" si="0"/>
        <v>-5.9278762501502733</v>
      </c>
      <c r="D5" s="4">
        <f>Input!I6</f>
        <v>4078.1543508571435</v>
      </c>
      <c r="E5">
        <f t="shared" si="2"/>
        <v>8.4293397142860158</v>
      </c>
      <c r="F5">
        <f>F4+O5</f>
        <v>5.126465177104274</v>
      </c>
      <c r="G5">
        <f t="shared" ref="G5:G68" si="5">(E5-F5)^2</f>
        <v>10.908980208363506</v>
      </c>
      <c r="H5">
        <f t="shared" si="3"/>
        <v>364767.25738733541</v>
      </c>
      <c r="J5">
        <f>SUM(H3:H161)</f>
        <v>24997723.414760582</v>
      </c>
      <c r="K5">
        <f>1-((1-K3)*(V3-1)/(V3-1-1))</f>
        <v>0.94999901119133479</v>
      </c>
      <c r="M5" s="4">
        <f>Input!J6</f>
        <v>4.3045450000008714</v>
      </c>
      <c r="N5">
        <f t="shared" ref="N5:N68" si="6">M5-$M$3</f>
        <v>0.19867128571559078</v>
      </c>
      <c r="O5">
        <f t="shared" ref="O5:O68" si="7">$X$3*((1/$Z$3)*(1/SQRT(2*PI()))*EXP(-1*C5*C5/2))</f>
        <v>2.6232219793337808</v>
      </c>
      <c r="P5">
        <f t="shared" ref="P5:P68" si="8">(N5-O5)^2</f>
        <v>5.8784460659244457</v>
      </c>
      <c r="Q5">
        <f t="shared" si="4"/>
        <v>480.91686563034614</v>
      </c>
      <c r="S5">
        <f>SUM(Q4:Q167)</f>
        <v>49653.120807210318</v>
      </c>
      <c r="T5">
        <f>1-((1-T3)*(X3-1)/(X3-1-1))</f>
        <v>0.85925725995119751</v>
      </c>
    </row>
    <row r="6" spans="1:26" ht="14.45" x14ac:dyDescent="0.3">
      <c r="A6">
        <f>Input!G7</f>
        <v>159</v>
      </c>
      <c r="B6">
        <f t="shared" si="1"/>
        <v>3</v>
      </c>
      <c r="C6">
        <f t="shared" si="0"/>
        <v>-5.9199838771746087</v>
      </c>
      <c r="D6" s="4">
        <f>Input!I7</f>
        <v>4082.7592678571432</v>
      </c>
      <c r="E6">
        <f t="shared" si="2"/>
        <v>13.034256714285675</v>
      </c>
      <c r="F6">
        <f t="shared" ref="F6:F69" si="9">F5+O6</f>
        <v>7.8752452155962001</v>
      </c>
      <c r="G6">
        <f t="shared" si="5"/>
        <v>26.615399643610225</v>
      </c>
      <c r="H6">
        <f t="shared" si="3"/>
        <v>361454.50872564362</v>
      </c>
      <c r="M6" s="4">
        <f>Input!J7</f>
        <v>4.6049169999996593</v>
      </c>
      <c r="N6">
        <f t="shared" si="6"/>
        <v>0.49904328571437873</v>
      </c>
      <c r="O6">
        <f t="shared" si="7"/>
        <v>2.7487800384919261</v>
      </c>
      <c r="P6">
        <f t="shared" si="8"/>
        <v>5.0613154567980629</v>
      </c>
      <c r="Q6">
        <f t="shared" si="4"/>
        <v>467.83288309482731</v>
      </c>
    </row>
    <row r="7" spans="1:26" ht="14.45" x14ac:dyDescent="0.3">
      <c r="A7">
        <f>Input!G8</f>
        <v>160</v>
      </c>
      <c r="B7">
        <f t="shared" si="1"/>
        <v>4</v>
      </c>
      <c r="C7">
        <f t="shared" si="0"/>
        <v>-5.9120915041989441</v>
      </c>
      <c r="D7" s="4">
        <f>Input!I8</f>
        <v>4087.413852857143</v>
      </c>
      <c r="E7">
        <f t="shared" si="2"/>
        <v>17.688841714285445</v>
      </c>
      <c r="F7">
        <f t="shared" si="9"/>
        <v>10.75541362197502</v>
      </c>
      <c r="G7">
        <f t="shared" si="5"/>
        <v>48.072425111239383</v>
      </c>
      <c r="H7">
        <f t="shared" si="3"/>
        <v>357999.62699609436</v>
      </c>
      <c r="M7" s="4">
        <f>Input!J8</f>
        <v>4.6545849999997699</v>
      </c>
      <c r="N7">
        <f t="shared" si="6"/>
        <v>0.54871128571448935</v>
      </c>
      <c r="O7">
        <f t="shared" si="7"/>
        <v>2.8801684063788202</v>
      </c>
      <c r="P7">
        <f t="shared" si="8"/>
        <v>5.4356923054964126</v>
      </c>
      <c r="Q7">
        <f t="shared" si="4"/>
        <v>465.68676747469772</v>
      </c>
      <c r="S7" s="17"/>
      <c r="T7" s="18"/>
    </row>
    <row r="8" spans="1:26" ht="14.45" x14ac:dyDescent="0.3">
      <c r="A8">
        <f>Input!G9</f>
        <v>161</v>
      </c>
      <c r="B8">
        <f t="shared" si="1"/>
        <v>5</v>
      </c>
      <c r="C8">
        <f t="shared" si="0"/>
        <v>-5.9041991312232796</v>
      </c>
      <c r="D8" s="4">
        <f>Input!I9</f>
        <v>4092.0305957142855</v>
      </c>
      <c r="E8">
        <f t="shared" si="2"/>
        <v>22.305584571427971</v>
      </c>
      <c r="F8">
        <f t="shared" si="9"/>
        <v>13.773062627775031</v>
      </c>
      <c r="G8">
        <f t="shared" si="5"/>
        <v>72.803930718918949</v>
      </c>
      <c r="H8">
        <f t="shared" si="3"/>
        <v>354397.62911544036</v>
      </c>
      <c r="M8" s="4">
        <f>Input!J9</f>
        <v>4.6167428571425262</v>
      </c>
      <c r="N8">
        <f t="shared" si="6"/>
        <v>0.51086914285724561</v>
      </c>
      <c r="O8">
        <f t="shared" si="7"/>
        <v>3.0176490058000116</v>
      </c>
      <c r="P8">
        <f t="shared" si="8"/>
        <v>6.2839452812553525</v>
      </c>
      <c r="Q8">
        <f t="shared" si="4"/>
        <v>467.321449496752</v>
      </c>
      <c r="S8" s="19" t="s">
        <v>28</v>
      </c>
      <c r="T8" s="24">
        <f>SQRT((T5-K5)^2)</f>
        <v>9.0741751240137281E-2</v>
      </c>
    </row>
    <row r="9" spans="1:26" ht="14.45" x14ac:dyDescent="0.3">
      <c r="A9">
        <f>Input!G10</f>
        <v>162</v>
      </c>
      <c r="B9">
        <f t="shared" si="1"/>
        <v>6</v>
      </c>
      <c r="C9">
        <f t="shared" si="0"/>
        <v>-5.8963067582476141</v>
      </c>
      <c r="D9" s="4">
        <f>Input!I10</f>
        <v>4096.6260524285708</v>
      </c>
      <c r="E9">
        <f t="shared" si="2"/>
        <v>26.901041285713291</v>
      </c>
      <c r="F9">
        <f t="shared" si="9"/>
        <v>16.934557732800791</v>
      </c>
      <c r="G9">
        <f t="shared" si="5"/>
        <v>99.330794410475363</v>
      </c>
      <c r="H9">
        <f t="shared" si="3"/>
        <v>350643.46557109611</v>
      </c>
      <c r="M9" s="4">
        <f>Input!J10</f>
        <v>4.5954567142853193</v>
      </c>
      <c r="N9">
        <f t="shared" si="6"/>
        <v>0.48958300000003874</v>
      </c>
      <c r="O9">
        <f t="shared" si="7"/>
        <v>3.1614951050257578</v>
      </c>
      <c r="P9">
        <f t="shared" si="8"/>
        <v>7.1391142969829691</v>
      </c>
      <c r="Q9">
        <f t="shared" si="4"/>
        <v>468.24221404745725</v>
      </c>
      <c r="S9" s="21"/>
      <c r="T9" s="22"/>
    </row>
    <row r="10" spans="1:26" ht="14.45" x14ac:dyDescent="0.3">
      <c r="A10">
        <f>Input!G11</f>
        <v>163</v>
      </c>
      <c r="B10">
        <f t="shared" si="1"/>
        <v>7</v>
      </c>
      <c r="C10">
        <f t="shared" si="0"/>
        <v>-5.8884143852719495</v>
      </c>
      <c r="D10" s="4">
        <f>Input!I11</f>
        <v>4101.1931274285716</v>
      </c>
      <c r="E10">
        <f t="shared" si="2"/>
        <v>31.468116285714132</v>
      </c>
      <c r="F10">
        <f t="shared" si="9"/>
        <v>20.246549522443182</v>
      </c>
      <c r="G10">
        <f t="shared" si="5"/>
        <v>125.92356062254726</v>
      </c>
      <c r="H10">
        <f t="shared" si="3"/>
        <v>346732.03267565288</v>
      </c>
      <c r="M10" s="4">
        <f>Input!J11</f>
        <v>4.5670750000008411</v>
      </c>
      <c r="N10">
        <f t="shared" si="6"/>
        <v>0.46120128571556052</v>
      </c>
      <c r="O10">
        <f t="shared" si="7"/>
        <v>3.3119917896423932</v>
      </c>
      <c r="P10">
        <f t="shared" si="8"/>
        <v>8.1270064972794049</v>
      </c>
      <c r="Q10">
        <f t="shared" si="4"/>
        <v>469.47131801327549</v>
      </c>
    </row>
    <row r="11" spans="1:26" ht="14.45" x14ac:dyDescent="0.3">
      <c r="A11">
        <f>Input!G12</f>
        <v>164</v>
      </c>
      <c r="B11">
        <f t="shared" si="1"/>
        <v>8</v>
      </c>
      <c r="C11">
        <f t="shared" si="0"/>
        <v>-5.8805220122962849</v>
      </c>
      <c r="D11" s="4">
        <f>Input!I12</f>
        <v>4105.9872554285712</v>
      </c>
      <c r="E11">
        <f t="shared" si="2"/>
        <v>36.262244285713678</v>
      </c>
      <c r="F11">
        <f t="shared" si="9"/>
        <v>23.715985975586847</v>
      </c>
      <c r="G11">
        <f t="shared" si="5"/>
        <v>157.40859758442656</v>
      </c>
      <c r="H11">
        <f t="shared" si="3"/>
        <v>342658.1867649607</v>
      </c>
      <c r="M11" s="4">
        <f>Input!J12</f>
        <v>4.7941279999995459</v>
      </c>
      <c r="N11">
        <f t="shared" si="6"/>
        <v>0.68825428571426528</v>
      </c>
      <c r="O11">
        <f t="shared" si="7"/>
        <v>3.4694364531436657</v>
      </c>
      <c r="P11">
        <f t="shared" si="8"/>
        <v>7.7349742484272976</v>
      </c>
      <c r="Q11">
        <f t="shared" si="4"/>
        <v>459.68362613078659</v>
      </c>
    </row>
    <row r="12" spans="1:26" ht="14.45" x14ac:dyDescent="0.3">
      <c r="A12">
        <f>Input!G13</f>
        <v>165</v>
      </c>
      <c r="B12">
        <f t="shared" si="1"/>
        <v>9</v>
      </c>
      <c r="C12">
        <f t="shared" si="0"/>
        <v>-5.8726296393206203</v>
      </c>
      <c r="D12" s="4">
        <f>Input!I13</f>
        <v>4110.8263209999996</v>
      </c>
      <c r="E12">
        <f t="shared" si="2"/>
        <v>41.101309857142041</v>
      </c>
      <c r="F12">
        <f t="shared" si="9"/>
        <v>27.350125282554028</v>
      </c>
      <c r="G12">
        <f t="shared" si="5"/>
        <v>189.09507720438731</v>
      </c>
      <c r="H12">
        <f t="shared" si="3"/>
        <v>338416.76055082126</v>
      </c>
      <c r="M12" s="4">
        <f>Input!J13</f>
        <v>4.8390655714283639</v>
      </c>
      <c r="N12">
        <f t="shared" si="6"/>
        <v>0.73319185714308333</v>
      </c>
      <c r="O12">
        <f t="shared" si="7"/>
        <v>3.6341393069671821</v>
      </c>
      <c r="P12">
        <f t="shared" si="8"/>
        <v>8.4154961066409424</v>
      </c>
      <c r="Q12">
        <f t="shared" si="4"/>
        <v>457.75870143890188</v>
      </c>
    </row>
    <row r="13" spans="1:26" ht="14.45" x14ac:dyDescent="0.3">
      <c r="A13">
        <f>Input!G14</f>
        <v>166</v>
      </c>
      <c r="B13">
        <f t="shared" si="1"/>
        <v>10</v>
      </c>
      <c r="C13">
        <f t="shared" si="0"/>
        <v>-5.8647372663449548</v>
      </c>
      <c r="D13" s="4">
        <f>Input!I14</f>
        <v>4116.0745548571422</v>
      </c>
      <c r="E13">
        <f t="shared" si="2"/>
        <v>46.349543714284664</v>
      </c>
      <c r="F13">
        <f t="shared" si="9"/>
        <v>31.156549193260972</v>
      </c>
      <c r="G13">
        <f t="shared" si="5"/>
        <v>230.82708251585592</v>
      </c>
      <c r="H13">
        <f t="shared" si="3"/>
        <v>334002.58185958298</v>
      </c>
      <c r="M13" s="4">
        <f>Input!J14</f>
        <v>5.2482338571426226</v>
      </c>
      <c r="N13">
        <f t="shared" si="6"/>
        <v>1.142360142857342</v>
      </c>
      <c r="O13">
        <f t="shared" si="7"/>
        <v>3.8064239107069424</v>
      </c>
      <c r="P13">
        <f t="shared" si="8"/>
        <v>7.0972357591690098</v>
      </c>
      <c r="Q13">
        <f t="shared" si="4"/>
        <v>440.41756675057786</v>
      </c>
    </row>
    <row r="14" spans="1:26" ht="14.45" x14ac:dyDescent="0.3">
      <c r="A14">
        <f>Input!G15</f>
        <v>167</v>
      </c>
      <c r="B14">
        <f t="shared" si="1"/>
        <v>11</v>
      </c>
      <c r="C14">
        <f t="shared" si="0"/>
        <v>-5.8568448933692903</v>
      </c>
      <c r="D14" s="4">
        <f>Input!I15</f>
        <v>4121.4457755714284</v>
      </c>
      <c r="E14">
        <f t="shared" si="2"/>
        <v>51.720764428570874</v>
      </c>
      <c r="F14">
        <f t="shared" si="9"/>
        <v>35.143176916518826</v>
      </c>
      <c r="G14">
        <f t="shared" si="5"/>
        <v>274.81640771974401</v>
      </c>
      <c r="H14">
        <f t="shared" si="3"/>
        <v>329410.4950100141</v>
      </c>
      <c r="M14" s="4">
        <f>Input!J15</f>
        <v>5.3712207142862098</v>
      </c>
      <c r="N14">
        <f t="shared" si="6"/>
        <v>1.2653470000009293</v>
      </c>
      <c r="O14">
        <f t="shared" si="7"/>
        <v>3.9866277232578557</v>
      </c>
      <c r="P14">
        <f t="shared" si="8"/>
        <v>7.405368774769741</v>
      </c>
      <c r="Q14">
        <f t="shared" si="4"/>
        <v>435.27065667479786</v>
      </c>
    </row>
    <row r="15" spans="1:26" ht="14.45" x14ac:dyDescent="0.3">
      <c r="A15">
        <f>Input!G16</f>
        <v>168</v>
      </c>
      <c r="B15">
        <f t="shared" si="1"/>
        <v>12</v>
      </c>
      <c r="C15">
        <f t="shared" si="0"/>
        <v>-5.8489525203936257</v>
      </c>
      <c r="D15" s="4">
        <f>Input!I16</f>
        <v>4127.3491515714286</v>
      </c>
      <c r="E15">
        <f t="shared" si="2"/>
        <v>57.624140428571081</v>
      </c>
      <c r="F15">
        <f t="shared" si="9"/>
        <v>39.318279592194294</v>
      </c>
      <c r="G15">
        <f t="shared" si="5"/>
        <v>335.10454096079343</v>
      </c>
      <c r="H15">
        <f t="shared" si="3"/>
        <v>324635.38510789286</v>
      </c>
      <c r="M15" s="4">
        <f>Input!J16</f>
        <v>5.9033760000002076</v>
      </c>
      <c r="N15">
        <f t="shared" si="6"/>
        <v>1.797502285714927</v>
      </c>
      <c r="O15">
        <f t="shared" si="7"/>
        <v>4.1751026756754674</v>
      </c>
      <c r="P15">
        <f t="shared" si="8"/>
        <v>5.6529836143405143</v>
      </c>
      <c r="Q15">
        <f t="shared" si="4"/>
        <v>413.34898429402114</v>
      </c>
    </row>
    <row r="16" spans="1:26" ht="14.45" x14ac:dyDescent="0.3">
      <c r="A16">
        <f>Input!G17</f>
        <v>169</v>
      </c>
      <c r="B16">
        <f t="shared" si="1"/>
        <v>13</v>
      </c>
      <c r="C16">
        <f t="shared" si="0"/>
        <v>-5.8410601474179611</v>
      </c>
      <c r="D16" s="4">
        <f>Input!I17</f>
        <v>4133.4890409999998</v>
      </c>
      <c r="E16">
        <f t="shared" si="2"/>
        <v>63.764029857142305</v>
      </c>
      <c r="F16">
        <f t="shared" si="9"/>
        <v>43.690495358755108</v>
      </c>
      <c r="G16">
        <f t="shared" si="5"/>
        <v>402.94678725794091</v>
      </c>
      <c r="H16">
        <f t="shared" si="3"/>
        <v>319672.20556098525</v>
      </c>
      <c r="M16" s="4">
        <f>Input!J17</f>
        <v>6.1398894285712231</v>
      </c>
      <c r="N16">
        <f t="shared" si="6"/>
        <v>2.0340157142859425</v>
      </c>
      <c r="O16">
        <f t="shared" si="7"/>
        <v>4.3722157665608146</v>
      </c>
      <c r="P16">
        <f t="shared" si="8"/>
        <v>5.4671794844582147</v>
      </c>
      <c r="Q16">
        <f t="shared" si="4"/>
        <v>403.78782057226636</v>
      </c>
    </row>
    <row r="17" spans="1:17" ht="14.45" x14ac:dyDescent="0.3">
      <c r="A17">
        <f>Input!G18</f>
        <v>170</v>
      </c>
      <c r="B17">
        <f t="shared" si="1"/>
        <v>14</v>
      </c>
      <c r="C17">
        <f t="shared" si="0"/>
        <v>-5.8331677744422956</v>
      </c>
      <c r="D17" s="4">
        <f>Input!I18</f>
        <v>4140.1539904285719</v>
      </c>
      <c r="E17">
        <f t="shared" si="2"/>
        <v>70.428979285714377</v>
      </c>
      <c r="F17">
        <f t="shared" si="9"/>
        <v>48.268845039564447</v>
      </c>
      <c r="G17">
        <f t="shared" si="5"/>
        <v>491.07154980738693</v>
      </c>
      <c r="H17">
        <f t="shared" si="3"/>
        <v>314516.00914665434</v>
      </c>
      <c r="M17" s="4">
        <f>Input!J18</f>
        <v>6.6649494285720721</v>
      </c>
      <c r="N17">
        <f t="shared" si="6"/>
        <v>2.5590757142867915</v>
      </c>
      <c r="O17">
        <f t="shared" si="7"/>
        <v>4.5783496808093362</v>
      </c>
      <c r="P17">
        <f t="shared" si="8"/>
        <v>4.0774673518756916</v>
      </c>
      <c r="Q17">
        <f t="shared" si="4"/>
        <v>382.96190123121949</v>
      </c>
    </row>
    <row r="18" spans="1:17" ht="14.45" x14ac:dyDescent="0.3">
      <c r="A18">
        <f>Input!G19</f>
        <v>171</v>
      </c>
      <c r="B18">
        <f t="shared" si="1"/>
        <v>15</v>
      </c>
      <c r="C18">
        <f t="shared" si="0"/>
        <v>-5.825275401466631</v>
      </c>
      <c r="D18" s="4">
        <f>Input!I19</f>
        <v>4147.0365321428571</v>
      </c>
      <c r="E18">
        <f t="shared" si="2"/>
        <v>77.31152099999963</v>
      </c>
      <c r="F18">
        <f t="shared" si="9"/>
        <v>53.062748472155803</v>
      </c>
      <c r="G18">
        <f t="shared" si="5"/>
        <v>588.00296910711347</v>
      </c>
      <c r="H18">
        <f t="shared" si="3"/>
        <v>309161.98299547378</v>
      </c>
      <c r="M18" s="4">
        <f>Input!J19</f>
        <v>6.882541714285253</v>
      </c>
      <c r="N18">
        <f t="shared" si="6"/>
        <v>2.7766679999999724</v>
      </c>
      <c r="O18">
        <f t="shared" si="7"/>
        <v>4.7939034325913559</v>
      </c>
      <c r="P18">
        <f t="shared" si="8"/>
        <v>4.0692387905021459</v>
      </c>
      <c r="Q18">
        <f t="shared" si="4"/>
        <v>374.49294129066578</v>
      </c>
    </row>
    <row r="19" spans="1:17" ht="14.45" x14ac:dyDescent="0.3">
      <c r="A19">
        <f>Input!G20</f>
        <v>172</v>
      </c>
      <c r="B19">
        <f t="shared" si="1"/>
        <v>16</v>
      </c>
      <c r="C19">
        <f t="shared" si="0"/>
        <v>-5.8173830284909664</v>
      </c>
      <c r="D19" s="4">
        <f>Input!I20</f>
        <v>4154.2052551428569</v>
      </c>
      <c r="E19">
        <f t="shared" si="2"/>
        <v>84.480243999999402</v>
      </c>
      <c r="F19">
        <f t="shared" si="9"/>
        <v>58.082041505618662</v>
      </c>
      <c r="G19">
        <f t="shared" si="5"/>
        <v>696.86509493432959</v>
      </c>
      <c r="H19">
        <f t="shared" si="3"/>
        <v>303605.48788811394</v>
      </c>
      <c r="M19" s="4">
        <f>Input!J20</f>
        <v>7.1687229999997726</v>
      </c>
      <c r="N19">
        <f t="shared" si="6"/>
        <v>3.062849285714492</v>
      </c>
      <c r="O19">
        <f t="shared" si="7"/>
        <v>5.0192930334628558</v>
      </c>
      <c r="P19">
        <f t="shared" si="8"/>
        <v>3.8276721381036634</v>
      </c>
      <c r="Q19">
        <f t="shared" si="4"/>
        <v>363.49858350309512</v>
      </c>
    </row>
    <row r="20" spans="1:17" ht="14.45" x14ac:dyDescent="0.3">
      <c r="A20">
        <f>Input!G21</f>
        <v>173</v>
      </c>
      <c r="B20">
        <f t="shared" si="1"/>
        <v>17</v>
      </c>
      <c r="C20">
        <f t="shared" si="0"/>
        <v>-5.8094906555153019</v>
      </c>
      <c r="D20" s="4">
        <f>Input!I21</f>
        <v>4161.4260111428575</v>
      </c>
      <c r="E20">
        <f t="shared" si="2"/>
        <v>91.701000000000022</v>
      </c>
      <c r="F20">
        <f t="shared" si="9"/>
        <v>63.336993692153655</v>
      </c>
      <c r="G20">
        <f t="shared" si="5"/>
        <v>804.51685383154847</v>
      </c>
      <c r="H20">
        <f t="shared" si="3"/>
        <v>297842.10229967348</v>
      </c>
      <c r="M20" s="4">
        <f>Input!J21</f>
        <v>7.2207560000006197</v>
      </c>
      <c r="N20">
        <f t="shared" si="6"/>
        <v>3.1148822857153391</v>
      </c>
      <c r="O20">
        <f t="shared" si="7"/>
        <v>5.2549521865349904</v>
      </c>
      <c r="P20">
        <f t="shared" si="8"/>
        <v>4.5798991803942322</v>
      </c>
      <c r="Q20">
        <f t="shared" si="4"/>
        <v>361.51720616701436</v>
      </c>
    </row>
    <row r="21" spans="1:17" ht="14.45" x14ac:dyDescent="0.3">
      <c r="A21">
        <f>Input!G22</f>
        <v>174</v>
      </c>
      <c r="B21">
        <f t="shared" si="1"/>
        <v>18</v>
      </c>
      <c r="C21">
        <f t="shared" si="0"/>
        <v>-5.8015982825396373</v>
      </c>
      <c r="D21" s="4">
        <f>Input!I22</f>
        <v>4169.3137351428577</v>
      </c>
      <c r="E21">
        <f t="shared" si="2"/>
        <v>99.588724000000184</v>
      </c>
      <c r="F21">
        <f t="shared" si="9"/>
        <v>68.838326699817827</v>
      </c>
      <c r="G21">
        <f t="shared" si="5"/>
        <v>945.58693411906233</v>
      </c>
      <c r="H21">
        <f t="shared" si="3"/>
        <v>291867.67166580079</v>
      </c>
      <c r="M21" s="4">
        <f>Input!J22</f>
        <v>7.8877240000001621</v>
      </c>
      <c r="N21">
        <f t="shared" si="6"/>
        <v>3.7818502857148815</v>
      </c>
      <c r="O21">
        <f t="shared" si="7"/>
        <v>5.501333007664174</v>
      </c>
      <c r="P21">
        <f t="shared" si="8"/>
        <v>2.956620831082148</v>
      </c>
      <c r="Q21">
        <f t="shared" si="4"/>
        <v>336.59911919085272</v>
      </c>
    </row>
    <row r="22" spans="1:17" ht="14.45" x14ac:dyDescent="0.3">
      <c r="A22">
        <f>Input!G23</f>
        <v>175</v>
      </c>
      <c r="B22">
        <f t="shared" si="1"/>
        <v>19</v>
      </c>
      <c r="C22">
        <f t="shared" si="0"/>
        <v>-5.7937059095639718</v>
      </c>
      <c r="D22" s="4">
        <f>Input!I23</f>
        <v>4177.234571</v>
      </c>
      <c r="E22">
        <f t="shared" si="2"/>
        <v>107.50955985714245</v>
      </c>
      <c r="F22">
        <f t="shared" si="9"/>
        <v>74.597233474475132</v>
      </c>
      <c r="G22">
        <f t="shared" si="5"/>
        <v>1083.221227919219</v>
      </c>
      <c r="H22">
        <f t="shared" si="3"/>
        <v>285678.36338866723</v>
      </c>
      <c r="M22" s="4">
        <f>Input!J23</f>
        <v>7.920835857142265</v>
      </c>
      <c r="N22">
        <f t="shared" si="6"/>
        <v>3.8149621428569844</v>
      </c>
      <c r="O22">
        <f t="shared" si="7"/>
        <v>5.7589067746572997</v>
      </c>
      <c r="P22">
        <f t="shared" si="8"/>
        <v>3.7789207315052633</v>
      </c>
      <c r="Q22">
        <f t="shared" si="4"/>
        <v>335.38523308506245</v>
      </c>
    </row>
    <row r="23" spans="1:17" ht="14.45" x14ac:dyDescent="0.3">
      <c r="A23">
        <f>Input!G24</f>
        <v>176</v>
      </c>
      <c r="B23">
        <f t="shared" si="1"/>
        <v>20</v>
      </c>
      <c r="C23">
        <f t="shared" si="0"/>
        <v>-5.7858135365883072</v>
      </c>
      <c r="D23" s="4">
        <f>Input!I24</f>
        <v>4185.2996801428571</v>
      </c>
      <c r="E23">
        <f t="shared" si="2"/>
        <v>115.57466899999963</v>
      </c>
      <c r="F23">
        <f t="shared" si="9"/>
        <v>80.625398179995614</v>
      </c>
      <c r="G23">
        <f t="shared" si="5"/>
        <v>1221.4515308499842</v>
      </c>
      <c r="H23">
        <f t="shared" si="3"/>
        <v>279270.72814841894</v>
      </c>
      <c r="M23" s="4">
        <f>Input!J24</f>
        <v>8.0651091428571817</v>
      </c>
      <c r="N23">
        <f t="shared" si="6"/>
        <v>3.9592354285719011</v>
      </c>
      <c r="O23">
        <f t="shared" si="7"/>
        <v>6.0281647055204814</v>
      </c>
      <c r="P23">
        <f t="shared" si="8"/>
        <v>4.2804683530149754</v>
      </c>
      <c r="Q23">
        <f t="shared" si="4"/>
        <v>330.1217427395041</v>
      </c>
    </row>
    <row r="24" spans="1:17" ht="14.45" x14ac:dyDescent="0.3">
      <c r="A24">
        <f>Input!G25</f>
        <v>177</v>
      </c>
      <c r="B24">
        <f t="shared" si="1"/>
        <v>21</v>
      </c>
      <c r="C24">
        <f t="shared" si="0"/>
        <v>-5.7779211636126426</v>
      </c>
      <c r="D24" s="4">
        <f>Input!I25</f>
        <v>4193.3387727142854</v>
      </c>
      <c r="E24">
        <f t="shared" si="2"/>
        <v>123.61376157142786</v>
      </c>
      <c r="F24">
        <f t="shared" si="9"/>
        <v>86.935016946811714</v>
      </c>
      <c r="G24">
        <f t="shared" si="5"/>
        <v>1345.3303072378076</v>
      </c>
      <c r="H24">
        <f t="shared" si="3"/>
        <v>272641.76813747338</v>
      </c>
      <c r="M24" s="4">
        <f>Input!J25</f>
        <v>8.0390925714282275</v>
      </c>
      <c r="N24">
        <f t="shared" si="6"/>
        <v>3.9332188571429469</v>
      </c>
      <c r="O24">
        <f t="shared" si="7"/>
        <v>6.3096187668161052</v>
      </c>
      <c r="P24">
        <f t="shared" si="8"/>
        <v>5.6472765306945947</v>
      </c>
      <c r="Q24">
        <f t="shared" si="4"/>
        <v>331.06782292151195</v>
      </c>
    </row>
    <row r="25" spans="1:17" ht="14.45" x14ac:dyDescent="0.3">
      <c r="A25">
        <f>Input!G26</f>
        <v>178</v>
      </c>
      <c r="B25">
        <f t="shared" si="1"/>
        <v>22</v>
      </c>
      <c r="C25">
        <f t="shared" si="0"/>
        <v>-5.770028790636978</v>
      </c>
      <c r="D25" s="4">
        <f>Input!I26</f>
        <v>4201.7704777142862</v>
      </c>
      <c r="E25">
        <f t="shared" si="2"/>
        <v>132.04546657142873</v>
      </c>
      <c r="F25">
        <f t="shared" si="9"/>
        <v>93.538819460039491</v>
      </c>
      <c r="G25">
        <f t="shared" si="5"/>
        <v>1482.7618717610615</v>
      </c>
      <c r="H25">
        <f t="shared" si="3"/>
        <v>265789.01289130532</v>
      </c>
      <c r="M25" s="4">
        <f>Input!J26</f>
        <v>8.4317050000008749</v>
      </c>
      <c r="N25">
        <f t="shared" si="6"/>
        <v>4.3258312857155943</v>
      </c>
      <c r="O25">
        <f t="shared" si="7"/>
        <v>6.6038025132277713</v>
      </c>
      <c r="P25">
        <f t="shared" si="8"/>
        <v>5.1891529133733352</v>
      </c>
      <c r="Q25">
        <f t="shared" si="4"/>
        <v>316.93458974644994</v>
      </c>
    </row>
    <row r="26" spans="1:17" ht="14.45" x14ac:dyDescent="0.3">
      <c r="A26">
        <f>Input!G27</f>
        <v>179</v>
      </c>
      <c r="B26">
        <f t="shared" si="1"/>
        <v>23</v>
      </c>
      <c r="C26">
        <f t="shared" si="0"/>
        <v>-5.7621364176613126</v>
      </c>
      <c r="D26" s="4">
        <f>Input!I27</f>
        <v>4210.9542955714287</v>
      </c>
      <c r="E26">
        <f t="shared" si="2"/>
        <v>141.22928442857119</v>
      </c>
      <c r="F26">
        <f t="shared" si="9"/>
        <v>100.45009141951157</v>
      </c>
      <c r="G26">
        <f t="shared" si="5"/>
        <v>1662.9425824701375</v>
      </c>
      <c r="H26">
        <f t="shared" si="3"/>
        <v>258710.60345054834</v>
      </c>
      <c r="M26" s="4">
        <f>Input!J27</f>
        <v>9.1838178571424578</v>
      </c>
      <c r="N26">
        <f t="shared" si="6"/>
        <v>5.0779441428571772</v>
      </c>
      <c r="O26">
        <f t="shared" si="7"/>
        <v>6.9112719594720806</v>
      </c>
      <c r="P26">
        <f t="shared" si="8"/>
        <v>3.361090883173969</v>
      </c>
      <c r="Q26">
        <f t="shared" si="4"/>
        <v>290.72104932952902</v>
      </c>
    </row>
    <row r="27" spans="1:17" ht="14.45" x14ac:dyDescent="0.3">
      <c r="A27">
        <f>Input!G28</f>
        <v>180</v>
      </c>
      <c r="B27">
        <f t="shared" si="1"/>
        <v>24</v>
      </c>
      <c r="C27">
        <f t="shared" si="0"/>
        <v>-5.754244044685648</v>
      </c>
      <c r="D27" s="4">
        <f>Input!I28</f>
        <v>4221.0203085714293</v>
      </c>
      <c r="E27">
        <f t="shared" si="2"/>
        <v>151.29529742857176</v>
      </c>
      <c r="F27">
        <f t="shared" si="9"/>
        <v>107.68269790524478</v>
      </c>
      <c r="G27">
        <f t="shared" si="5"/>
        <v>1902.0588371821004</v>
      </c>
      <c r="H27">
        <f t="shared" si="3"/>
        <v>251405.38565576627</v>
      </c>
      <c r="M27" s="4">
        <f>Input!J28</f>
        <v>10.066013000000567</v>
      </c>
      <c r="N27">
        <f t="shared" si="6"/>
        <v>5.960139285715286</v>
      </c>
      <c r="O27">
        <f t="shared" si="7"/>
        <v>7.2326064857332089</v>
      </c>
      <c r="P27">
        <f t="shared" si="8"/>
        <v>1.6191727751214526</v>
      </c>
      <c r="Q27">
        <f t="shared" si="4"/>
        <v>261.41550347053243</v>
      </c>
    </row>
    <row r="28" spans="1:17" ht="14.45" x14ac:dyDescent="0.3">
      <c r="A28">
        <f>Input!G29</f>
        <v>181</v>
      </c>
      <c r="B28">
        <f t="shared" si="1"/>
        <v>25</v>
      </c>
      <c r="C28">
        <f t="shared" si="0"/>
        <v>-5.7463516717099834</v>
      </c>
      <c r="D28" s="4">
        <f>Input!I29</f>
        <v>4232.1317111428571</v>
      </c>
      <c r="E28">
        <f t="shared" si="2"/>
        <v>162.40669999999955</v>
      </c>
      <c r="F28">
        <f t="shared" si="9"/>
        <v>115.25110768308291</v>
      </c>
      <c r="G28">
        <f t="shared" si="5"/>
        <v>2223.6498867592477</v>
      </c>
      <c r="H28">
        <f t="shared" si="3"/>
        <v>243873.01344854292</v>
      </c>
      <c r="M28" s="4">
        <f>Input!J29</f>
        <v>11.111402571427789</v>
      </c>
      <c r="N28">
        <f t="shared" si="6"/>
        <v>7.0055288571425081</v>
      </c>
      <c r="O28">
        <f t="shared" si="7"/>
        <v>7.5684097778381334</v>
      </c>
      <c r="P28">
        <f t="shared" si="8"/>
        <v>0.31683493088315484</v>
      </c>
      <c r="Q28">
        <f t="shared" si="4"/>
        <v>228.70389634545052</v>
      </c>
    </row>
    <row r="29" spans="1:17" ht="14.45" x14ac:dyDescent="0.3">
      <c r="A29">
        <f>Input!G30</f>
        <v>182</v>
      </c>
      <c r="B29">
        <f t="shared" si="1"/>
        <v>26</v>
      </c>
      <c r="C29">
        <f t="shared" si="0"/>
        <v>-5.7384592987343188</v>
      </c>
      <c r="D29" s="4">
        <f>Input!I30</f>
        <v>4244.9743922857142</v>
      </c>
      <c r="E29">
        <f t="shared" si="2"/>
        <v>175.24938114285669</v>
      </c>
      <c r="F29">
        <f t="shared" si="9"/>
        <v>123.17041848651218</v>
      </c>
      <c r="G29">
        <f t="shared" si="5"/>
        <v>2712.2183513609266</v>
      </c>
      <c r="H29">
        <f t="shared" si="3"/>
        <v>236114.06313111834</v>
      </c>
      <c r="M29" s="4">
        <f>Input!J30</f>
        <v>12.842681142857145</v>
      </c>
      <c r="N29">
        <f t="shared" si="6"/>
        <v>8.7368074285718649</v>
      </c>
      <c r="O29">
        <f t="shared" si="7"/>
        <v>7.9193108034292683</v>
      </c>
      <c r="P29">
        <f t="shared" si="8"/>
        <v>0.66830073211953511</v>
      </c>
      <c r="Q29">
        <f t="shared" si="4"/>
        <v>179.33711128017043</v>
      </c>
    </row>
    <row r="30" spans="1:17" ht="14.45" x14ac:dyDescent="0.3">
      <c r="A30">
        <f>Input!G31</f>
        <v>183</v>
      </c>
      <c r="B30">
        <f t="shared" si="1"/>
        <v>27</v>
      </c>
      <c r="C30">
        <f t="shared" si="0"/>
        <v>-5.7305669257586533</v>
      </c>
      <c r="D30" s="4">
        <f>Input!I31</f>
        <v>4259.3142035714291</v>
      </c>
      <c r="E30">
        <f t="shared" si="2"/>
        <v>189.58919242857155</v>
      </c>
      <c r="F30">
        <f t="shared" si="9"/>
        <v>131.456383311948</v>
      </c>
      <c r="G30">
        <f t="shared" si="5"/>
        <v>3379.4234957897897</v>
      </c>
      <c r="H30">
        <f t="shared" si="3"/>
        <v>228130.15962216264</v>
      </c>
      <c r="M30" s="4">
        <f>Input!J31</f>
        <v>14.339811285714859</v>
      </c>
      <c r="N30">
        <f t="shared" si="6"/>
        <v>10.233937571429578</v>
      </c>
      <c r="O30">
        <f t="shared" si="7"/>
        <v>8.2859648254358156</v>
      </c>
      <c r="P30">
        <f t="shared" si="8"/>
        <v>3.7945978191344807</v>
      </c>
      <c r="Q30">
        <f t="shared" si="4"/>
        <v>141.4803323430358</v>
      </c>
    </row>
    <row r="31" spans="1:17" x14ac:dyDescent="0.25">
      <c r="A31">
        <f>Input!G32</f>
        <v>184</v>
      </c>
      <c r="B31">
        <f t="shared" si="1"/>
        <v>28</v>
      </c>
      <c r="C31">
        <f t="shared" si="0"/>
        <v>-5.7226745527829888</v>
      </c>
      <c r="D31" s="4">
        <f>Input!I32</f>
        <v>4274.7774538571421</v>
      </c>
      <c r="E31">
        <f t="shared" si="2"/>
        <v>205.05244271428455</v>
      </c>
      <c r="F31">
        <f t="shared" si="9"/>
        <v>140.12543776613526</v>
      </c>
      <c r="G31">
        <f t="shared" si="5"/>
        <v>4215.5159715370019</v>
      </c>
      <c r="H31">
        <f t="shared" si="3"/>
        <v>219924.11583901712</v>
      </c>
      <c r="M31" s="4">
        <f>Input!J32</f>
        <v>15.463250285713002</v>
      </c>
      <c r="N31">
        <f t="shared" si="6"/>
        <v>11.357376571427722</v>
      </c>
      <c r="O31">
        <f t="shared" si="7"/>
        <v>8.6690544541872612</v>
      </c>
      <c r="P31">
        <f t="shared" si="8"/>
        <v>7.2270758060442315</v>
      </c>
      <c r="Q31">
        <f t="shared" si="4"/>
        <v>116.01684362099955</v>
      </c>
    </row>
    <row r="32" spans="1:17" x14ac:dyDescent="0.25">
      <c r="A32">
        <f>Input!G33</f>
        <v>185</v>
      </c>
      <c r="B32">
        <f t="shared" si="1"/>
        <v>29</v>
      </c>
      <c r="C32">
        <f t="shared" si="0"/>
        <v>-5.7147821798073242</v>
      </c>
      <c r="D32" s="4">
        <f>Input!I33</f>
        <v>4291.9530615714284</v>
      </c>
      <c r="E32">
        <f t="shared" si="2"/>
        <v>222.2280504285709</v>
      </c>
      <c r="F32">
        <f t="shared" si="9"/>
        <v>149.19472850569485</v>
      </c>
      <c r="G32">
        <f t="shared" si="5"/>
        <v>5333.8661110904459</v>
      </c>
      <c r="H32">
        <f t="shared" si="3"/>
        <v>211500.08643744941</v>
      </c>
      <c r="M32" s="4">
        <f>Input!J33</f>
        <v>17.175607714286343</v>
      </c>
      <c r="N32">
        <f t="shared" si="6"/>
        <v>13.069734000001063</v>
      </c>
      <c r="O32">
        <f t="shared" si="7"/>
        <v>9.0692907395595821</v>
      </c>
      <c r="P32">
        <f t="shared" si="8"/>
        <v>16.003546280011662</v>
      </c>
      <c r="Q32">
        <f t="shared" si="4"/>
        <v>82.06102589475681</v>
      </c>
    </row>
    <row r="33" spans="1:17" x14ac:dyDescent="0.25">
      <c r="A33">
        <f>Input!G34</f>
        <v>186</v>
      </c>
      <c r="B33">
        <f t="shared" si="1"/>
        <v>30</v>
      </c>
      <c r="C33">
        <f t="shared" si="0"/>
        <v>-5.7068898068316596</v>
      </c>
      <c r="D33" s="4">
        <f>Input!I34</f>
        <v>4310.4744308571426</v>
      </c>
      <c r="E33">
        <f t="shared" si="2"/>
        <v>240.74941971428507</v>
      </c>
      <c r="F33">
        <f t="shared" si="9"/>
        <v>158.68214281028321</v>
      </c>
      <c r="G33">
        <f t="shared" si="5"/>
        <v>6735.0379384381167</v>
      </c>
      <c r="H33">
        <f t="shared" si="3"/>
        <v>202863.73724934261</v>
      </c>
      <c r="M33" s="4">
        <f>Input!J34</f>
        <v>18.521369285714172</v>
      </c>
      <c r="N33">
        <f t="shared" si="6"/>
        <v>14.415495571428892</v>
      </c>
      <c r="O33">
        <f t="shared" si="7"/>
        <v>9.4874143045883486</v>
      </c>
      <c r="P33">
        <f t="shared" si="8"/>
        <v>24.285984972584693</v>
      </c>
      <c r="Q33">
        <f t="shared" si="4"/>
        <v>59.490253788799379</v>
      </c>
    </row>
    <row r="34" spans="1:17" x14ac:dyDescent="0.25">
      <c r="A34">
        <f>Input!G35</f>
        <v>187</v>
      </c>
      <c r="B34">
        <f t="shared" si="1"/>
        <v>31</v>
      </c>
      <c r="C34">
        <f t="shared" si="0"/>
        <v>-5.6989974338559941</v>
      </c>
      <c r="D34" s="4">
        <f>Input!I35</f>
        <v>4330.2091142857143</v>
      </c>
      <c r="E34">
        <f t="shared" si="2"/>
        <v>260.48410314285684</v>
      </c>
      <c r="F34">
        <f t="shared" si="9"/>
        <v>168.60633933231733</v>
      </c>
      <c r="G34">
        <f t="shared" si="5"/>
        <v>8441.5234828252833</v>
      </c>
      <c r="H34">
        <f t="shared" si="3"/>
        <v>194022.43187747904</v>
      </c>
      <c r="M34" s="4">
        <f>Input!J35</f>
        <v>19.73468342857177</v>
      </c>
      <c r="N34">
        <f t="shared" si="6"/>
        <v>15.62880971428649</v>
      </c>
      <c r="O34">
        <f t="shared" si="7"/>
        <v>9.9241965220341246</v>
      </c>
      <c r="P34">
        <f t="shared" si="8"/>
        <v>32.542611673219724</v>
      </c>
      <c r="Q34">
        <f t="shared" si="4"/>
        <v>42.245819153951892</v>
      </c>
    </row>
    <row r="35" spans="1:17" x14ac:dyDescent="0.25">
      <c r="A35">
        <f>Input!G36</f>
        <v>188</v>
      </c>
      <c r="B35">
        <f t="shared" si="1"/>
        <v>32</v>
      </c>
      <c r="C35">
        <f t="shared" ref="C35:C66" si="10">((B35-$Y$3)/$Z$3)</f>
        <v>-5.6911050608803295</v>
      </c>
      <c r="D35" s="4">
        <f>Input!I36</f>
        <v>4350.8259928571433</v>
      </c>
      <c r="E35">
        <f t="shared" si="2"/>
        <v>281.10098171428581</v>
      </c>
      <c r="F35">
        <f t="shared" si="9"/>
        <v>178.98678006774907</v>
      </c>
      <c r="G35">
        <f t="shared" si="5"/>
        <v>10427.310177909567</v>
      </c>
      <c r="H35">
        <f t="shared" si="3"/>
        <v>184985.43703547801</v>
      </c>
      <c r="M35" s="4">
        <f>Input!J36</f>
        <v>20.61687857142897</v>
      </c>
      <c r="N35">
        <f t="shared" si="6"/>
        <v>16.511004857143689</v>
      </c>
      <c r="O35">
        <f t="shared" si="7"/>
        <v>10.380440735431742</v>
      </c>
      <c r="P35">
        <f t="shared" si="8"/>
        <v>37.583816450421772</v>
      </c>
      <c r="Q35">
        <f t="shared" si="4"/>
        <v>31.556118015093077</v>
      </c>
    </row>
    <row r="36" spans="1:17" x14ac:dyDescent="0.25">
      <c r="A36">
        <f>Input!G37</f>
        <v>189</v>
      </c>
      <c r="B36">
        <f t="shared" si="1"/>
        <v>33</v>
      </c>
      <c r="C36">
        <f t="shared" si="10"/>
        <v>-5.6832126879046649</v>
      </c>
      <c r="D36" s="4">
        <f>Input!I37</f>
        <v>4371.8118324285706</v>
      </c>
      <c r="E36">
        <f t="shared" si="2"/>
        <v>302.08682128571309</v>
      </c>
      <c r="F36">
        <f t="shared" si="9"/>
        <v>189.8437635939583</v>
      </c>
      <c r="G36">
        <f t="shared" si="5"/>
        <v>12598.503999994593</v>
      </c>
      <c r="H36">
        <f t="shared" si="3"/>
        <v>175764.14836083481</v>
      </c>
      <c r="M36" s="4">
        <f>Input!J37</f>
        <v>20.985839571427277</v>
      </c>
      <c r="N36">
        <f t="shared" si="6"/>
        <v>16.879965857141997</v>
      </c>
      <c r="O36">
        <f t="shared" si="7"/>
        <v>10.856983526209229</v>
      </c>
      <c r="P36">
        <f t="shared" si="8"/>
        <v>36.276316158728321</v>
      </c>
      <c r="Q36">
        <f t="shared" si="4"/>
        <v>27.546985763039597</v>
      </c>
    </row>
    <row r="37" spans="1:17" x14ac:dyDescent="0.25">
      <c r="A37">
        <f>Input!G38</f>
        <v>190</v>
      </c>
      <c r="B37">
        <f t="shared" si="1"/>
        <v>34</v>
      </c>
      <c r="C37">
        <f t="shared" si="10"/>
        <v>-5.6753203149290004</v>
      </c>
      <c r="D37" s="4">
        <f>Input!I38</f>
        <v>4392.8993728571431</v>
      </c>
      <c r="E37">
        <f t="shared" si="2"/>
        <v>323.17436171428562</v>
      </c>
      <c r="F37">
        <f t="shared" si="9"/>
        <v>201.19845962246987</v>
      </c>
      <c r="G37">
        <f t="shared" si="5"/>
        <v>14878.120691112223</v>
      </c>
      <c r="H37">
        <f t="shared" si="3"/>
        <v>166372.33858081218</v>
      </c>
      <c r="M37" s="4">
        <f>Input!J38</f>
        <v>21.087540428572538</v>
      </c>
      <c r="N37">
        <f t="shared" si="6"/>
        <v>16.981666714287257</v>
      </c>
      <c r="O37">
        <f t="shared" si="7"/>
        <v>11.354696028511581</v>
      </c>
      <c r="P37">
        <f t="shared" si="8"/>
        <v>31.662799098578784</v>
      </c>
      <c r="Q37">
        <f t="shared" si="4"/>
        <v>26.48977040512737</v>
      </c>
    </row>
    <row r="38" spans="1:17" x14ac:dyDescent="0.25">
      <c r="A38">
        <f>Input!G39</f>
        <v>191</v>
      </c>
      <c r="B38">
        <f t="shared" si="1"/>
        <v>35</v>
      </c>
      <c r="C38">
        <f t="shared" si="10"/>
        <v>-5.6674279419533358</v>
      </c>
      <c r="D38" s="4">
        <f>Input!I39</f>
        <v>4414.2210615714284</v>
      </c>
      <c r="E38">
        <f t="shared" si="2"/>
        <v>344.49605042857092</v>
      </c>
      <c r="F38">
        <f t="shared" si="9"/>
        <v>213.07294491588985</v>
      </c>
      <c r="G38">
        <f t="shared" si="5"/>
        <v>17272.032662597303</v>
      </c>
      <c r="H38">
        <f t="shared" si="3"/>
        <v>156826.43007562109</v>
      </c>
      <c r="M38" s="4">
        <f>Input!J39</f>
        <v>21.321688714285301</v>
      </c>
      <c r="N38">
        <f t="shared" si="6"/>
        <v>17.215815000000021</v>
      </c>
      <c r="O38">
        <f t="shared" si="7"/>
        <v>11.874485293419983</v>
      </c>
      <c r="P38">
        <f t="shared" si="8"/>
        <v>28.529803034394387</v>
      </c>
      <c r="Q38">
        <f t="shared" si="4"/>
        <v>24.134357014855194</v>
      </c>
    </row>
    <row r="39" spans="1:17" x14ac:dyDescent="0.25">
      <c r="A39">
        <f>Input!G40</f>
        <v>192</v>
      </c>
      <c r="B39">
        <f t="shared" si="1"/>
        <v>36</v>
      </c>
      <c r="C39">
        <f t="shared" si="10"/>
        <v>-5.6595355689776703</v>
      </c>
      <c r="D39" s="4">
        <f>Input!I40</f>
        <v>4435.4481450000003</v>
      </c>
      <c r="E39">
        <f t="shared" si="2"/>
        <v>365.72313385714278</v>
      </c>
      <c r="F39">
        <f t="shared" si="9"/>
        <v>225.49024062020359</v>
      </c>
      <c r="G39">
        <f t="shared" si="5"/>
        <v>19665.264345602787</v>
      </c>
      <c r="H39">
        <f t="shared" si="3"/>
        <v>147145.79406197925</v>
      </c>
      <c r="M39" s="4">
        <f>Input!J40</f>
        <v>21.227083428571859</v>
      </c>
      <c r="N39">
        <f t="shared" si="6"/>
        <v>17.121209714286579</v>
      </c>
      <c r="O39">
        <f t="shared" si="7"/>
        <v>12.417295704313753</v>
      </c>
      <c r="P39">
        <f t="shared" si="8"/>
        <v>22.126807013218627</v>
      </c>
      <c r="Q39">
        <f t="shared" si="4"/>
        <v>25.072836859952087</v>
      </c>
    </row>
    <row r="40" spans="1:17" x14ac:dyDescent="0.25">
      <c r="A40">
        <f>Input!G41</f>
        <v>193</v>
      </c>
      <c r="B40">
        <f t="shared" si="1"/>
        <v>37</v>
      </c>
      <c r="C40">
        <f t="shared" si="10"/>
        <v>-5.6516431960020057</v>
      </c>
      <c r="D40" s="4">
        <f>Input!I41</f>
        <v>4456.6468467142859</v>
      </c>
      <c r="E40">
        <f t="shared" si="2"/>
        <v>386.92183557142835</v>
      </c>
      <c r="F40">
        <f t="shared" si="9"/>
        <v>238.47435106538026</v>
      </c>
      <c r="G40">
        <f t="shared" si="5"/>
        <v>22036.655656173385</v>
      </c>
      <c r="H40">
        <f t="shared" si="3"/>
        <v>137353.07881388444</v>
      </c>
      <c r="M40" s="4">
        <f>Input!J41</f>
        <v>21.198701714285562</v>
      </c>
      <c r="N40">
        <f t="shared" si="6"/>
        <v>17.092828000000281</v>
      </c>
      <c r="O40">
        <f t="shared" si="7"/>
        <v>12.984110445176679</v>
      </c>
      <c r="P40">
        <f t="shared" si="8"/>
        <v>16.881559945315644</v>
      </c>
      <c r="Q40">
        <f t="shared" si="4"/>
        <v>25.357872670806703</v>
      </c>
    </row>
    <row r="41" spans="1:17" x14ac:dyDescent="0.25">
      <c r="A41">
        <f>Input!G42</f>
        <v>194</v>
      </c>
      <c r="B41">
        <f t="shared" si="1"/>
        <v>38</v>
      </c>
      <c r="C41">
        <f t="shared" si="10"/>
        <v>-5.6437508230263411</v>
      </c>
      <c r="D41" s="4">
        <f>Input!I42</f>
        <v>4478.4888651428564</v>
      </c>
      <c r="E41">
        <f t="shared" si="2"/>
        <v>408.7638539999989</v>
      </c>
      <c r="F41">
        <f t="shared" si="9"/>
        <v>252.05030408909224</v>
      </c>
      <c r="G41">
        <f t="shared" si="5"/>
        <v>24559.136725678236</v>
      </c>
      <c r="H41">
        <f t="shared" si="3"/>
        <v>127474.56954754122</v>
      </c>
      <c r="M41" s="4">
        <f>Input!J42</f>
        <v>21.842018428570555</v>
      </c>
      <c r="N41">
        <f t="shared" si="6"/>
        <v>17.736144714285274</v>
      </c>
      <c r="O41">
        <f t="shared" si="7"/>
        <v>13.575953023711977</v>
      </c>
      <c r="P41">
        <f t="shared" si="8"/>
        <v>17.307194902315111</v>
      </c>
      <c r="Q41">
        <f t="shared" si="4"/>
        <v>19.292680442522464</v>
      </c>
    </row>
    <row r="42" spans="1:17" x14ac:dyDescent="0.25">
      <c r="A42">
        <f>Input!G43</f>
        <v>195</v>
      </c>
      <c r="B42">
        <f t="shared" si="1"/>
        <v>39</v>
      </c>
      <c r="C42">
        <f t="shared" si="10"/>
        <v>-5.6358584500506765</v>
      </c>
      <c r="D42" s="4">
        <f>Input!I43</f>
        <v>4500.9221671428559</v>
      </c>
      <c r="E42">
        <f t="shared" si="2"/>
        <v>431.19715599999836</v>
      </c>
      <c r="F42">
        <f t="shared" si="9"/>
        <v>266.24419294027996</v>
      </c>
      <c r="G42">
        <f t="shared" si="5"/>
        <v>27209.480022180822</v>
      </c>
      <c r="H42">
        <f t="shared" si="3"/>
        <v>117540.58282516782</v>
      </c>
      <c r="M42" s="4">
        <f>Input!J43</f>
        <v>22.433301999999458</v>
      </c>
      <c r="N42">
        <f t="shared" si="6"/>
        <v>18.327428285714177</v>
      </c>
      <c r="O42">
        <f t="shared" si="7"/>
        <v>14.193888851187712</v>
      </c>
      <c r="P42">
        <f t="shared" si="8"/>
        <v>17.086148256785371</v>
      </c>
      <c r="Q42">
        <f t="shared" si="4"/>
        <v>14.448055732972295</v>
      </c>
    </row>
    <row r="43" spans="1:17" x14ac:dyDescent="0.25">
      <c r="A43">
        <f>Input!G44</f>
        <v>196</v>
      </c>
      <c r="B43">
        <f t="shared" si="1"/>
        <v>40</v>
      </c>
      <c r="C43">
        <f t="shared" si="10"/>
        <v>-5.6279660770750111</v>
      </c>
      <c r="D43" s="4">
        <f>Input!I44</f>
        <v>4523.1922749999994</v>
      </c>
      <c r="E43">
        <f t="shared" si="2"/>
        <v>453.46726385714192</v>
      </c>
      <c r="F43">
        <f t="shared" si="9"/>
        <v>281.08321982127916</v>
      </c>
      <c r="G43">
        <f t="shared" si="5"/>
        <v>29716.25863815827</v>
      </c>
      <c r="H43">
        <f t="shared" si="3"/>
        <v>107585.898579331</v>
      </c>
      <c r="M43" s="4">
        <f>Input!J44</f>
        <v>22.270107857143557</v>
      </c>
      <c r="N43">
        <f t="shared" si="6"/>
        <v>18.164234142858277</v>
      </c>
      <c r="O43">
        <f t="shared" si="7"/>
        <v>14.839026880999201</v>
      </c>
      <c r="P43">
        <f t="shared" si="8"/>
        <v>11.057003334320331</v>
      </c>
      <c r="Q43">
        <f t="shared" si="4"/>
        <v>15.715309458817458</v>
      </c>
    </row>
    <row r="44" spans="1:17" x14ac:dyDescent="0.25">
      <c r="A44">
        <f>Input!G45</f>
        <v>197</v>
      </c>
      <c r="B44">
        <f t="shared" si="1"/>
        <v>41</v>
      </c>
      <c r="C44">
        <f t="shared" si="10"/>
        <v>-5.6200737040993465</v>
      </c>
      <c r="D44" s="4">
        <f>Input!I45</f>
        <v>4545.8266134285714</v>
      </c>
      <c r="E44">
        <f t="shared" si="2"/>
        <v>476.10160228571385</v>
      </c>
      <c r="F44">
        <f t="shared" si="9"/>
        <v>296.59574112927697</v>
      </c>
      <c r="G44">
        <f t="shared" si="5"/>
        <v>32222.354189513993</v>
      </c>
      <c r="H44">
        <f t="shared" si="3"/>
        <v>97650.233127083833</v>
      </c>
      <c r="M44" s="4">
        <f>Input!J45</f>
        <v>22.634338428571937</v>
      </c>
      <c r="N44">
        <f t="shared" si="6"/>
        <v>18.528464714286656</v>
      </c>
      <c r="O44">
        <f t="shared" si="7"/>
        <v>15.512521307997808</v>
      </c>
      <c r="P44">
        <f t="shared" si="8"/>
        <v>9.0959146299371785</v>
      </c>
      <c r="Q44">
        <f t="shared" si="4"/>
        <v>12.96016839775576</v>
      </c>
    </row>
    <row r="45" spans="1:17" x14ac:dyDescent="0.25">
      <c r="A45">
        <f>Input!G46</f>
        <v>198</v>
      </c>
      <c r="B45">
        <f t="shared" si="1"/>
        <v>42</v>
      </c>
      <c r="C45">
        <f t="shared" si="10"/>
        <v>-5.6121813311236819</v>
      </c>
      <c r="D45" s="4">
        <f>Input!I46</f>
        <v>4569.3928150000002</v>
      </c>
      <c r="E45">
        <f t="shared" si="2"/>
        <v>499.66780385714264</v>
      </c>
      <c r="F45">
        <f t="shared" si="9"/>
        <v>312.81131445998085</v>
      </c>
      <c r="G45">
        <f t="shared" si="5"/>
        <v>34915.347629831638</v>
      </c>
      <c r="H45">
        <f t="shared" si="3"/>
        <v>87778.756833187377</v>
      </c>
      <c r="M45" s="4">
        <f>Input!J46</f>
        <v>23.566201571428792</v>
      </c>
      <c r="N45">
        <f t="shared" si="6"/>
        <v>19.460327857143511</v>
      </c>
      <c r="O45">
        <f t="shared" si="7"/>
        <v>16.215573330703872</v>
      </c>
      <c r="P45">
        <f t="shared" si="8"/>
        <v>10.528431936850525</v>
      </c>
      <c r="Q45">
        <f t="shared" si="4"/>
        <v>7.1190790964369635</v>
      </c>
    </row>
    <row r="46" spans="1:17" x14ac:dyDescent="0.25">
      <c r="A46">
        <f>Input!G47</f>
        <v>199</v>
      </c>
      <c r="B46">
        <f t="shared" si="1"/>
        <v>43</v>
      </c>
      <c r="C46">
        <f t="shared" si="10"/>
        <v>-5.6042889581480173</v>
      </c>
      <c r="D46" s="4">
        <f>Input!I47</f>
        <v>4593.2049904285714</v>
      </c>
      <c r="E46">
        <f t="shared" si="2"/>
        <v>523.47997928571385</v>
      </c>
      <c r="F46">
        <f t="shared" si="9"/>
        <v>329.76074743856759</v>
      </c>
      <c r="G46">
        <f t="shared" si="5"/>
        <v>37527.140787448407</v>
      </c>
      <c r="H46">
        <f t="shared" si="3"/>
        <v>78022.660395918952</v>
      </c>
      <c r="M46" s="4">
        <f>Input!J47</f>
        <v>23.812175428571209</v>
      </c>
      <c r="N46">
        <f t="shared" si="6"/>
        <v>19.706301714285928</v>
      </c>
      <c r="O46">
        <f t="shared" si="7"/>
        <v>16.949432978586728</v>
      </c>
      <c r="P46">
        <f t="shared" si="8"/>
        <v>7.6003252258757064</v>
      </c>
      <c r="Q46">
        <f t="shared" si="4"/>
        <v>5.8669869006440791</v>
      </c>
    </row>
    <row r="47" spans="1:17" x14ac:dyDescent="0.25">
      <c r="A47">
        <f>Input!G48</f>
        <v>200</v>
      </c>
      <c r="B47">
        <f t="shared" si="1"/>
        <v>44</v>
      </c>
      <c r="C47">
        <f t="shared" si="10"/>
        <v>-5.5963965851723518</v>
      </c>
      <c r="D47" s="4">
        <f>Input!I48</f>
        <v>4617.4901928571435</v>
      </c>
      <c r="E47">
        <f t="shared" si="2"/>
        <v>547.76518171428597</v>
      </c>
      <c r="F47">
        <f t="shared" si="9"/>
        <v>347.47614844523571</v>
      </c>
      <c r="G47">
        <f t="shared" si="5"/>
        <v>40115.696847850726</v>
      </c>
      <c r="H47">
        <f t="shared" si="3"/>
        <v>68439.774069360894</v>
      </c>
      <c r="M47" s="4">
        <f>Input!J48</f>
        <v>24.28520242857212</v>
      </c>
      <c r="N47">
        <f t="shared" si="6"/>
        <v>20.179328714286839</v>
      </c>
      <c r="O47">
        <f t="shared" si="7"/>
        <v>17.715401006668127</v>
      </c>
      <c r="P47">
        <f t="shared" si="8"/>
        <v>6.0709397483712015</v>
      </c>
      <c r="Q47">
        <f t="shared" si="4"/>
        <v>3.7992223217817105</v>
      </c>
    </row>
    <row r="48" spans="1:17" x14ac:dyDescent="0.25">
      <c r="A48">
        <f>Input!G49</f>
        <v>201</v>
      </c>
      <c r="B48">
        <f t="shared" si="1"/>
        <v>45</v>
      </c>
      <c r="C48">
        <f t="shared" si="10"/>
        <v>-5.5885042121966872</v>
      </c>
      <c r="D48" s="4">
        <f>Input!I49</f>
        <v>4641.5010395714289</v>
      </c>
      <c r="E48">
        <f t="shared" si="2"/>
        <v>571.77602842857141</v>
      </c>
      <c r="F48">
        <f t="shared" si="9"/>
        <v>365.99097930501074</v>
      </c>
      <c r="G48">
        <f t="shared" si="5"/>
        <v>42347.486442786278</v>
      </c>
      <c r="H48">
        <f t="shared" si="3"/>
        <v>59095.244504751528</v>
      </c>
      <c r="M48" s="4">
        <f>Input!J49</f>
        <v>24.010846714285435</v>
      </c>
      <c r="N48">
        <f t="shared" si="6"/>
        <v>19.904973000000155</v>
      </c>
      <c r="O48">
        <f t="shared" si="7"/>
        <v>18.514830859775032</v>
      </c>
      <c r="P48">
        <f t="shared" si="8"/>
        <v>1.9324951700296857</v>
      </c>
      <c r="Q48">
        <f t="shared" si="4"/>
        <v>4.9440194123250638</v>
      </c>
    </row>
    <row r="49" spans="1:17" x14ac:dyDescent="0.25">
      <c r="A49">
        <f>Input!G50</f>
        <v>202</v>
      </c>
      <c r="B49">
        <f t="shared" si="1"/>
        <v>46</v>
      </c>
      <c r="C49">
        <f t="shared" si="10"/>
        <v>-5.5806118392210227</v>
      </c>
      <c r="D49" s="4">
        <f>Input!I50</f>
        <v>4665.0554154285719</v>
      </c>
      <c r="E49">
        <f t="shared" si="2"/>
        <v>595.33040428571439</v>
      </c>
      <c r="F49">
        <f t="shared" si="9"/>
        <v>385.34011001385517</v>
      </c>
      <c r="G49">
        <f t="shared" si="5"/>
        <v>44095.923688382034</v>
      </c>
      <c r="H49">
        <f t="shared" si="3"/>
        <v>50062.274292751281</v>
      </c>
      <c r="M49" s="4">
        <f>Input!J50</f>
        <v>23.554375857142986</v>
      </c>
      <c r="N49">
        <f t="shared" si="6"/>
        <v>19.448502142857706</v>
      </c>
      <c r="O49">
        <f t="shared" si="7"/>
        <v>19.349130708844427</v>
      </c>
      <c r="P49">
        <f t="shared" si="8"/>
        <v>9.8746818978553245E-3</v>
      </c>
      <c r="Q49">
        <f t="shared" si="4"/>
        <v>7.182324745422803</v>
      </c>
    </row>
    <row r="50" spans="1:17" x14ac:dyDescent="0.25">
      <c r="A50">
        <f>Input!G51</f>
        <v>203</v>
      </c>
      <c r="B50">
        <f t="shared" si="1"/>
        <v>47</v>
      </c>
      <c r="C50">
        <f t="shared" si="10"/>
        <v>-5.5727194662453581</v>
      </c>
      <c r="D50" s="4">
        <f>Input!I51</f>
        <v>4688.9882127142855</v>
      </c>
      <c r="E50">
        <f t="shared" si="2"/>
        <v>619.263201571428</v>
      </c>
      <c r="F50">
        <f t="shared" si="9"/>
        <v>405.55987557561218</v>
      </c>
      <c r="G50">
        <f t="shared" si="5"/>
        <v>45669.111541673927</v>
      </c>
      <c r="H50">
        <f t="shared" si="3"/>
        <v>41422.929720798187</v>
      </c>
      <c r="M50" s="4">
        <f>Input!J51</f>
        <v>23.932797285713605</v>
      </c>
      <c r="N50">
        <f t="shared" si="6"/>
        <v>19.826923571428324</v>
      </c>
      <c r="O50">
        <f t="shared" si="7"/>
        <v>20.219765561756997</v>
      </c>
      <c r="P50">
        <f t="shared" si="8"/>
        <v>0.15432482936539327</v>
      </c>
      <c r="Q50">
        <f t="shared" si="4"/>
        <v>5.2971992920122846</v>
      </c>
    </row>
    <row r="51" spans="1:17" x14ac:dyDescent="0.25">
      <c r="A51">
        <f>Input!G52</f>
        <v>204</v>
      </c>
      <c r="B51">
        <f t="shared" si="1"/>
        <v>48</v>
      </c>
      <c r="C51">
        <f t="shared" si="10"/>
        <v>-5.5648270932696926</v>
      </c>
      <c r="D51" s="4">
        <f>Input!I52</f>
        <v>4712.585161</v>
      </c>
      <c r="E51">
        <f t="shared" si="2"/>
        <v>642.86014985714246</v>
      </c>
      <c r="F51">
        <f t="shared" si="9"/>
        <v>426.68813502686919</v>
      </c>
      <c r="G51">
        <f t="shared" si="5"/>
        <v>46730.339995779883</v>
      </c>
      <c r="H51">
        <f t="shared" si="3"/>
        <v>33269.022727762684</v>
      </c>
      <c r="M51" s="4">
        <f>Input!J52</f>
        <v>23.596948285714461</v>
      </c>
      <c r="N51">
        <f t="shared" si="6"/>
        <v>19.491074571429181</v>
      </c>
      <c r="O51">
        <f t="shared" si="7"/>
        <v>21.128259451257026</v>
      </c>
      <c r="P51">
        <f t="shared" si="8"/>
        <v>2.6803743307369174</v>
      </c>
      <c r="Q51">
        <f t="shared" si="4"/>
        <v>6.9559501353939108</v>
      </c>
    </row>
    <row r="52" spans="1:17" x14ac:dyDescent="0.25">
      <c r="A52">
        <f>Input!G53</f>
        <v>205</v>
      </c>
      <c r="B52">
        <f t="shared" si="1"/>
        <v>49</v>
      </c>
      <c r="C52">
        <f t="shared" si="10"/>
        <v>-5.556934720294028</v>
      </c>
      <c r="D52" s="4">
        <f>Input!I53</f>
        <v>4735.850990428572</v>
      </c>
      <c r="E52">
        <f t="shared" si="2"/>
        <v>666.12597928571449</v>
      </c>
      <c r="F52">
        <f t="shared" si="9"/>
        <v>448.76433272946429</v>
      </c>
      <c r="G52">
        <f t="shared" si="5"/>
        <v>47246.085393644236</v>
      </c>
      <c r="H52">
        <f t="shared" si="3"/>
        <v>25703.073544729818</v>
      </c>
      <c r="M52" s="4">
        <f>Input!J53</f>
        <v>23.265829428572033</v>
      </c>
      <c r="N52">
        <f t="shared" si="6"/>
        <v>19.159955714286752</v>
      </c>
      <c r="O52">
        <f t="shared" si="7"/>
        <v>22.076197702595099</v>
      </c>
      <c r="P52">
        <f t="shared" si="8"/>
        <v>8.5044673343726185</v>
      </c>
      <c r="Q52">
        <f t="shared" si="4"/>
        <v>8.8121845415801481</v>
      </c>
    </row>
    <row r="53" spans="1:17" x14ac:dyDescent="0.25">
      <c r="A53">
        <f>Input!G54</f>
        <v>206</v>
      </c>
      <c r="B53">
        <f t="shared" si="1"/>
        <v>50</v>
      </c>
      <c r="C53">
        <f t="shared" si="10"/>
        <v>-5.5490423473183634</v>
      </c>
      <c r="D53" s="4">
        <f>Input!I54</f>
        <v>4759.168852857144</v>
      </c>
      <c r="E53">
        <f t="shared" si="2"/>
        <v>689.44384171428646</v>
      </c>
      <c r="F53">
        <f t="shared" si="9"/>
        <v>471.82956201308048</v>
      </c>
      <c r="G53">
        <f t="shared" si="5"/>
        <v>47355.97472987471</v>
      </c>
      <c r="H53">
        <f t="shared" si="3"/>
        <v>18839.361059033585</v>
      </c>
      <c r="M53" s="4">
        <f>Input!J54</f>
        <v>23.317862428571971</v>
      </c>
      <c r="N53">
        <f t="shared" si="6"/>
        <v>19.21198871428669</v>
      </c>
      <c r="O53">
        <f t="shared" si="7"/>
        <v>23.065229283616208</v>
      </c>
      <c r="P53">
        <f t="shared" si="8"/>
        <v>14.84746288512687</v>
      </c>
      <c r="Q53">
        <f t="shared" si="4"/>
        <v>8.5059686831277546</v>
      </c>
    </row>
    <row r="54" spans="1:17" x14ac:dyDescent="0.25">
      <c r="A54">
        <f>Input!G55</f>
        <v>207</v>
      </c>
      <c r="B54">
        <f t="shared" si="1"/>
        <v>51</v>
      </c>
      <c r="C54">
        <f t="shared" si="10"/>
        <v>-5.5411499743426988</v>
      </c>
      <c r="D54" s="4">
        <f>Input!I55</f>
        <v>4782.4536034285711</v>
      </c>
      <c r="E54">
        <f t="shared" si="2"/>
        <v>712.7285922857136</v>
      </c>
      <c r="F54">
        <f t="shared" si="9"/>
        <v>495.92663125317779</v>
      </c>
      <c r="G54">
        <f t="shared" si="5"/>
        <v>47003.090307553175</v>
      </c>
      <c r="H54">
        <f t="shared" si="3"/>
        <v>12805.068531979681</v>
      </c>
      <c r="M54" s="4">
        <f>Input!J55</f>
        <v>23.284750571427139</v>
      </c>
      <c r="N54">
        <f t="shared" si="6"/>
        <v>19.178876857141859</v>
      </c>
      <c r="O54">
        <f t="shared" si="7"/>
        <v>24.097069240097287</v>
      </c>
      <c r="P54">
        <f t="shared" si="8"/>
        <v>24.188616315760797</v>
      </c>
      <c r="Q54">
        <f t="shared" si="4"/>
        <v>8.7002065004414124</v>
      </c>
    </row>
    <row r="55" spans="1:17" x14ac:dyDescent="0.25">
      <c r="A55">
        <f>Input!G56</f>
        <v>208</v>
      </c>
      <c r="B55">
        <f t="shared" si="1"/>
        <v>52</v>
      </c>
      <c r="C55">
        <f t="shared" si="10"/>
        <v>-5.5332576013670343</v>
      </c>
      <c r="D55" s="4">
        <f>Input!I56</f>
        <v>4806.4266081428577</v>
      </c>
      <c r="E55">
        <f t="shared" si="2"/>
        <v>736.70159700000022</v>
      </c>
      <c r="F55">
        <f t="shared" si="9"/>
        <v>521.10013247240806</v>
      </c>
      <c r="G55">
        <f t="shared" si="5"/>
        <v>46483.99150644258</v>
      </c>
      <c r="H55">
        <f t="shared" si="3"/>
        <v>7741.5329426145154</v>
      </c>
      <c r="M55" s="4">
        <f>Input!J56</f>
        <v>23.973004714286617</v>
      </c>
      <c r="N55">
        <f t="shared" si="6"/>
        <v>19.867131000001336</v>
      </c>
      <c r="O55">
        <f t="shared" si="7"/>
        <v>25.173501219230317</v>
      </c>
      <c r="P55">
        <f t="shared" si="8"/>
        <v>28.157564903520225</v>
      </c>
      <c r="Q55">
        <f t="shared" si="4"/>
        <v>5.1137359463231036</v>
      </c>
    </row>
    <row r="56" spans="1:17" x14ac:dyDescent="0.25">
      <c r="A56">
        <f>Input!G57</f>
        <v>209</v>
      </c>
      <c r="B56">
        <f t="shared" si="1"/>
        <v>53</v>
      </c>
      <c r="C56">
        <f t="shared" si="10"/>
        <v>-5.5253652283913688</v>
      </c>
      <c r="D56" s="4">
        <f>Input!I57</f>
        <v>4830.7212711428574</v>
      </c>
      <c r="E56">
        <f t="shared" si="2"/>
        <v>760.99625999999989</v>
      </c>
      <c r="F56">
        <f t="shared" si="9"/>
        <v>547.39651255664307</v>
      </c>
      <c r="G56">
        <f t="shared" si="5"/>
        <v>45624.852107865816</v>
      </c>
      <c r="H56">
        <f t="shared" si="3"/>
        <v>3805.6069243056436</v>
      </c>
      <c r="M56" s="4">
        <f>Input!J57</f>
        <v>24.294662999999673</v>
      </c>
      <c r="N56">
        <f t="shared" si="6"/>
        <v>20.188789285714392</v>
      </c>
      <c r="O56">
        <f t="shared" si="7"/>
        <v>26.296380084234961</v>
      </c>
      <c r="P56">
        <f t="shared" si="8"/>
        <v>37.302665362173123</v>
      </c>
      <c r="Q56">
        <f t="shared" si="4"/>
        <v>3.762431500956247</v>
      </c>
    </row>
    <row r="57" spans="1:17" x14ac:dyDescent="0.25">
      <c r="A57">
        <f>Input!G58</f>
        <v>210</v>
      </c>
      <c r="B57">
        <f t="shared" si="1"/>
        <v>54</v>
      </c>
      <c r="C57">
        <f t="shared" si="10"/>
        <v>-5.5174728554157042</v>
      </c>
      <c r="D57" s="4">
        <f>Input!I58</f>
        <v>4855.3257668571441</v>
      </c>
      <c r="E57">
        <f t="shared" si="2"/>
        <v>785.60075571428661</v>
      </c>
      <c r="F57">
        <f t="shared" si="9"/>
        <v>574.8641471798212</v>
      </c>
      <c r="G57">
        <f t="shared" si="5"/>
        <v>44409.918176608517</v>
      </c>
      <c r="H57">
        <f t="shared" si="3"/>
        <v>1171.1430119682202</v>
      </c>
      <c r="M57" s="4">
        <f>Input!J58</f>
        <v>24.604495714286713</v>
      </c>
      <c r="N57">
        <f t="shared" si="6"/>
        <v>20.498622000001433</v>
      </c>
      <c r="O57">
        <f t="shared" si="7"/>
        <v>27.467634623178117</v>
      </c>
      <c r="P57">
        <f t="shared" si="8"/>
        <v>48.567136941995976</v>
      </c>
      <c r="Q57">
        <f t="shared" si="4"/>
        <v>2.6564635130122483</v>
      </c>
    </row>
    <row r="58" spans="1:17" x14ac:dyDescent="0.25">
      <c r="A58">
        <f>Input!G59</f>
        <v>211</v>
      </c>
      <c r="B58">
        <f t="shared" si="1"/>
        <v>55</v>
      </c>
      <c r="C58">
        <f t="shared" si="10"/>
        <v>-5.5095804824400396</v>
      </c>
      <c r="D58" s="4">
        <f>Input!I59</f>
        <v>4880.7391385714291</v>
      </c>
      <c r="E58">
        <f t="shared" si="2"/>
        <v>811.01412742857156</v>
      </c>
      <c r="F58">
        <f t="shared" si="9"/>
        <v>603.55341753499715</v>
      </c>
      <c r="G58">
        <f t="shared" si="5"/>
        <v>43039.946149545838</v>
      </c>
      <c r="H58">
        <f t="shared" si="3"/>
        <v>30.610730000350053</v>
      </c>
      <c r="M58" s="4">
        <f>Input!J59</f>
        <v>25.413371714284949</v>
      </c>
      <c r="N58">
        <f t="shared" si="6"/>
        <v>21.307497999999669</v>
      </c>
      <c r="O58">
        <f t="shared" si="7"/>
        <v>28.689270355175964</v>
      </c>
      <c r="P58">
        <f t="shared" si="8"/>
        <v>54.490563103644988</v>
      </c>
      <c r="Q58">
        <f t="shared" si="4"/>
        <v>0.67402474887618113</v>
      </c>
    </row>
    <row r="59" spans="1:17" x14ac:dyDescent="0.25">
      <c r="A59">
        <f>Input!G60</f>
        <v>212</v>
      </c>
      <c r="B59">
        <f t="shared" si="1"/>
        <v>56</v>
      </c>
      <c r="C59">
        <f t="shared" si="10"/>
        <v>-5.501688109464375</v>
      </c>
      <c r="D59" s="4">
        <f>Input!I60</f>
        <v>4906.5356620000002</v>
      </c>
      <c r="E59">
        <f t="shared" si="2"/>
        <v>836.81065085714272</v>
      </c>
      <c r="F59">
        <f t="shared" si="9"/>
        <v>633.51678997224406</v>
      </c>
      <c r="G59">
        <f t="shared" si="5"/>
        <v>41328.393873488531</v>
      </c>
      <c r="H59">
        <f t="shared" si="3"/>
        <v>596.85792922692724</v>
      </c>
      <c r="M59" s="4">
        <f>Input!J60</f>
        <v>25.796523428571163</v>
      </c>
      <c r="N59">
        <f t="shared" si="6"/>
        <v>21.690649714285883</v>
      </c>
      <c r="O59">
        <f t="shared" si="7"/>
        <v>29.963372437246917</v>
      </c>
      <c r="P59">
        <f t="shared" si="8"/>
        <v>68.437941250995834</v>
      </c>
      <c r="Q59">
        <f t="shared" si="4"/>
        <v>0.19170245444601708</v>
      </c>
    </row>
    <row r="60" spans="1:17" x14ac:dyDescent="0.25">
      <c r="A60">
        <f>Input!G61</f>
        <v>213</v>
      </c>
      <c r="B60">
        <f t="shared" si="1"/>
        <v>57</v>
      </c>
      <c r="C60">
        <f t="shared" si="10"/>
        <v>-5.4937957364887096</v>
      </c>
      <c r="D60" s="4">
        <f>Input!I61</f>
        <v>4932.776830857144</v>
      </c>
      <c r="E60">
        <f t="shared" si="2"/>
        <v>863.05181971428647</v>
      </c>
      <c r="F60">
        <f t="shared" si="9"/>
        <v>664.80889864743517</v>
      </c>
      <c r="G60">
        <f t="shared" si="5"/>
        <v>39300.255753117832</v>
      </c>
      <c r="H60">
        <f t="shared" si="3"/>
        <v>3105.0287306118994</v>
      </c>
      <c r="M60" s="4">
        <f>Input!J61</f>
        <v>26.241168857143748</v>
      </c>
      <c r="N60">
        <f t="shared" si="6"/>
        <v>22.135295142858467</v>
      </c>
      <c r="O60">
        <f t="shared" si="7"/>
        <v>31.292108675191059</v>
      </c>
      <c r="P60">
        <f t="shared" si="8"/>
        <v>83.847234065909277</v>
      </c>
      <c r="Q60">
        <f t="shared" si="4"/>
        <v>4.6335794522723237E-5</v>
      </c>
    </row>
    <row r="61" spans="1:17" x14ac:dyDescent="0.25">
      <c r="A61">
        <f>Input!G62</f>
        <v>214</v>
      </c>
      <c r="B61">
        <f t="shared" si="1"/>
        <v>58</v>
      </c>
      <c r="C61">
        <f t="shared" si="10"/>
        <v>-5.485903363513045</v>
      </c>
      <c r="D61" s="4">
        <f>Input!I62</f>
        <v>4959.498122</v>
      </c>
      <c r="E61">
        <f t="shared" si="2"/>
        <v>889.77311085714246</v>
      </c>
      <c r="F61">
        <f t="shared" si="9"/>
        <v>697.48663128940507</v>
      </c>
      <c r="G61">
        <f t="shared" si="5"/>
        <v>36974.090224553889</v>
      </c>
      <c r="H61">
        <f t="shared" si="3"/>
        <v>7814.6514598066378</v>
      </c>
      <c r="M61" s="4">
        <f>Input!J62</f>
        <v>26.721291142855989</v>
      </c>
      <c r="N61">
        <f t="shared" si="6"/>
        <v>22.615417428570709</v>
      </c>
      <c r="O61">
        <f t="shared" si="7"/>
        <v>32.677732641969875</v>
      </c>
      <c r="P61">
        <f t="shared" si="8"/>
        <v>101.25018745380432</v>
      </c>
      <c r="Q61">
        <f t="shared" si="4"/>
        <v>0.23710016830733002</v>
      </c>
    </row>
    <row r="62" spans="1:17" x14ac:dyDescent="0.25">
      <c r="A62">
        <f>Input!G63</f>
        <v>215</v>
      </c>
      <c r="B62">
        <f t="shared" si="1"/>
        <v>59</v>
      </c>
      <c r="C62">
        <f t="shared" si="10"/>
        <v>-5.4780109905373804</v>
      </c>
      <c r="D62" s="4">
        <f>Input!I63</f>
        <v>4986.2312388571427</v>
      </c>
      <c r="E62">
        <f t="shared" si="2"/>
        <v>916.50622771428516</v>
      </c>
      <c r="F62">
        <f t="shared" si="9"/>
        <v>731.60921819657744</v>
      </c>
      <c r="G62">
        <f t="shared" si="5"/>
        <v>34186.904128591297</v>
      </c>
      <c r="H62">
        <f t="shared" si="3"/>
        <v>15011.91106580769</v>
      </c>
      <c r="M62" s="4">
        <f>Input!J63</f>
        <v>26.733116857142704</v>
      </c>
      <c r="N62">
        <f t="shared" si="6"/>
        <v>22.627243142857424</v>
      </c>
      <c r="O62">
        <f t="shared" si="7"/>
        <v>34.122586907172384</v>
      </c>
      <c r="P62">
        <f t="shared" si="8"/>
        <v>132.14292825977483</v>
      </c>
      <c r="Q62">
        <f t="shared" si="4"/>
        <v>0.24875658999478237</v>
      </c>
    </row>
    <row r="63" spans="1:17" x14ac:dyDescent="0.25">
      <c r="A63">
        <f>Input!G64</f>
        <v>216</v>
      </c>
      <c r="B63">
        <f t="shared" si="1"/>
        <v>60</v>
      </c>
      <c r="C63">
        <f t="shared" si="10"/>
        <v>-5.4701186175617158</v>
      </c>
      <c r="D63" s="4">
        <f>Input!I64</f>
        <v>5013.5130668571428</v>
      </c>
      <c r="E63">
        <f t="shared" si="2"/>
        <v>943.78805571428529</v>
      </c>
      <c r="F63">
        <f t="shared" si="9"/>
        <v>767.23832457783431</v>
      </c>
      <c r="G63">
        <f t="shared" si="5"/>
        <v>31169.80756435313</v>
      </c>
      <c r="H63">
        <f t="shared" si="3"/>
        <v>25012.121715615285</v>
      </c>
      <c r="M63" s="4">
        <f>Input!J64</f>
        <v>27.281828000000132</v>
      </c>
      <c r="N63">
        <f t="shared" si="6"/>
        <v>23.175954285714852</v>
      </c>
      <c r="O63">
        <f t="shared" si="7"/>
        <v>35.629106381256875</v>
      </c>
      <c r="P63">
        <f t="shared" si="8"/>
        <v>155.08099711470268</v>
      </c>
      <c r="Q63">
        <f t="shared" si="4"/>
        <v>1.0971854043756217</v>
      </c>
    </row>
    <row r="64" spans="1:17" x14ac:dyDescent="0.25">
      <c r="A64">
        <f>Input!G65</f>
        <v>217</v>
      </c>
      <c r="B64">
        <f t="shared" si="1"/>
        <v>61</v>
      </c>
      <c r="C64">
        <f t="shared" si="10"/>
        <v>-5.4622262445860503</v>
      </c>
      <c r="D64" s="4">
        <f>Input!I65</f>
        <v>5041.2182539999994</v>
      </c>
      <c r="E64">
        <f t="shared" si="2"/>
        <v>971.49324285714192</v>
      </c>
      <c r="F64">
        <f t="shared" si="9"/>
        <v>804.43814635620959</v>
      </c>
      <c r="G64">
        <f t="shared" si="5"/>
        <v>27907.405266935817</v>
      </c>
      <c r="H64">
        <f t="shared" si="3"/>
        <v>38162.41655182778</v>
      </c>
      <c r="M64" s="4">
        <f>Input!J65</f>
        <v>27.70518714285663</v>
      </c>
      <c r="N64">
        <f t="shared" si="6"/>
        <v>23.59931342857135</v>
      </c>
      <c r="O64">
        <f t="shared" si="7"/>
        <v>37.199821778375316</v>
      </c>
      <c r="P64">
        <f t="shared" si="8"/>
        <v>184.97382737308743</v>
      </c>
      <c r="Q64">
        <f t="shared" si="4"/>
        <v>2.1633271389660793</v>
      </c>
    </row>
    <row r="65" spans="1:17" x14ac:dyDescent="0.25">
      <c r="A65">
        <f>Input!G66</f>
        <v>218</v>
      </c>
      <c r="B65">
        <f t="shared" si="1"/>
        <v>62</v>
      </c>
      <c r="C65">
        <f t="shared" si="10"/>
        <v>-5.4543338716103857</v>
      </c>
      <c r="D65" s="4">
        <f>Input!I66</f>
        <v>5069.2640205714279</v>
      </c>
      <c r="E65">
        <f t="shared" si="2"/>
        <v>999.53900942857035</v>
      </c>
      <c r="F65">
        <f t="shared" si="9"/>
        <v>843.27550955790923</v>
      </c>
      <c r="G65">
        <f t="shared" si="5"/>
        <v>24418.28139182811</v>
      </c>
      <c r="H65">
        <f t="shared" si="3"/>
        <v>54844.672999123039</v>
      </c>
      <c r="M65" s="4">
        <f>Input!J66</f>
        <v>28.04576657142843</v>
      </c>
      <c r="N65">
        <f t="shared" si="6"/>
        <v>23.93989285714315</v>
      </c>
      <c r="O65">
        <f t="shared" si="7"/>
        <v>38.837363201699603</v>
      </c>
      <c r="P65">
        <f t="shared" si="8"/>
        <v>221.93462266693896</v>
      </c>
      <c r="Q65">
        <f t="shared" si="4"/>
        <v>3.2811871841009124</v>
      </c>
    </row>
    <row r="66" spans="1:17" x14ac:dyDescent="0.25">
      <c r="A66">
        <f>Input!G67</f>
        <v>219</v>
      </c>
      <c r="B66">
        <f t="shared" si="1"/>
        <v>63</v>
      </c>
      <c r="C66">
        <f t="shared" si="10"/>
        <v>-5.4464414986347212</v>
      </c>
      <c r="D66" s="4">
        <f>Input!I67</f>
        <v>5097.9152615714283</v>
      </c>
      <c r="E66">
        <f t="shared" si="2"/>
        <v>1028.1902504285708</v>
      </c>
      <c r="F66">
        <f t="shared" si="9"/>
        <v>883.81997341319982</v>
      </c>
      <c r="G66">
        <f t="shared" si="5"/>
        <v>20842.776885494965</v>
      </c>
      <c r="H66">
        <f t="shared" si="3"/>
        <v>75478.693516687475</v>
      </c>
      <c r="M66" s="4">
        <f>Input!J67</f>
        <v>28.651241000000482</v>
      </c>
      <c r="N66">
        <f t="shared" si="6"/>
        <v>24.545367285715201</v>
      </c>
      <c r="O66">
        <f t="shared" si="7"/>
        <v>40.544463855290545</v>
      </c>
      <c r="P66">
        <f t="shared" si="8"/>
        <v>255.97109104259752</v>
      </c>
      <c r="Q66">
        <f t="shared" si="4"/>
        <v>5.8413049848674863</v>
      </c>
    </row>
    <row r="67" spans="1:17" x14ac:dyDescent="0.25">
      <c r="A67">
        <f>Input!G68</f>
        <v>220</v>
      </c>
      <c r="B67">
        <f t="shared" si="1"/>
        <v>64</v>
      </c>
      <c r="C67">
        <f t="shared" ref="C67:C84" si="11">((B67-$Y$3)/$Z$3)</f>
        <v>-5.4385491256590566</v>
      </c>
      <c r="D67" s="4">
        <f>Input!I68</f>
        <v>5127.0631807142854</v>
      </c>
      <c r="E67">
        <f t="shared" si="2"/>
        <v>1057.3381695714279</v>
      </c>
      <c r="F67">
        <f t="shared" si="9"/>
        <v>926.14393729986818</v>
      </c>
      <c r="G67">
        <f t="shared" si="5"/>
        <v>17211.926581323962</v>
      </c>
      <c r="H67">
        <f t="shared" si="3"/>
        <v>100525.66332559334</v>
      </c>
      <c r="M67" s="4">
        <f>Input!J68</f>
        <v>29.147919142857063</v>
      </c>
      <c r="N67">
        <f t="shared" si="6"/>
        <v>25.042045428571782</v>
      </c>
      <c r="O67">
        <f t="shared" si="7"/>
        <v>42.323963886668331</v>
      </c>
      <c r="P67">
        <f t="shared" si="8"/>
        <v>298.66470559229816</v>
      </c>
      <c r="Q67">
        <f t="shared" si="4"/>
        <v>8.4888162906291047</v>
      </c>
    </row>
    <row r="68" spans="1:17" x14ac:dyDescent="0.25">
      <c r="A68">
        <f>Input!G69</f>
        <v>221</v>
      </c>
      <c r="B68">
        <f t="shared" ref="B68:B84" si="12">A68-$A$3</f>
        <v>65</v>
      </c>
      <c r="C68">
        <f t="shared" si="11"/>
        <v>-5.430656752683392</v>
      </c>
      <c r="D68" s="4">
        <f>Input!I69</f>
        <v>5158.0133325714287</v>
      </c>
      <c r="E68">
        <f t="shared" ref="E68:E84" si="13">D68-$D$3</f>
        <v>1088.2883214285712</v>
      </c>
      <c r="F68">
        <f t="shared" si="9"/>
        <v>970.32275166424017</v>
      </c>
      <c r="G68">
        <f t="shared" si="5"/>
        <v>13915.875649823247</v>
      </c>
      <c r="H68">
        <f t="shared" ref="H68:H84" si="14">(F68-$I$4)^2</f>
        <v>130491.90840229389</v>
      </c>
      <c r="M68" s="4">
        <f>Input!J69</f>
        <v>30.950151857143283</v>
      </c>
      <c r="N68">
        <f t="shared" si="6"/>
        <v>26.844278142858002</v>
      </c>
      <c r="O68">
        <f t="shared" si="7"/>
        <v>44.178814364371988</v>
      </c>
      <c r="P68">
        <f t="shared" si="8"/>
        <v>300.48614601498036</v>
      </c>
      <c r="Q68">
        <f t="shared" ref="Q68:Q84" si="15">(N68-$R$4)^2</f>
        <v>22.238675702024661</v>
      </c>
    </row>
    <row r="69" spans="1:17" x14ac:dyDescent="0.25">
      <c r="A69">
        <f>Input!G70</f>
        <v>222</v>
      </c>
      <c r="B69">
        <f t="shared" si="12"/>
        <v>66</v>
      </c>
      <c r="C69">
        <f t="shared" si="11"/>
        <v>-5.4227643797077265</v>
      </c>
      <c r="D69" s="4">
        <f>Input!I70</f>
        <v>5190.3518184285713</v>
      </c>
      <c r="E69">
        <f t="shared" si="13"/>
        <v>1120.6268072857138</v>
      </c>
      <c r="F69">
        <f t="shared" si="9"/>
        <v>1016.4348330591613</v>
      </c>
      <c r="G69">
        <f t="shared" ref="G69:G84" si="16">(E69-F69)^2</f>
        <v>10855.967493226575</v>
      </c>
      <c r="H69">
        <f t="shared" si="14"/>
        <v>165932.97893191394</v>
      </c>
      <c r="M69" s="4">
        <f>Input!J70</f>
        <v>32.338485857142587</v>
      </c>
      <c r="N69">
        <f t="shared" ref="N69:N84" si="17">M69-$M$3</f>
        <v>28.232612142857306</v>
      </c>
      <c r="O69">
        <f t="shared" ref="O69:O84" si="18">$X$3*((1/$Z$3)*(1/SQRT(2*PI()))*EXP(-1*C69*C69/2))</f>
        <v>46.112081394921127</v>
      </c>
      <c r="P69">
        <f t="shared" ref="P69:P84" si="19">(N69-O69)^2</f>
        <v>319.67542073549561</v>
      </c>
      <c r="Q69">
        <f t="shared" si="15"/>
        <v>37.260330296553619</v>
      </c>
    </row>
    <row r="70" spans="1:17" x14ac:dyDescent="0.25">
      <c r="A70">
        <f>Input!G71</f>
        <v>223</v>
      </c>
      <c r="B70">
        <f t="shared" si="12"/>
        <v>67</v>
      </c>
      <c r="C70">
        <f t="shared" si="11"/>
        <v>-5.4148720067320619</v>
      </c>
      <c r="D70" s="4">
        <f>Input!I71</f>
        <v>5224.9939454285714</v>
      </c>
      <c r="E70">
        <f t="shared" si="13"/>
        <v>1155.2689342857138</v>
      </c>
      <c r="F70">
        <f t="shared" ref="F70:F84" si="20">F69+O70</f>
        <v>1064.5617834428881</v>
      </c>
      <c r="G70">
        <f t="shared" si="16"/>
        <v>8227.787214023143</v>
      </c>
      <c r="H70">
        <f t="shared" si="14"/>
        <v>207458.08546873074</v>
      </c>
      <c r="M70" s="4">
        <f>Input!J71</f>
        <v>34.642127000000073</v>
      </c>
      <c r="N70">
        <f t="shared" si="17"/>
        <v>30.536253285714793</v>
      </c>
      <c r="O70">
        <f t="shared" si="18"/>
        <v>48.126950383726779</v>
      </c>
      <c r="P70">
        <f t="shared" si="19"/>
        <v>309.43262439400735</v>
      </c>
      <c r="Q70">
        <f t="shared" si="15"/>
        <v>70.690515371238192</v>
      </c>
    </row>
    <row r="71" spans="1:17" x14ac:dyDescent="0.25">
      <c r="A71">
        <f>Input!G72</f>
        <v>224</v>
      </c>
      <c r="B71">
        <f t="shared" si="12"/>
        <v>68</v>
      </c>
      <c r="C71">
        <f t="shared" si="11"/>
        <v>-5.4069796337563973</v>
      </c>
      <c r="D71" s="4">
        <f>Input!I72</f>
        <v>5261.5565617142856</v>
      </c>
      <c r="E71">
        <f t="shared" si="13"/>
        <v>1191.8315505714281</v>
      </c>
      <c r="F71">
        <f t="shared" si="20"/>
        <v>1114.7885138875213</v>
      </c>
      <c r="G71">
        <f t="shared" si="16"/>
        <v>5935.6295014778161</v>
      </c>
      <c r="H71">
        <f t="shared" si="14"/>
        <v>255734.91726785726</v>
      </c>
      <c r="M71" s="4">
        <f>Input!J72</f>
        <v>36.562616285714284</v>
      </c>
      <c r="N71">
        <f t="shared" si="17"/>
        <v>32.456742571429004</v>
      </c>
      <c r="O71">
        <f t="shared" si="18"/>
        <v>50.226730444633283</v>
      </c>
      <c r="P71">
        <f t="shared" si="19"/>
        <v>315.77246901382716</v>
      </c>
      <c r="Q71">
        <f t="shared" si="15"/>
        <v>106.67284036900556</v>
      </c>
    </row>
    <row r="72" spans="1:17" x14ac:dyDescent="0.25">
      <c r="A72">
        <f>Input!G73</f>
        <v>225</v>
      </c>
      <c r="B72">
        <f t="shared" si="12"/>
        <v>69</v>
      </c>
      <c r="C72">
        <f t="shared" si="11"/>
        <v>-5.3990872607807328</v>
      </c>
      <c r="D72" s="4">
        <f>Input!I73</f>
        <v>5299.9237757142855</v>
      </c>
      <c r="E72">
        <f t="shared" si="13"/>
        <v>1230.198764571428</v>
      </c>
      <c r="F72">
        <f t="shared" si="20"/>
        <v>1167.2033728504309</v>
      </c>
      <c r="G72">
        <f t="shared" si="16"/>
        <v>3968.4193780818669</v>
      </c>
      <c r="H72">
        <f t="shared" si="14"/>
        <v>311494.87464422145</v>
      </c>
      <c r="M72" s="4">
        <f>Input!J73</f>
        <v>38.367213999999876</v>
      </c>
      <c r="N72">
        <f t="shared" si="17"/>
        <v>34.261340285714596</v>
      </c>
      <c r="O72">
        <f t="shared" si="18"/>
        <v>52.414858962909705</v>
      </c>
      <c r="P72">
        <f t="shared" si="19"/>
        <v>329.55024036327166</v>
      </c>
      <c r="Q72">
        <f t="shared" si="15"/>
        <v>147.20610209274983</v>
      </c>
    </row>
    <row r="73" spans="1:17" x14ac:dyDescent="0.25">
      <c r="A73">
        <f>Input!G74</f>
        <v>226</v>
      </c>
      <c r="B73">
        <f t="shared" si="12"/>
        <v>70</v>
      </c>
      <c r="C73">
        <f t="shared" si="11"/>
        <v>-5.3911948878050673</v>
      </c>
      <c r="D73" s="4">
        <f>Input!I74</f>
        <v>5340.7270784285711</v>
      </c>
      <c r="E73">
        <f t="shared" si="13"/>
        <v>1271.0020672857136</v>
      </c>
      <c r="F73">
        <f t="shared" si="20"/>
        <v>1221.8982791670855</v>
      </c>
      <c r="G73">
        <f t="shared" si="16"/>
        <v>2411.1820075991141</v>
      </c>
      <c r="H73">
        <f t="shared" si="14"/>
        <v>375538.74979598908</v>
      </c>
      <c r="M73" s="4">
        <f>Input!J74</f>
        <v>40.803302714285564</v>
      </c>
      <c r="N73">
        <f t="shared" si="17"/>
        <v>36.697429000000284</v>
      </c>
      <c r="O73">
        <f t="shared" si="18"/>
        <v>54.694906316654652</v>
      </c>
      <c r="P73">
        <f t="shared" si="19"/>
        <v>323.90918976348854</v>
      </c>
      <c r="Q73">
        <f t="shared" si="15"/>
        <v>212.25403886646848</v>
      </c>
    </row>
    <row r="74" spans="1:17" x14ac:dyDescent="0.25">
      <c r="A74">
        <f>Input!G75</f>
        <v>227</v>
      </c>
      <c r="B74">
        <f t="shared" si="12"/>
        <v>71</v>
      </c>
      <c r="C74">
        <f t="shared" si="11"/>
        <v>-5.3833025148294027</v>
      </c>
      <c r="D74" s="4">
        <f>Input!I75</f>
        <v>5385.8514821428562</v>
      </c>
      <c r="E74">
        <f t="shared" si="13"/>
        <v>1316.1264709999987</v>
      </c>
      <c r="F74">
        <f t="shared" si="20"/>
        <v>1278.9688599288077</v>
      </c>
      <c r="G74">
        <f t="shared" si="16"/>
        <v>1380.6880605178969</v>
      </c>
      <c r="H74">
        <f t="shared" si="14"/>
        <v>448742.89331412694</v>
      </c>
      <c r="M74" s="4">
        <f>Input!J75</f>
        <v>45.124403714285108</v>
      </c>
      <c r="N74">
        <f t="shared" si="17"/>
        <v>41.018529999999828</v>
      </c>
      <c r="O74">
        <f t="shared" si="18"/>
        <v>57.070580761722077</v>
      </c>
      <c r="P74">
        <f t="shared" si="19"/>
        <v>257.66833365690786</v>
      </c>
      <c r="Q74">
        <f t="shared" si="15"/>
        <v>356.83368287842313</v>
      </c>
    </row>
    <row r="75" spans="1:17" x14ac:dyDescent="0.25">
      <c r="A75">
        <f>Input!G76</f>
        <v>228</v>
      </c>
      <c r="B75">
        <f t="shared" si="12"/>
        <v>72</v>
      </c>
      <c r="C75">
        <f t="shared" si="11"/>
        <v>-5.3754101418537381</v>
      </c>
      <c r="D75" s="4">
        <f>Input!I76</f>
        <v>5435.4932929999995</v>
      </c>
      <c r="E75">
        <f t="shared" si="13"/>
        <v>1365.768281857142</v>
      </c>
      <c r="F75">
        <f t="shared" si="20"/>
        <v>1338.5145934142372</v>
      </c>
      <c r="G75">
        <f t="shared" si="16"/>
        <v>742.76353374292432</v>
      </c>
      <c r="H75">
        <f t="shared" si="14"/>
        <v>532065.90660344111</v>
      </c>
      <c r="M75" s="4">
        <f>Input!J76</f>
        <v>49.641810857143355</v>
      </c>
      <c r="N75">
        <f t="shared" si="17"/>
        <v>45.535937142858074</v>
      </c>
      <c r="O75">
        <f t="shared" si="18"/>
        <v>59.545733485429452</v>
      </c>
      <c r="P75">
        <f t="shared" si="19"/>
        <v>196.27439356032633</v>
      </c>
      <c r="Q75">
        <f t="shared" si="15"/>
        <v>547.9086705634835</v>
      </c>
    </row>
    <row r="76" spans="1:17" x14ac:dyDescent="0.25">
      <c r="A76">
        <f>Input!G77</f>
        <v>229</v>
      </c>
      <c r="B76">
        <f t="shared" si="12"/>
        <v>73</v>
      </c>
      <c r="C76">
        <f t="shared" si="11"/>
        <v>-5.3675177688780735</v>
      </c>
      <c r="D76" s="4">
        <f>Input!I77</f>
        <v>5491.9301357142849</v>
      </c>
      <c r="E76">
        <f t="shared" si="13"/>
        <v>1422.2051245714274</v>
      </c>
      <c r="F76">
        <f t="shared" si="20"/>
        <v>1400.6389572486933</v>
      </c>
      <c r="G76">
        <f t="shared" si="16"/>
        <v>465.09957299216603</v>
      </c>
      <c r="H76">
        <f t="shared" si="14"/>
        <v>626555.90367991338</v>
      </c>
      <c r="M76" s="4">
        <f>Input!J77</f>
        <v>56.436842714285376</v>
      </c>
      <c r="N76">
        <f t="shared" si="17"/>
        <v>52.330969000000096</v>
      </c>
      <c r="O76">
        <f t="shared" si="18"/>
        <v>62.124363834455984</v>
      </c>
      <c r="P76">
        <f t="shared" si="19"/>
        <v>95.910582383547279</v>
      </c>
      <c r="Q76">
        <f t="shared" si="15"/>
        <v>912.18985234646937</v>
      </c>
    </row>
    <row r="77" spans="1:17" x14ac:dyDescent="0.25">
      <c r="A77">
        <f>Input!G78</f>
        <v>230</v>
      </c>
      <c r="B77">
        <f t="shared" si="12"/>
        <v>74</v>
      </c>
      <c r="C77">
        <f t="shared" si="11"/>
        <v>-5.3596253959024081</v>
      </c>
      <c r="D77" s="4">
        <f>Input!I78</f>
        <v>5555.1809312857149</v>
      </c>
      <c r="E77">
        <f t="shared" si="13"/>
        <v>1485.4559201428574</v>
      </c>
      <c r="F77">
        <f t="shared" si="20"/>
        <v>1465.4495819711988</v>
      </c>
      <c r="G77">
        <f t="shared" si="16"/>
        <v>400.25356703876503</v>
      </c>
      <c r="H77">
        <f t="shared" si="14"/>
        <v>733358.38930251391</v>
      </c>
      <c r="M77" s="4">
        <f>Input!J78</f>
        <v>63.25079557142999</v>
      </c>
      <c r="N77">
        <f t="shared" si="17"/>
        <v>59.144921857144709</v>
      </c>
      <c r="O77">
        <f t="shared" si="18"/>
        <v>64.81062472250548</v>
      </c>
      <c r="P77">
        <f t="shared" si="19"/>
        <v>32.100188958557254</v>
      </c>
      <c r="Q77">
        <f t="shared" si="15"/>
        <v>1370.2163678906884</v>
      </c>
    </row>
    <row r="78" spans="1:17" x14ac:dyDescent="0.25">
      <c r="A78">
        <f>Input!G79</f>
        <v>231</v>
      </c>
      <c r="B78">
        <f t="shared" si="12"/>
        <v>75</v>
      </c>
      <c r="C78">
        <f t="shared" si="11"/>
        <v>-5.3517330229267435</v>
      </c>
      <c r="D78" s="4">
        <f>Input!I79</f>
        <v>5625.2385842857138</v>
      </c>
      <c r="E78">
        <f t="shared" si="13"/>
        <v>1555.5135731428563</v>
      </c>
      <c r="F78">
        <f t="shared" si="20"/>
        <v>1533.0584101946595</v>
      </c>
      <c r="G78">
        <f t="shared" si="16"/>
        <v>504.23434303007298</v>
      </c>
      <c r="H78">
        <f t="shared" si="14"/>
        <v>853724.80416420719</v>
      </c>
      <c r="M78" s="4">
        <f>Input!J79</f>
        <v>70.057652999998936</v>
      </c>
      <c r="N78">
        <f t="shared" si="17"/>
        <v>65.951779285713656</v>
      </c>
      <c r="O78">
        <f t="shared" si="18"/>
        <v>67.60882822346079</v>
      </c>
      <c r="P78">
        <f t="shared" si="19"/>
        <v>2.7458111820889073</v>
      </c>
      <c r="Q78">
        <f t="shared" si="15"/>
        <v>1920.4808501035009</v>
      </c>
    </row>
    <row r="79" spans="1:17" x14ac:dyDescent="0.25">
      <c r="A79">
        <f>Input!G80</f>
        <v>232</v>
      </c>
      <c r="B79">
        <f t="shared" si="12"/>
        <v>76</v>
      </c>
      <c r="C79">
        <f t="shared" si="11"/>
        <v>-5.3438406499510789</v>
      </c>
      <c r="D79" s="4">
        <f>Input!I80</f>
        <v>5700.8826854285717</v>
      </c>
      <c r="E79">
        <f t="shared" si="13"/>
        <v>1631.1576742857142</v>
      </c>
      <c r="F79">
        <f t="shared" si="20"/>
        <v>1603.581861550593</v>
      </c>
      <c r="G79">
        <f t="shared" si="16"/>
        <v>760.42544800247197</v>
      </c>
      <c r="H79">
        <f t="shared" si="14"/>
        <v>989021.79192740005</v>
      </c>
      <c r="M79" s="4">
        <f>Input!J80</f>
        <v>75.644101142857835</v>
      </c>
      <c r="N79">
        <f t="shared" si="17"/>
        <v>71.538227428572554</v>
      </c>
      <c r="O79">
        <f t="shared" si="18"/>
        <v>70.52345135593346</v>
      </c>
      <c r="P79">
        <f t="shared" si="19"/>
        <v>1.0297704776008241</v>
      </c>
      <c r="Q79">
        <f t="shared" si="15"/>
        <v>2441.3223402419935</v>
      </c>
    </row>
    <row r="80" spans="1:17" x14ac:dyDescent="0.25">
      <c r="A80">
        <f>Input!G81</f>
        <v>233</v>
      </c>
      <c r="B80">
        <f t="shared" si="12"/>
        <v>77</v>
      </c>
      <c r="C80">
        <f t="shared" si="11"/>
        <v>-5.3359482769754143</v>
      </c>
      <c r="D80" s="4">
        <f>Input!I81</f>
        <v>5784.1448851428568</v>
      </c>
      <c r="E80">
        <f t="shared" si="13"/>
        <v>1714.4198739999993</v>
      </c>
      <c r="F80">
        <f t="shared" si="20"/>
        <v>1677.1410036158625</v>
      </c>
      <c r="G80">
        <f t="shared" si="16"/>
        <v>1389.7141771172703</v>
      </c>
      <c r="H80">
        <f t="shared" si="14"/>
        <v>1140741.2472658462</v>
      </c>
      <c r="M80" s="4">
        <f>Input!J81</f>
        <v>83.262199714285089</v>
      </c>
      <c r="N80">
        <f t="shared" si="17"/>
        <v>79.156325999999808</v>
      </c>
      <c r="O80">
        <f t="shared" si="18"/>
        <v>73.559142065269398</v>
      </c>
      <c r="P80">
        <f t="shared" si="19"/>
        <v>31.328467999204193</v>
      </c>
      <c r="Q80">
        <f t="shared" si="15"/>
        <v>3252.1742952306822</v>
      </c>
    </row>
    <row r="81" spans="1:17" x14ac:dyDescent="0.25">
      <c r="A81">
        <f>Input!G82</f>
        <v>234</v>
      </c>
      <c r="B81">
        <f t="shared" si="12"/>
        <v>78</v>
      </c>
      <c r="C81">
        <f t="shared" si="11"/>
        <v>-5.3280559039997488</v>
      </c>
      <c r="D81" s="4">
        <f>Input!I82</f>
        <v>5876.0516520000001</v>
      </c>
      <c r="E81">
        <f t="shared" si="13"/>
        <v>1806.3266408571426</v>
      </c>
      <c r="F81">
        <f t="shared" si="20"/>
        <v>1753.8617290251188</v>
      </c>
      <c r="G81">
        <f t="shared" si="16"/>
        <v>2752.5669735420252</v>
      </c>
      <c r="H81">
        <f t="shared" si="14"/>
        <v>1310511.2087920392</v>
      </c>
      <c r="M81" s="4">
        <f>Input!J82</f>
        <v>91.906766857143339</v>
      </c>
      <c r="N81">
        <f t="shared" si="17"/>
        <v>87.800893142858058</v>
      </c>
      <c r="O81">
        <f t="shared" si="18"/>
        <v>76.720725409256289</v>
      </c>
      <c r="P81">
        <f t="shared" si="19"/>
        <v>122.77011700474976</v>
      </c>
      <c r="Q81">
        <f t="shared" si="15"/>
        <v>4312.8647837470362</v>
      </c>
    </row>
    <row r="82" spans="1:17" x14ac:dyDescent="0.25">
      <c r="A82">
        <f>Input!G83</f>
        <v>235</v>
      </c>
      <c r="B82">
        <f t="shared" si="12"/>
        <v>79</v>
      </c>
      <c r="C82">
        <f t="shared" si="11"/>
        <v>-5.3201635310240842</v>
      </c>
      <c r="D82" s="4">
        <f>Input!I83</f>
        <v>5978.2349288571431</v>
      </c>
      <c r="E82">
        <f t="shared" si="13"/>
        <v>1908.5099177142856</v>
      </c>
      <c r="F82">
        <f t="shared" si="20"/>
        <v>1833.8749389790692</v>
      </c>
      <c r="G82">
        <f t="shared" si="16"/>
        <v>5570.3800508062141</v>
      </c>
      <c r="H82">
        <f t="shared" si="14"/>
        <v>1500107.6658320182</v>
      </c>
      <c r="M82" s="4">
        <f>Input!J83</f>
        <v>102.18327685714303</v>
      </c>
      <c r="N82">
        <f t="shared" si="17"/>
        <v>98.077403142857747</v>
      </c>
      <c r="O82">
        <f t="shared" si="18"/>
        <v>80.013209953950238</v>
      </c>
      <c r="P82">
        <f t="shared" si="19"/>
        <v>326.31507556617248</v>
      </c>
      <c r="Q82">
        <f t="shared" si="15"/>
        <v>5768.2376957637525</v>
      </c>
    </row>
    <row r="83" spans="1:17" x14ac:dyDescent="0.25">
      <c r="A83">
        <f>Input!G84</f>
        <v>236</v>
      </c>
      <c r="B83">
        <f t="shared" si="12"/>
        <v>80</v>
      </c>
      <c r="C83">
        <f t="shared" si="11"/>
        <v>-5.3122711580484197</v>
      </c>
      <c r="D83" s="4">
        <f>Input!I84</f>
        <v>6091.3853349999999</v>
      </c>
      <c r="E83">
        <f t="shared" si="13"/>
        <v>2021.6603238571424</v>
      </c>
      <c r="F83">
        <f t="shared" si="20"/>
        <v>1917.3167333652987</v>
      </c>
      <c r="G83">
        <f t="shared" si="16"/>
        <v>10887.58487672959</v>
      </c>
      <c r="H83">
        <f t="shared" si="14"/>
        <v>1711467.3534859389</v>
      </c>
      <c r="M83" s="4">
        <f>Input!J84</f>
        <v>113.15040614285681</v>
      </c>
      <c r="N83">
        <f t="shared" si="17"/>
        <v>109.04453242857153</v>
      </c>
      <c r="O83">
        <f t="shared" si="18"/>
        <v>83.441794386229432</v>
      </c>
      <c r="P83">
        <f t="shared" si="19"/>
        <v>655.50019526479116</v>
      </c>
      <c r="Q83">
        <f t="shared" si="15"/>
        <v>7554.3987612415895</v>
      </c>
    </row>
    <row r="84" spans="1:17" x14ac:dyDescent="0.25">
      <c r="A84">
        <f>Input!G85</f>
        <v>237</v>
      </c>
      <c r="B84">
        <f t="shared" si="12"/>
        <v>81</v>
      </c>
      <c r="C84">
        <f t="shared" si="11"/>
        <v>-5.3043787850727551</v>
      </c>
      <c r="D84" s="4">
        <f>Input!I85</f>
        <v>6216.8368064285705</v>
      </c>
      <c r="E84">
        <f t="shared" si="13"/>
        <v>2147.111795285713</v>
      </c>
      <c r="F84">
        <f t="shared" si="20"/>
        <v>2004.328607715157</v>
      </c>
      <c r="G84">
        <f t="shared" si="16"/>
        <v>20387.038652808587</v>
      </c>
      <c r="H84">
        <f t="shared" si="14"/>
        <v>1946701.6163122447</v>
      </c>
      <c r="M84" s="4">
        <f>Input!J85</f>
        <v>125.45147142857058</v>
      </c>
      <c r="N84">
        <f t="shared" si="17"/>
        <v>121.3455977142853</v>
      </c>
      <c r="O84">
        <f t="shared" si="18"/>
        <v>87.011874349858317</v>
      </c>
      <c r="P84">
        <f t="shared" si="19"/>
        <v>1178.8045600649996</v>
      </c>
      <c r="Q84">
        <f t="shared" si="15"/>
        <v>9844.0348396598965</v>
      </c>
    </row>
  </sheetData>
  <mergeCells count="2">
    <mergeCell ref="C1:K1"/>
    <mergeCell ref="M1:T1"/>
  </mergeCells>
  <conditionalFormatting sqref="T8">
    <cfRule type="cellIs" dxfId="11" priority="1" operator="between">
      <formula>0.05</formula>
      <formula>0.025</formula>
    </cfRule>
    <cfRule type="cellIs" dxfId="10" priority="2" operator="lessThan">
      <formula>0.025</formula>
    </cfRule>
    <cfRule type="cellIs" dxfId="9" priority="3" operator="greaterThan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3"/>
  <sheetViews>
    <sheetView topLeftCell="G1" zoomScale="84" zoomScaleNormal="84" workbookViewId="0">
      <selection activeCell="W6" sqref="W6"/>
    </sheetView>
  </sheetViews>
  <sheetFormatPr defaultRowHeight="15" x14ac:dyDescent="0.25"/>
  <cols>
    <col min="6" max="6" width="12" bestFit="1" customWidth="1"/>
    <col min="7" max="8" width="12" customWidth="1"/>
    <col min="9" max="9" width="12" bestFit="1" customWidth="1"/>
    <col min="15" max="15" width="12" bestFit="1" customWidth="1"/>
    <col min="16" max="17" width="12" customWidth="1"/>
    <col min="18" max="18" width="12.140625" bestFit="1" customWidth="1"/>
    <col min="19" max="19" width="12.42578125" bestFit="1" customWidth="1"/>
    <col min="22" max="22" width="16.42578125" bestFit="1" customWidth="1"/>
    <col min="23" max="23" width="12.28515625" bestFit="1" customWidth="1"/>
    <col min="24" max="26" width="9" bestFit="1" customWidth="1"/>
    <col min="28" max="28" width="11.5703125" bestFit="1" customWidth="1"/>
    <col min="29" max="29" width="12.42578125" customWidth="1"/>
    <col min="30" max="30" width="11.5703125" bestFit="1" customWidth="1"/>
  </cols>
  <sheetData>
    <row r="1" spans="1:35" ht="18" x14ac:dyDescent="0.35">
      <c r="C1" s="28" t="s">
        <v>18</v>
      </c>
      <c r="D1" s="28"/>
      <c r="E1" s="28"/>
      <c r="F1" s="28"/>
      <c r="G1" s="28"/>
      <c r="H1" s="28"/>
      <c r="I1" s="28"/>
      <c r="J1" s="28"/>
      <c r="L1" s="28" t="s">
        <v>19</v>
      </c>
      <c r="M1" s="28"/>
      <c r="N1" s="28"/>
      <c r="O1" s="28"/>
      <c r="P1" s="28"/>
      <c r="Q1" s="28"/>
      <c r="R1" s="28"/>
      <c r="S1" s="28"/>
    </row>
    <row r="2" spans="1:35" ht="14.45" x14ac:dyDescent="0.3">
      <c r="A2" t="s">
        <v>30</v>
      </c>
      <c r="B2" t="s">
        <v>9</v>
      </c>
      <c r="C2" t="s">
        <v>0</v>
      </c>
      <c r="D2" t="s">
        <v>20</v>
      </c>
      <c r="E2" t="s">
        <v>8</v>
      </c>
      <c r="F2" t="s">
        <v>2</v>
      </c>
      <c r="I2" t="s">
        <v>4</v>
      </c>
      <c r="J2" t="s">
        <v>3</v>
      </c>
      <c r="L2" t="s">
        <v>0</v>
      </c>
      <c r="M2" t="s">
        <v>21</v>
      </c>
      <c r="N2" t="s">
        <v>8</v>
      </c>
      <c r="O2" t="s">
        <v>2</v>
      </c>
      <c r="R2" t="s">
        <v>4</v>
      </c>
      <c r="S2" t="s">
        <v>3</v>
      </c>
      <c r="V2" t="s">
        <v>7</v>
      </c>
      <c r="X2" t="s">
        <v>10</v>
      </c>
      <c r="Y2" t="s">
        <v>29</v>
      </c>
      <c r="Z2" t="s">
        <v>31</v>
      </c>
    </row>
    <row r="3" spans="1:35" x14ac:dyDescent="0.25">
      <c r="A3">
        <f>Input!G4</f>
        <v>156</v>
      </c>
      <c r="B3">
        <f>A3-$A$3</f>
        <v>0</v>
      </c>
      <c r="C3" s="4">
        <f>Input!I4</f>
        <v>4069.7250111428575</v>
      </c>
      <c r="D3">
        <f>C3-$C$3</f>
        <v>0</v>
      </c>
      <c r="E3">
        <f>N3</f>
        <v>16.217777465130027</v>
      </c>
      <c r="F3">
        <f>(D3-E3)^2</f>
        <v>263.0163059084793</v>
      </c>
      <c r="G3">
        <f>(E3-$H$4)^2</f>
        <v>21563070.89069039</v>
      </c>
      <c r="H3" s="2" t="s">
        <v>11</v>
      </c>
      <c r="I3" s="23">
        <f>SUM(F3:F167)</f>
        <v>3842331.1997717386</v>
      </c>
      <c r="J3">
        <f>1-(I3/I5)</f>
        <v>0.99705419499317827</v>
      </c>
      <c r="L3">
        <f>Input!J4</f>
        <v>4.1058737142852806</v>
      </c>
      <c r="M3">
        <f>L3-$L$3</f>
        <v>0</v>
      </c>
      <c r="N3">
        <f>2*($X$3/PI())*($Z$3/(4*((B3-$Y$3)^2)+$Z$3*$Z$3))</f>
        <v>16.217777465130027</v>
      </c>
      <c r="O3">
        <f>(L3-N3)^2</f>
        <v>146.69821246972703</v>
      </c>
      <c r="P3">
        <f>(N3-$Q$4)^2</f>
        <v>77.29366824203241</v>
      </c>
      <c r="Q3" s="1" t="s">
        <v>11</v>
      </c>
      <c r="R3" s="23">
        <f>SUM(O3:O167)</f>
        <v>46438.011706400808</v>
      </c>
      <c r="S3" s="5">
        <f>1-(R3/R5)</f>
        <v>-6.4172801321919373</v>
      </c>
      <c r="V3">
        <f>COUNT(B3:B194)</f>
        <v>81</v>
      </c>
      <c r="X3">
        <v>1428547590068.8376</v>
      </c>
      <c r="Y3">
        <v>11797091437.540081</v>
      </c>
      <c r="Z3">
        <v>43186599524.93544</v>
      </c>
      <c r="AB3" s="29"/>
      <c r="AC3" s="29"/>
      <c r="AD3" s="29"/>
      <c r="AE3" s="29"/>
      <c r="AF3" s="29"/>
      <c r="AG3" s="29"/>
      <c r="AH3" s="29"/>
      <c r="AI3" s="29"/>
    </row>
    <row r="4" spans="1:35" x14ac:dyDescent="0.25">
      <c r="A4">
        <f>Input!G5</f>
        <v>157</v>
      </c>
      <c r="B4">
        <f t="shared" ref="B4:B67" si="0">A4-$A$3</f>
        <v>1</v>
      </c>
      <c r="C4" s="4">
        <f>Input!I5</f>
        <v>4073.8498058571427</v>
      </c>
      <c r="D4">
        <f t="shared" ref="D4:D67" si="1">C4-$C$3</f>
        <v>4.1247947142851444</v>
      </c>
      <c r="E4">
        <f>N4+E3</f>
        <v>32.43555493089206</v>
      </c>
      <c r="F4">
        <f t="shared" ref="F4:F67" si="2">(D4-E4)^2</f>
        <v>801.49914404221283</v>
      </c>
      <c r="G4">
        <f t="shared" ref="G4:G67" si="3">(E4-$H$4)^2</f>
        <v>21412715.989733409</v>
      </c>
      <c r="H4">
        <f>AVERAGE(C3:C167)</f>
        <v>4659.8231537530837</v>
      </c>
      <c r="I4" t="s">
        <v>5</v>
      </c>
      <c r="J4" t="s">
        <v>6</v>
      </c>
      <c r="L4">
        <f>Input!J5</f>
        <v>4.1247947142851444</v>
      </c>
      <c r="M4">
        <f t="shared" ref="M4:M67" si="4">L4-$L$3</f>
        <v>1.8920999999863852E-2</v>
      </c>
      <c r="N4">
        <f t="shared" ref="N4:N67" si="5">2*($X$3/PI())*($Z$3/(4*((B4-$Y$3)^2)+$Z$3*$Z$3))</f>
        <v>16.217777465762033</v>
      </c>
      <c r="O4">
        <f t="shared" ref="O4:O67" si="6">(L4-N4)^2</f>
        <v>146.24023182751753</v>
      </c>
      <c r="P4">
        <f t="shared" ref="P4:P67" si="7">(N4-$Q$4)^2</f>
        <v>77.293668230919621</v>
      </c>
      <c r="Q4">
        <f>AVERAGE(L3:L167)</f>
        <v>25.009459229276885</v>
      </c>
      <c r="R4" t="s">
        <v>5</v>
      </c>
      <c r="S4" t="s">
        <v>6</v>
      </c>
      <c r="AB4" s="29"/>
      <c r="AC4" s="29"/>
      <c r="AD4" s="29"/>
      <c r="AE4" s="29"/>
      <c r="AF4" s="29"/>
      <c r="AG4" s="29"/>
      <c r="AH4" s="29"/>
      <c r="AI4" s="29"/>
    </row>
    <row r="5" spans="1:35" x14ac:dyDescent="0.25">
      <c r="A5">
        <f>Input!G6</f>
        <v>158</v>
      </c>
      <c r="B5">
        <f t="shared" si="0"/>
        <v>2</v>
      </c>
      <c r="C5" s="4">
        <f>Input!I6</f>
        <v>4078.1543508571435</v>
      </c>
      <c r="D5">
        <f t="shared" si="1"/>
        <v>8.4293397142860158</v>
      </c>
      <c r="E5">
        <f t="shared" ref="E5:E68" si="8">N5+E4</f>
        <v>48.653332397286107</v>
      </c>
      <c r="F5">
        <f t="shared" si="2"/>
        <v>1617.9695873620449</v>
      </c>
      <c r="G5">
        <f t="shared" si="3"/>
        <v>21262887.121382456</v>
      </c>
      <c r="I5">
        <f>SUM(G3:G167)</f>
        <v>1304339965.0940504</v>
      </c>
      <c r="J5" s="5">
        <f>1-((1-J3)*(V3-1)/(V3-1-1))</f>
        <v>0.99701690632220585</v>
      </c>
      <c r="L5">
        <f>Input!J6</f>
        <v>4.3045450000008714</v>
      </c>
      <c r="M5">
        <f t="shared" si="4"/>
        <v>0.19867128571559078</v>
      </c>
      <c r="N5">
        <f t="shared" si="5"/>
        <v>16.217777466394047</v>
      </c>
      <c r="O5">
        <f t="shared" si="6"/>
        <v>141.92510779832443</v>
      </c>
      <c r="P5">
        <f t="shared" si="7"/>
        <v>77.29366821980669</v>
      </c>
      <c r="R5">
        <f>SUM(P3:P167)</f>
        <v>6260.7870915989733</v>
      </c>
      <c r="S5" s="5">
        <f>1-((1-S3)*(V3-1)/(V3-1-1))</f>
        <v>-6.5111697541184164</v>
      </c>
      <c r="V5" s="17"/>
      <c r="W5" s="18"/>
      <c r="AB5" s="29"/>
      <c r="AC5" s="29"/>
      <c r="AD5" s="29"/>
      <c r="AE5" s="29"/>
      <c r="AF5" s="29"/>
      <c r="AG5" s="29"/>
      <c r="AH5" s="29"/>
      <c r="AI5" s="29"/>
    </row>
    <row r="6" spans="1:35" x14ac:dyDescent="0.25">
      <c r="A6">
        <f>Input!G7</f>
        <v>159</v>
      </c>
      <c r="B6">
        <f t="shared" si="0"/>
        <v>3</v>
      </c>
      <c r="C6" s="4">
        <f>Input!I7</f>
        <v>4082.7592678571432</v>
      </c>
      <c r="D6">
        <f t="shared" si="1"/>
        <v>13.034256714285675</v>
      </c>
      <c r="E6">
        <f t="shared" si="8"/>
        <v>64.87110986431216</v>
      </c>
      <c r="F6">
        <f t="shared" si="2"/>
        <v>2687.0593444974106</v>
      </c>
      <c r="G6">
        <f t="shared" si="3"/>
        <v>21113584.285637595</v>
      </c>
      <c r="L6">
        <f>Input!J7</f>
        <v>4.6049169999996593</v>
      </c>
      <c r="M6">
        <f t="shared" si="4"/>
        <v>0.49904328571437873</v>
      </c>
      <c r="N6">
        <f t="shared" si="5"/>
        <v>16.217777467026053</v>
      </c>
      <c r="O6">
        <f t="shared" si="6"/>
        <v>134.85852822662449</v>
      </c>
      <c r="P6">
        <f t="shared" si="7"/>
        <v>77.293668208693887</v>
      </c>
      <c r="V6" s="19" t="s">
        <v>17</v>
      </c>
      <c r="W6" s="20">
        <f>SQRT((S5-J5)^2)</f>
        <v>7.5081866604406224</v>
      </c>
      <c r="AB6" s="29"/>
      <c r="AC6" s="29"/>
      <c r="AD6" s="29"/>
      <c r="AE6" s="29"/>
      <c r="AF6" s="29"/>
      <c r="AG6" s="29"/>
      <c r="AH6" s="29"/>
      <c r="AI6" s="29"/>
    </row>
    <row r="7" spans="1:35" x14ac:dyDescent="0.25">
      <c r="A7">
        <f>Input!G8</f>
        <v>160</v>
      </c>
      <c r="B7">
        <f t="shared" si="0"/>
        <v>4</v>
      </c>
      <c r="C7" s="4">
        <f>Input!I8</f>
        <v>4087.413852857143</v>
      </c>
      <c r="D7">
        <f t="shared" si="1"/>
        <v>17.688841714285445</v>
      </c>
      <c r="E7">
        <f t="shared" si="8"/>
        <v>81.088887331970227</v>
      </c>
      <c r="F7">
        <f t="shared" si="2"/>
        <v>4019.5657843245112</v>
      </c>
      <c r="G7">
        <f t="shared" si="3"/>
        <v>20964807.482498895</v>
      </c>
      <c r="L7">
        <f>Input!J8</f>
        <v>4.6545849999997699</v>
      </c>
      <c r="M7">
        <f t="shared" si="4"/>
        <v>0.54871128571448935</v>
      </c>
      <c r="N7">
        <f t="shared" si="5"/>
        <v>16.21777746765806</v>
      </c>
      <c r="O7">
        <f t="shared" si="6"/>
        <v>133.7074200441094</v>
      </c>
      <c r="P7">
        <f t="shared" si="7"/>
        <v>77.293668197581098</v>
      </c>
      <c r="V7" s="21"/>
      <c r="W7" s="22"/>
      <c r="AB7" s="29"/>
      <c r="AC7" s="29"/>
      <c r="AD7" s="29"/>
      <c r="AE7" s="29"/>
      <c r="AF7" s="29"/>
      <c r="AG7" s="29"/>
      <c r="AH7" s="29"/>
      <c r="AI7" s="29"/>
    </row>
    <row r="8" spans="1:35" x14ac:dyDescent="0.25">
      <c r="A8">
        <f>Input!G9</f>
        <v>161</v>
      </c>
      <c r="B8">
        <f t="shared" si="0"/>
        <v>5</v>
      </c>
      <c r="C8" s="4">
        <f>Input!I9</f>
        <v>4092.0305957142855</v>
      </c>
      <c r="D8">
        <f t="shared" si="1"/>
        <v>22.305584571427971</v>
      </c>
      <c r="E8">
        <f t="shared" si="8"/>
        <v>97.306664800260307</v>
      </c>
      <c r="F8">
        <f t="shared" si="2"/>
        <v>5625.162035491745</v>
      </c>
      <c r="G8">
        <f t="shared" si="3"/>
        <v>20816556.711966399</v>
      </c>
      <c r="L8">
        <f>Input!J9</f>
        <v>4.6167428571425262</v>
      </c>
      <c r="M8">
        <f t="shared" si="4"/>
        <v>0.51086914285724561</v>
      </c>
      <c r="N8">
        <f t="shared" si="5"/>
        <v>16.217777468290077</v>
      </c>
      <c r="O8">
        <f t="shared" si="6"/>
        <v>134.58400404904341</v>
      </c>
      <c r="P8">
        <f t="shared" si="7"/>
        <v>77.293668186468111</v>
      </c>
      <c r="AB8" s="29"/>
      <c r="AC8" s="29"/>
      <c r="AD8" s="29"/>
      <c r="AE8" s="29"/>
      <c r="AF8" s="29"/>
      <c r="AG8" s="29"/>
      <c r="AH8" s="29"/>
      <c r="AI8" s="29"/>
    </row>
    <row r="9" spans="1:35" x14ac:dyDescent="0.25">
      <c r="A9">
        <f>Input!G10</f>
        <v>162</v>
      </c>
      <c r="B9">
        <f t="shared" si="0"/>
        <v>6</v>
      </c>
      <c r="C9" s="4">
        <f>Input!I10</f>
        <v>4096.6260524285708</v>
      </c>
      <c r="D9">
        <f t="shared" si="1"/>
        <v>26.901041285713291</v>
      </c>
      <c r="E9">
        <f t="shared" si="8"/>
        <v>113.52444226918239</v>
      </c>
      <c r="F9">
        <f t="shared" si="2"/>
        <v>7503.6135979428745</v>
      </c>
      <c r="G9">
        <f t="shared" si="3"/>
        <v>20668831.974040184</v>
      </c>
      <c r="L9">
        <f>Input!J10</f>
        <v>4.5954567142853193</v>
      </c>
      <c r="M9">
        <f t="shared" si="4"/>
        <v>0.48958300000003874</v>
      </c>
      <c r="N9">
        <f t="shared" si="5"/>
        <v>16.217777468922083</v>
      </c>
      <c r="O9">
        <f t="shared" si="6"/>
        <v>135.07833972366049</v>
      </c>
      <c r="P9">
        <f t="shared" si="7"/>
        <v>77.293668175355307</v>
      </c>
      <c r="AB9" s="29"/>
      <c r="AC9" s="29"/>
      <c r="AD9" s="29"/>
      <c r="AE9" s="29"/>
      <c r="AF9" s="29"/>
      <c r="AG9" s="29"/>
      <c r="AH9" s="29"/>
      <c r="AI9" s="29"/>
    </row>
    <row r="10" spans="1:35" x14ac:dyDescent="0.25">
      <c r="A10">
        <f>Input!G11</f>
        <v>163</v>
      </c>
      <c r="B10">
        <f t="shared" si="0"/>
        <v>7</v>
      </c>
      <c r="C10" s="4">
        <f>Input!I11</f>
        <v>4101.1931274285716</v>
      </c>
      <c r="D10">
        <f t="shared" si="1"/>
        <v>31.468116285714132</v>
      </c>
      <c r="E10">
        <f t="shared" si="8"/>
        <v>129.74221973873648</v>
      </c>
      <c r="F10">
        <f t="shared" si="2"/>
        <v>9657.7994094953392</v>
      </c>
      <c r="G10">
        <f t="shared" si="3"/>
        <v>20521633.268720299</v>
      </c>
      <c r="L10">
        <f>Input!J11</f>
        <v>4.5670750000008411</v>
      </c>
      <c r="M10">
        <f t="shared" si="4"/>
        <v>0.46120128571556052</v>
      </c>
      <c r="N10">
        <f t="shared" si="5"/>
        <v>16.21777746955409</v>
      </c>
      <c r="O10">
        <f t="shared" si="6"/>
        <v>135.73886803405418</v>
      </c>
      <c r="P10">
        <f t="shared" si="7"/>
        <v>77.293668164242504</v>
      </c>
      <c r="AB10" s="29"/>
      <c r="AC10" s="29"/>
      <c r="AD10" s="29"/>
      <c r="AE10" s="29"/>
      <c r="AF10" s="29"/>
      <c r="AG10" s="29"/>
      <c r="AH10" s="29"/>
      <c r="AI10" s="29"/>
    </row>
    <row r="11" spans="1:35" x14ac:dyDescent="0.25">
      <c r="A11">
        <f>Input!G12</f>
        <v>164</v>
      </c>
      <c r="B11">
        <f t="shared" si="0"/>
        <v>8</v>
      </c>
      <c r="C11" s="4">
        <f>Input!I12</f>
        <v>4105.9872554285712</v>
      </c>
      <c r="D11">
        <f t="shared" si="1"/>
        <v>36.262244285713678</v>
      </c>
      <c r="E11">
        <f t="shared" si="8"/>
        <v>145.95999720892257</v>
      </c>
      <c r="F11">
        <f t="shared" si="2"/>
        <v>12033.596996401386</v>
      </c>
      <c r="G11">
        <f t="shared" si="3"/>
        <v>20374960.596006818</v>
      </c>
      <c r="L11">
        <f>Input!J12</f>
        <v>4.7941279999995459</v>
      </c>
      <c r="M11">
        <f t="shared" si="4"/>
        <v>0.68825428571426528</v>
      </c>
      <c r="N11">
        <f t="shared" si="5"/>
        <v>16.217777470186103</v>
      </c>
      <c r="O11">
        <f t="shared" si="6"/>
        <v>130.4997672176936</v>
      </c>
      <c r="P11">
        <f t="shared" si="7"/>
        <v>77.293668153129587</v>
      </c>
      <c r="AB11" s="29"/>
      <c r="AC11" s="29"/>
      <c r="AD11" s="29"/>
      <c r="AE11" s="29"/>
      <c r="AF11" s="29"/>
      <c r="AG11" s="29"/>
      <c r="AH11" s="29"/>
      <c r="AI11" s="29"/>
    </row>
    <row r="12" spans="1:35" x14ac:dyDescent="0.25">
      <c r="A12">
        <f>Input!G13</f>
        <v>165</v>
      </c>
      <c r="B12">
        <f t="shared" si="0"/>
        <v>9</v>
      </c>
      <c r="C12" s="4">
        <f>Input!I13</f>
        <v>4110.8263209999996</v>
      </c>
      <c r="D12">
        <f t="shared" si="1"/>
        <v>41.101309857142041</v>
      </c>
      <c r="E12">
        <f t="shared" si="8"/>
        <v>162.17777467974068</v>
      </c>
      <c r="F12">
        <f t="shared" si="2"/>
        <v>14659.510333937966</v>
      </c>
      <c r="G12">
        <f t="shared" si="3"/>
        <v>20228813.955899797</v>
      </c>
      <c r="L12">
        <f>Input!J13</f>
        <v>4.8390655714283639</v>
      </c>
      <c r="M12">
        <f t="shared" si="4"/>
        <v>0.73319185714308333</v>
      </c>
      <c r="N12">
        <f t="shared" si="5"/>
        <v>16.21777747081811</v>
      </c>
      <c r="O12">
        <f t="shared" si="6"/>
        <v>129.47508448931379</v>
      </c>
      <c r="P12">
        <f t="shared" si="7"/>
        <v>77.293668142016784</v>
      </c>
      <c r="T12" t="s">
        <v>25</v>
      </c>
      <c r="U12" t="s">
        <v>26</v>
      </c>
      <c r="V12" t="s">
        <v>27</v>
      </c>
      <c r="AB12" s="29"/>
      <c r="AC12" s="29"/>
      <c r="AD12" s="29"/>
      <c r="AE12" s="29"/>
      <c r="AF12" s="29"/>
      <c r="AG12" s="29"/>
      <c r="AH12" s="29"/>
      <c r="AI12" s="29"/>
    </row>
    <row r="13" spans="1:35" x14ac:dyDescent="0.25">
      <c r="A13">
        <f>Input!G14</f>
        <v>166</v>
      </c>
      <c r="B13">
        <f t="shared" si="0"/>
        <v>10</v>
      </c>
      <c r="C13" s="4">
        <f>Input!I14</f>
        <v>4116.0745548571422</v>
      </c>
      <c r="D13">
        <f t="shared" si="1"/>
        <v>46.349543714284664</v>
      </c>
      <c r="E13">
        <f t="shared" si="8"/>
        <v>178.3955521511908</v>
      </c>
      <c r="F13">
        <f t="shared" si="2"/>
        <v>17436.148344119487</v>
      </c>
      <c r="G13">
        <f t="shared" si="3"/>
        <v>20083193.348399296</v>
      </c>
      <c r="L13">
        <f>Input!J14</f>
        <v>5.2482338571426226</v>
      </c>
      <c r="M13">
        <f t="shared" si="4"/>
        <v>1.142360142857342</v>
      </c>
      <c r="N13">
        <f t="shared" si="5"/>
        <v>16.21777747145012</v>
      </c>
      <c r="O13">
        <f t="shared" si="6"/>
        <v>120.33088710619438</v>
      </c>
      <c r="P13">
        <f t="shared" si="7"/>
        <v>77.293668130903924</v>
      </c>
      <c r="S13" t="s">
        <v>23</v>
      </c>
      <c r="T13">
        <f>_Ac*0.8413</f>
        <v>7138791.5568878073</v>
      </c>
      <c r="AB13" s="29"/>
      <c r="AC13" s="29"/>
      <c r="AD13" s="29"/>
      <c r="AE13" s="29"/>
      <c r="AF13" s="29"/>
      <c r="AG13" s="29"/>
      <c r="AH13" s="29"/>
      <c r="AI13" s="29"/>
    </row>
    <row r="14" spans="1:35" x14ac:dyDescent="0.25">
      <c r="A14">
        <f>Input!G15</f>
        <v>167</v>
      </c>
      <c r="B14">
        <f t="shared" si="0"/>
        <v>11</v>
      </c>
      <c r="C14" s="4">
        <f>Input!I15</f>
        <v>4121.4457755714284</v>
      </c>
      <c r="D14">
        <f t="shared" si="1"/>
        <v>51.720764428570874</v>
      </c>
      <c r="E14">
        <f t="shared" si="8"/>
        <v>194.61332962327293</v>
      </c>
      <c r="F14">
        <f t="shared" si="2"/>
        <v>20418.285187922178</v>
      </c>
      <c r="G14">
        <f t="shared" si="3"/>
        <v>19938098.773505375</v>
      </c>
      <c r="L14">
        <f>Input!J15</f>
        <v>5.3712207142862098</v>
      </c>
      <c r="M14">
        <f t="shared" si="4"/>
        <v>1.2653470000009293</v>
      </c>
      <c r="N14">
        <f t="shared" si="5"/>
        <v>16.217777472082133</v>
      </c>
      <c r="O14">
        <f t="shared" si="6"/>
        <v>117.64779350008841</v>
      </c>
      <c r="P14">
        <f t="shared" si="7"/>
        <v>77.293668119790993</v>
      </c>
      <c r="S14" t="s">
        <v>24</v>
      </c>
      <c r="T14">
        <f>_Ac*0.9772</f>
        <v>8291961.3804716086</v>
      </c>
      <c r="AB14" s="29"/>
      <c r="AC14" s="29"/>
      <c r="AD14" s="29"/>
      <c r="AE14" s="29"/>
      <c r="AF14" s="29"/>
      <c r="AG14" s="29"/>
      <c r="AH14" s="29"/>
      <c r="AI14" s="29"/>
    </row>
    <row r="15" spans="1:35" x14ac:dyDescent="0.25">
      <c r="A15">
        <f>Input!G16</f>
        <v>168</v>
      </c>
      <c r="B15">
        <f t="shared" si="0"/>
        <v>12</v>
      </c>
      <c r="C15" s="4">
        <f>Input!I16</f>
        <v>4127.3491515714286</v>
      </c>
      <c r="D15">
        <f t="shared" si="1"/>
        <v>57.624140428571081</v>
      </c>
      <c r="E15">
        <f t="shared" si="8"/>
        <v>210.83110709598708</v>
      </c>
      <c r="F15">
        <f t="shared" si="2"/>
        <v>23472.374635430715</v>
      </c>
      <c r="G15">
        <f t="shared" si="3"/>
        <v>19793530.2312181</v>
      </c>
      <c r="L15">
        <f>Input!J16</f>
        <v>5.9033760000002076</v>
      </c>
      <c r="M15">
        <f t="shared" si="4"/>
        <v>1.797502285714927</v>
      </c>
      <c r="N15">
        <f t="shared" si="5"/>
        <v>16.21777747271414</v>
      </c>
      <c r="O15">
        <f t="shared" si="6"/>
        <v>106.38687774032333</v>
      </c>
      <c r="P15">
        <f t="shared" si="7"/>
        <v>77.293668108678204</v>
      </c>
      <c r="AB15" s="29"/>
      <c r="AC15" s="29"/>
      <c r="AD15" s="29"/>
      <c r="AE15" s="29"/>
      <c r="AF15" s="29"/>
      <c r="AG15" s="29"/>
      <c r="AH15" s="29"/>
      <c r="AI15" s="29"/>
    </row>
    <row r="16" spans="1:35" x14ac:dyDescent="0.25">
      <c r="A16">
        <f>Input!G17</f>
        <v>169</v>
      </c>
      <c r="B16">
        <f t="shared" si="0"/>
        <v>13</v>
      </c>
      <c r="C16" s="4">
        <f>Input!I17</f>
        <v>4133.4890409999998</v>
      </c>
      <c r="D16">
        <f t="shared" si="1"/>
        <v>63.764029857142305</v>
      </c>
      <c r="E16">
        <f t="shared" si="8"/>
        <v>227.04888456933324</v>
      </c>
      <c r="F16">
        <f t="shared" si="2"/>
        <v>26661.943778381301</v>
      </c>
      <c r="G16">
        <f t="shared" si="3"/>
        <v>19649487.72153753</v>
      </c>
      <c r="L16">
        <f>Input!J17</f>
        <v>6.1398894285712231</v>
      </c>
      <c r="M16">
        <f t="shared" si="4"/>
        <v>2.0340157142859425</v>
      </c>
      <c r="N16">
        <f t="shared" si="5"/>
        <v>16.21777747334615</v>
      </c>
      <c r="O16">
        <f t="shared" si="6"/>
        <v>101.56382744301739</v>
      </c>
      <c r="P16">
        <f t="shared" si="7"/>
        <v>77.293668097565345</v>
      </c>
      <c r="AB16" s="29"/>
      <c r="AC16" s="29"/>
      <c r="AD16" s="29"/>
      <c r="AE16" s="29"/>
      <c r="AF16" s="29"/>
      <c r="AG16" s="29"/>
      <c r="AH16" s="29"/>
      <c r="AI16" s="29"/>
    </row>
    <row r="17" spans="1:35" x14ac:dyDescent="0.25">
      <c r="A17">
        <f>Input!G18</f>
        <v>170</v>
      </c>
      <c r="B17">
        <f t="shared" si="0"/>
        <v>14</v>
      </c>
      <c r="C17" s="4">
        <f>Input!I18</f>
        <v>4140.1539904285719</v>
      </c>
      <c r="D17">
        <f t="shared" si="1"/>
        <v>70.428979285714377</v>
      </c>
      <c r="E17">
        <f t="shared" si="8"/>
        <v>243.26666204331138</v>
      </c>
      <c r="F17">
        <f t="shared" si="2"/>
        <v>29872.864581015747</v>
      </c>
      <c r="G17">
        <f t="shared" si="3"/>
        <v>19505971.244463734</v>
      </c>
      <c r="L17">
        <f>Input!J18</f>
        <v>6.6649494285720721</v>
      </c>
      <c r="M17">
        <f t="shared" si="4"/>
        <v>2.5590757142867915</v>
      </c>
      <c r="N17">
        <f t="shared" si="5"/>
        <v>16.21777747397816</v>
      </c>
      <c r="O17">
        <f t="shared" si="6"/>
        <v>91.256523665097092</v>
      </c>
      <c r="P17">
        <f t="shared" si="7"/>
        <v>77.293668086452485</v>
      </c>
      <c r="AB17" s="29"/>
      <c r="AC17" s="29"/>
      <c r="AD17" s="29"/>
      <c r="AE17" s="29"/>
      <c r="AF17" s="29"/>
      <c r="AG17" s="29"/>
      <c r="AH17" s="29"/>
      <c r="AI17" s="29"/>
    </row>
    <row r="18" spans="1:35" x14ac:dyDescent="0.25">
      <c r="A18">
        <f>Input!G19</f>
        <v>171</v>
      </c>
      <c r="B18">
        <f t="shared" si="0"/>
        <v>15</v>
      </c>
      <c r="C18" s="4">
        <f>Input!I19</f>
        <v>4147.0365321428571</v>
      </c>
      <c r="D18">
        <f t="shared" si="1"/>
        <v>77.31152099999963</v>
      </c>
      <c r="E18">
        <f t="shared" si="8"/>
        <v>259.48443951792154</v>
      </c>
      <c r="F18">
        <f t="shared" si="2"/>
        <v>33186.972241337418</v>
      </c>
      <c r="G18">
        <f t="shared" si="3"/>
        <v>19362980.79999676</v>
      </c>
      <c r="L18">
        <f>Input!J19</f>
        <v>6.882541714285253</v>
      </c>
      <c r="M18">
        <f t="shared" si="4"/>
        <v>2.7766679999999724</v>
      </c>
      <c r="N18">
        <f t="shared" si="5"/>
        <v>16.21777747461017</v>
      </c>
      <c r="O18">
        <f t="shared" si="6"/>
        <v>87.146626700849126</v>
      </c>
      <c r="P18">
        <f t="shared" si="7"/>
        <v>77.29366807533961</v>
      </c>
      <c r="AB18" s="29"/>
      <c r="AC18" s="29"/>
      <c r="AD18" s="29"/>
      <c r="AE18" s="29"/>
      <c r="AF18" s="29"/>
      <c r="AG18" s="29"/>
      <c r="AH18" s="29"/>
      <c r="AI18" s="29"/>
    </row>
    <row r="19" spans="1:35" ht="14.45" x14ac:dyDescent="0.3">
      <c r="A19">
        <f>Input!G20</f>
        <v>172</v>
      </c>
      <c r="B19">
        <f t="shared" si="0"/>
        <v>16</v>
      </c>
      <c r="C19" s="4">
        <f>Input!I20</f>
        <v>4154.2052551428569</v>
      </c>
      <c r="D19">
        <f t="shared" si="1"/>
        <v>84.480243999999402</v>
      </c>
      <c r="E19">
        <f t="shared" si="8"/>
        <v>275.70221699316374</v>
      </c>
      <c r="F19">
        <f t="shared" si="2"/>
        <v>36565.842955398475</v>
      </c>
      <c r="G19">
        <f t="shared" si="3"/>
        <v>19220516.388136681</v>
      </c>
      <c r="L19">
        <f>Input!J20</f>
        <v>7.1687229999997726</v>
      </c>
      <c r="M19">
        <f t="shared" si="4"/>
        <v>3.062849285714492</v>
      </c>
      <c r="N19">
        <f t="shared" si="5"/>
        <v>16.21777747524218</v>
      </c>
      <c r="O19">
        <f t="shared" si="6"/>
        <v>81.885386895904631</v>
      </c>
      <c r="P19">
        <f t="shared" si="7"/>
        <v>77.29366806422675</v>
      </c>
    </row>
    <row r="20" spans="1:35" ht="14.45" x14ac:dyDescent="0.3">
      <c r="A20">
        <f>Input!G21</f>
        <v>173</v>
      </c>
      <c r="B20">
        <f t="shared" si="0"/>
        <v>17</v>
      </c>
      <c r="C20" s="4">
        <f>Input!I21</f>
        <v>4161.4260111428575</v>
      </c>
      <c r="D20">
        <f t="shared" si="1"/>
        <v>91.701000000000022</v>
      </c>
      <c r="E20">
        <f t="shared" si="8"/>
        <v>291.91999446903793</v>
      </c>
      <c r="F20">
        <f t="shared" si="2"/>
        <v>40087.645746192633</v>
      </c>
      <c r="G20">
        <f t="shared" si="3"/>
        <v>19078578.008883547</v>
      </c>
      <c r="L20">
        <f>Input!J21</f>
        <v>7.2207560000006197</v>
      </c>
      <c r="M20">
        <f t="shared" si="4"/>
        <v>3.1148822857153391</v>
      </c>
      <c r="N20">
        <f t="shared" si="5"/>
        <v>16.21777747587419</v>
      </c>
      <c r="O20">
        <f t="shared" si="6"/>
        <v>80.946395437330239</v>
      </c>
      <c r="P20">
        <f t="shared" si="7"/>
        <v>77.29366805311389</v>
      </c>
    </row>
    <row r="21" spans="1:35" ht="14.45" x14ac:dyDescent="0.3">
      <c r="A21">
        <f>Input!G22</f>
        <v>174</v>
      </c>
      <c r="B21">
        <f t="shared" si="0"/>
        <v>18</v>
      </c>
      <c r="C21" s="4">
        <f>Input!I22</f>
        <v>4169.3137351428577</v>
      </c>
      <c r="D21">
        <f t="shared" si="1"/>
        <v>99.588724000000184</v>
      </c>
      <c r="E21">
        <f t="shared" si="8"/>
        <v>308.13777194554416</v>
      </c>
      <c r="F21">
        <f t="shared" si="2"/>
        <v>43492.705398992803</v>
      </c>
      <c r="G21">
        <f t="shared" si="3"/>
        <v>18937165.662237432</v>
      </c>
      <c r="L21">
        <f>Input!J22</f>
        <v>7.8877240000001621</v>
      </c>
      <c r="M21">
        <f t="shared" si="4"/>
        <v>3.7818502857148815</v>
      </c>
      <c r="N21">
        <f t="shared" si="5"/>
        <v>16.2177774765062</v>
      </c>
      <c r="O21">
        <f t="shared" si="6"/>
        <v>69.389790921450327</v>
      </c>
      <c r="P21">
        <f t="shared" si="7"/>
        <v>77.29366804200103</v>
      </c>
    </row>
    <row r="22" spans="1:35" x14ac:dyDescent="0.25">
      <c r="A22">
        <f>Input!G23</f>
        <v>175</v>
      </c>
      <c r="B22">
        <f t="shared" si="0"/>
        <v>19</v>
      </c>
      <c r="C22" s="4">
        <f>Input!I23</f>
        <v>4177.234571</v>
      </c>
      <c r="D22">
        <f t="shared" si="1"/>
        <v>107.50955985714245</v>
      </c>
      <c r="E22">
        <f t="shared" si="8"/>
        <v>324.35554942268237</v>
      </c>
      <c r="F22">
        <f t="shared" si="2"/>
        <v>47022.183190658252</v>
      </c>
      <c r="G22">
        <f t="shared" si="3"/>
        <v>18796279.348198391</v>
      </c>
      <c r="L22">
        <f>Input!J23</f>
        <v>7.920835857142265</v>
      </c>
      <c r="M22">
        <f t="shared" si="4"/>
        <v>3.8149621428569844</v>
      </c>
      <c r="N22">
        <f t="shared" si="5"/>
        <v>16.217777477138206</v>
      </c>
      <c r="O22">
        <f t="shared" si="6"/>
        <v>68.839240245620871</v>
      </c>
      <c r="P22">
        <f t="shared" si="7"/>
        <v>77.293668030888227</v>
      </c>
    </row>
    <row r="23" spans="1:35" x14ac:dyDescent="0.25">
      <c r="A23">
        <f>Input!G24</f>
        <v>176</v>
      </c>
      <c r="B23">
        <f t="shared" si="0"/>
        <v>20</v>
      </c>
      <c r="C23" s="4">
        <f>Input!I24</f>
        <v>4185.2996801428571</v>
      </c>
      <c r="D23">
        <f t="shared" si="1"/>
        <v>115.57466899999963</v>
      </c>
      <c r="E23">
        <f t="shared" si="8"/>
        <v>340.57332690045257</v>
      </c>
      <c r="F23">
        <f t="shared" si="2"/>
        <v>50624.396057005055</v>
      </c>
      <c r="G23">
        <f t="shared" si="3"/>
        <v>18655919.066766486</v>
      </c>
      <c r="L23">
        <f>Input!J24</f>
        <v>8.0651091428571817</v>
      </c>
      <c r="M23">
        <f t="shared" si="4"/>
        <v>3.9592354285719011</v>
      </c>
      <c r="N23">
        <f t="shared" si="5"/>
        <v>16.21777747777022</v>
      </c>
      <c r="O23">
        <f t="shared" si="6"/>
        <v>66.466000979093721</v>
      </c>
      <c r="P23">
        <f t="shared" si="7"/>
        <v>77.293668019775311</v>
      </c>
    </row>
    <row r="24" spans="1:35" x14ac:dyDescent="0.25">
      <c r="A24">
        <f>Input!G25</f>
        <v>177</v>
      </c>
      <c r="B24">
        <f t="shared" si="0"/>
        <v>21</v>
      </c>
      <c r="C24" s="4">
        <f>Input!I25</f>
        <v>4193.3387727142854</v>
      </c>
      <c r="D24">
        <f t="shared" si="1"/>
        <v>123.61376157142786</v>
      </c>
      <c r="E24">
        <f t="shared" si="8"/>
        <v>356.79110437885481</v>
      </c>
      <c r="F24">
        <f t="shared" si="2"/>
        <v>54371.673198732307</v>
      </c>
      <c r="G24">
        <f t="shared" si="3"/>
        <v>18516084.817941781</v>
      </c>
      <c r="L24">
        <f>Input!J25</f>
        <v>8.0390925714282275</v>
      </c>
      <c r="M24">
        <f t="shared" si="4"/>
        <v>3.9332188571429469</v>
      </c>
      <c r="N24">
        <f t="shared" si="5"/>
        <v>16.21777747840223</v>
      </c>
      <c r="O24">
        <f t="shared" si="6"/>
        <v>66.890886807564343</v>
      </c>
      <c r="P24">
        <f t="shared" si="7"/>
        <v>77.293668008662451</v>
      </c>
    </row>
    <row r="25" spans="1:35" x14ac:dyDescent="0.25">
      <c r="A25">
        <f>Input!G26</f>
        <v>178</v>
      </c>
      <c r="B25">
        <f t="shared" si="0"/>
        <v>22</v>
      </c>
      <c r="C25" s="4">
        <f>Input!I26</f>
        <v>4201.7704777142862</v>
      </c>
      <c r="D25">
        <f t="shared" si="1"/>
        <v>132.04546657142873</v>
      </c>
      <c r="E25">
        <f t="shared" si="8"/>
        <v>373.00888185788904</v>
      </c>
      <c r="F25">
        <f t="shared" si="2"/>
        <v>58063.367506515133</v>
      </c>
      <c r="G25">
        <f t="shared" si="3"/>
        <v>18376776.60172433</v>
      </c>
      <c r="L25">
        <f>Input!J26</f>
        <v>8.4317050000008749</v>
      </c>
      <c r="M25">
        <f t="shared" si="4"/>
        <v>4.3258312857155943</v>
      </c>
      <c r="N25">
        <f t="shared" si="5"/>
        <v>16.217777479034236</v>
      </c>
      <c r="O25">
        <f t="shared" si="6"/>
        <v>60.622924648760716</v>
      </c>
      <c r="P25">
        <f t="shared" si="7"/>
        <v>77.293667997549647</v>
      </c>
    </row>
    <row r="26" spans="1:35" x14ac:dyDescent="0.25">
      <c r="A26">
        <f>Input!G27</f>
        <v>179</v>
      </c>
      <c r="B26">
        <f t="shared" si="0"/>
        <v>23</v>
      </c>
      <c r="C26" s="4">
        <f>Input!I27</f>
        <v>4210.9542955714287</v>
      </c>
      <c r="D26">
        <f t="shared" si="1"/>
        <v>141.22928442857119</v>
      </c>
      <c r="E26">
        <f t="shared" si="8"/>
        <v>389.2266593375553</v>
      </c>
      <c r="F26">
        <f t="shared" si="2"/>
        <v>61502.697961747224</v>
      </c>
      <c r="G26">
        <f t="shared" si="3"/>
        <v>18237994.4181142</v>
      </c>
      <c r="L26">
        <f>Input!J27</f>
        <v>9.1838178571424578</v>
      </c>
      <c r="M26">
        <f t="shared" si="4"/>
        <v>5.0779441428571772</v>
      </c>
      <c r="N26">
        <f t="shared" si="5"/>
        <v>16.21777747966625</v>
      </c>
      <c r="O26">
        <f t="shared" si="6"/>
        <v>49.476587971295046</v>
      </c>
      <c r="P26">
        <f t="shared" si="7"/>
        <v>77.293667986436731</v>
      </c>
    </row>
    <row r="27" spans="1:35" x14ac:dyDescent="0.25">
      <c r="A27">
        <f>Input!G28</f>
        <v>180</v>
      </c>
      <c r="B27">
        <f t="shared" si="0"/>
        <v>24</v>
      </c>
      <c r="C27" s="4">
        <f>Input!I28</f>
        <v>4221.0203085714293</v>
      </c>
      <c r="D27">
        <f t="shared" si="1"/>
        <v>151.29529742857176</v>
      </c>
      <c r="E27">
        <f t="shared" si="8"/>
        <v>405.44443681785356</v>
      </c>
      <c r="F27">
        <f t="shared" si="2"/>
        <v>64591.785052312589</v>
      </c>
      <c r="G27">
        <f t="shared" si="3"/>
        <v>18099738.267111454</v>
      </c>
      <c r="L27">
        <f>Input!J28</f>
        <v>10.066013000000567</v>
      </c>
      <c r="M27">
        <f t="shared" si="4"/>
        <v>5.960139285715286</v>
      </c>
      <c r="N27">
        <f t="shared" si="5"/>
        <v>16.217777480298256</v>
      </c>
      <c r="O27">
        <f t="shared" si="6"/>
        <v>37.844206221052303</v>
      </c>
      <c r="P27">
        <f t="shared" si="7"/>
        <v>77.293667975323928</v>
      </c>
    </row>
    <row r="28" spans="1:35" x14ac:dyDescent="0.25">
      <c r="A28">
        <f>Input!G29</f>
        <v>181</v>
      </c>
      <c r="B28">
        <f t="shared" si="0"/>
        <v>25</v>
      </c>
      <c r="C28" s="4">
        <f>Input!I29</f>
        <v>4232.1317111428571</v>
      </c>
      <c r="D28">
        <f t="shared" si="1"/>
        <v>162.40669999999955</v>
      </c>
      <c r="E28">
        <f t="shared" si="8"/>
        <v>421.66221429878385</v>
      </c>
      <c r="F28">
        <f t="shared" si="2"/>
        <v>67213.42169432716</v>
      </c>
      <c r="G28">
        <f t="shared" si="3"/>
        <v>17962008.148716155</v>
      </c>
      <c r="L28">
        <f>Input!J29</f>
        <v>11.111402571427789</v>
      </c>
      <c r="M28">
        <f t="shared" si="4"/>
        <v>7.0055288571425081</v>
      </c>
      <c r="N28">
        <f t="shared" si="5"/>
        <v>16.217777480930266</v>
      </c>
      <c r="O28">
        <f t="shared" si="6"/>
        <v>26.075064716396437</v>
      </c>
      <c r="P28">
        <f t="shared" si="7"/>
        <v>77.293667964211068</v>
      </c>
    </row>
    <row r="29" spans="1:35" x14ac:dyDescent="0.25">
      <c r="A29">
        <f>Input!G30</f>
        <v>182</v>
      </c>
      <c r="B29">
        <f t="shared" si="0"/>
        <v>26</v>
      </c>
      <c r="C29" s="4">
        <f>Input!I30</f>
        <v>4244.9743922857142</v>
      </c>
      <c r="D29">
        <f t="shared" si="1"/>
        <v>175.24938114285669</v>
      </c>
      <c r="E29">
        <f t="shared" si="8"/>
        <v>437.87999178034613</v>
      </c>
      <c r="F29">
        <f t="shared" si="2"/>
        <v>68974.837643820574</v>
      </c>
      <c r="G29">
        <f t="shared" si="3"/>
        <v>17824804.062928356</v>
      </c>
      <c r="L29">
        <f>Input!J30</f>
        <v>12.842681142857145</v>
      </c>
      <c r="M29">
        <f t="shared" si="4"/>
        <v>8.7368074285718649</v>
      </c>
      <c r="N29">
        <f t="shared" si="5"/>
        <v>16.21777748156228</v>
      </c>
      <c r="O29">
        <f t="shared" si="6"/>
        <v>11.391275295540803</v>
      </c>
      <c r="P29">
        <f t="shared" si="7"/>
        <v>77.293667953098137</v>
      </c>
    </row>
    <row r="30" spans="1:35" x14ac:dyDescent="0.25">
      <c r="A30">
        <f>Input!G31</f>
        <v>183</v>
      </c>
      <c r="B30">
        <f t="shared" si="0"/>
        <v>27</v>
      </c>
      <c r="C30" s="4">
        <f>Input!I31</f>
        <v>4259.3142035714291</v>
      </c>
      <c r="D30">
        <f t="shared" si="1"/>
        <v>189.58919242857155</v>
      </c>
      <c r="E30">
        <f t="shared" si="8"/>
        <v>454.0977692625404</v>
      </c>
      <c r="F30">
        <f t="shared" si="2"/>
        <v>69964.787218731595</v>
      </c>
      <c r="G30">
        <f t="shared" si="3"/>
        <v>17688126.009748131</v>
      </c>
      <c r="L30">
        <f>Input!J31</f>
        <v>14.339811285714859</v>
      </c>
      <c r="M30">
        <f t="shared" si="4"/>
        <v>10.233937571429578</v>
      </c>
      <c r="N30">
        <f t="shared" si="5"/>
        <v>16.217777482194286</v>
      </c>
      <c r="O30">
        <f t="shared" si="6"/>
        <v>3.5267570351194064</v>
      </c>
      <c r="P30">
        <f t="shared" si="7"/>
        <v>77.293667941985333</v>
      </c>
    </row>
    <row r="31" spans="1:35" x14ac:dyDescent="0.25">
      <c r="A31">
        <f>Input!G32</f>
        <v>184</v>
      </c>
      <c r="B31">
        <f t="shared" si="0"/>
        <v>28</v>
      </c>
      <c r="C31" s="4">
        <f>Input!I32</f>
        <v>4274.7774538571421</v>
      </c>
      <c r="D31">
        <f t="shared" si="1"/>
        <v>205.05244271428455</v>
      </c>
      <c r="E31">
        <f t="shared" si="8"/>
        <v>470.3155467453667</v>
      </c>
      <c r="F31">
        <f t="shared" si="2"/>
        <v>70364.514360204717</v>
      </c>
      <c r="G31">
        <f t="shared" si="3"/>
        <v>17551973.989175525</v>
      </c>
      <c r="L31">
        <f>Input!J32</f>
        <v>15.463250285713002</v>
      </c>
      <c r="M31">
        <f t="shared" si="4"/>
        <v>11.357376571427722</v>
      </c>
      <c r="N31">
        <f t="shared" si="5"/>
        <v>16.217777482826296</v>
      </c>
      <c r="O31">
        <f t="shared" si="6"/>
        <v>0.56931129118364376</v>
      </c>
      <c r="P31">
        <f t="shared" si="7"/>
        <v>77.293667930872473</v>
      </c>
    </row>
    <row r="32" spans="1:35" x14ac:dyDescent="0.25">
      <c r="A32">
        <f>Input!G33</f>
        <v>185</v>
      </c>
      <c r="B32">
        <f t="shared" si="0"/>
        <v>29</v>
      </c>
      <c r="C32" s="4">
        <f>Input!I33</f>
        <v>4291.9530615714284</v>
      </c>
      <c r="D32">
        <f t="shared" si="1"/>
        <v>222.2280504285709</v>
      </c>
      <c r="E32">
        <f t="shared" si="8"/>
        <v>486.53332422882499</v>
      </c>
      <c r="F32">
        <f t="shared" si="2"/>
        <v>69857.277758627286</v>
      </c>
      <c r="G32">
        <f t="shared" si="3"/>
        <v>17416348.001210615</v>
      </c>
      <c r="L32">
        <f>Input!J33</f>
        <v>17.175607714286343</v>
      </c>
      <c r="M32">
        <f t="shared" si="4"/>
        <v>13.069734000001063</v>
      </c>
      <c r="N32">
        <f t="shared" si="5"/>
        <v>16.217777483458306</v>
      </c>
      <c r="O32">
        <f t="shared" si="6"/>
        <v>0.91743875108809081</v>
      </c>
      <c r="P32">
        <f t="shared" si="7"/>
        <v>77.293667919759613</v>
      </c>
    </row>
    <row r="33" spans="1:16" x14ac:dyDescent="0.25">
      <c r="A33">
        <f>Input!G34</f>
        <v>186</v>
      </c>
      <c r="B33">
        <f t="shared" si="0"/>
        <v>30</v>
      </c>
      <c r="C33" s="4">
        <f>Input!I34</f>
        <v>4310.4744308571426</v>
      </c>
      <c r="D33">
        <f t="shared" si="1"/>
        <v>240.74941971428507</v>
      </c>
      <c r="E33">
        <f t="shared" si="8"/>
        <v>502.75110171291533</v>
      </c>
      <c r="F33">
        <f t="shared" si="2"/>
        <v>68644.881370111383</v>
      </c>
      <c r="G33">
        <f t="shared" si="3"/>
        <v>17281248.045853455</v>
      </c>
      <c r="L33">
        <f>Input!J34</f>
        <v>18.521369285714172</v>
      </c>
      <c r="M33">
        <f t="shared" si="4"/>
        <v>14.415495571428892</v>
      </c>
      <c r="N33">
        <f t="shared" si="5"/>
        <v>16.217777484090316</v>
      </c>
      <c r="O33">
        <f t="shared" si="6"/>
        <v>5.3065351885086436</v>
      </c>
      <c r="P33">
        <f t="shared" si="7"/>
        <v>77.293667908646754</v>
      </c>
    </row>
    <row r="34" spans="1:16" x14ac:dyDescent="0.25">
      <c r="A34">
        <f>Input!G35</f>
        <v>187</v>
      </c>
      <c r="B34">
        <f t="shared" si="0"/>
        <v>31</v>
      </c>
      <c r="C34" s="4">
        <f>Input!I35</f>
        <v>4330.2091142857143</v>
      </c>
      <c r="D34">
        <f t="shared" si="1"/>
        <v>260.48410314285684</v>
      </c>
      <c r="E34">
        <f t="shared" si="8"/>
        <v>518.96887919763765</v>
      </c>
      <c r="F34">
        <f t="shared" si="2"/>
        <v>66814.379452090187</v>
      </c>
      <c r="G34">
        <f t="shared" si="3"/>
        <v>17146674.12310411</v>
      </c>
      <c r="L34">
        <f>Input!J35</f>
        <v>19.73468342857177</v>
      </c>
      <c r="M34">
        <f t="shared" si="4"/>
        <v>15.62880971428649</v>
      </c>
      <c r="N34">
        <f t="shared" si="5"/>
        <v>16.217777484722326</v>
      </c>
      <c r="O34">
        <f t="shared" si="6"/>
        <v>12.36862741788355</v>
      </c>
      <c r="P34">
        <f t="shared" si="7"/>
        <v>77.293667897533894</v>
      </c>
    </row>
    <row r="35" spans="1:16" x14ac:dyDescent="0.25">
      <c r="A35">
        <f>Input!G36</f>
        <v>188</v>
      </c>
      <c r="B35">
        <f t="shared" si="0"/>
        <v>32</v>
      </c>
      <c r="C35" s="4">
        <f>Input!I36</f>
        <v>4350.8259928571433</v>
      </c>
      <c r="D35">
        <f t="shared" si="1"/>
        <v>281.10098171428581</v>
      </c>
      <c r="E35">
        <f t="shared" si="8"/>
        <v>535.18665668299195</v>
      </c>
      <c r="F35">
        <f t="shared" si="2"/>
        <v>64559.530224302987</v>
      </c>
      <c r="G35">
        <f t="shared" si="3"/>
        <v>17012626.232962634</v>
      </c>
      <c r="L35">
        <f>Input!J36</f>
        <v>20.61687857142897</v>
      </c>
      <c r="M35">
        <f t="shared" si="4"/>
        <v>16.511004857143689</v>
      </c>
      <c r="N35">
        <f t="shared" si="5"/>
        <v>16.217777485354336</v>
      </c>
      <c r="O35">
        <f t="shared" si="6"/>
        <v>19.35209036550302</v>
      </c>
      <c r="P35">
        <f t="shared" si="7"/>
        <v>77.293667886421034</v>
      </c>
    </row>
    <row r="36" spans="1:16" x14ac:dyDescent="0.25">
      <c r="A36">
        <f>Input!G37</f>
        <v>189</v>
      </c>
      <c r="B36">
        <f t="shared" si="0"/>
        <v>33</v>
      </c>
      <c r="C36" s="4">
        <f>Input!I37</f>
        <v>4371.8118324285706</v>
      </c>
      <c r="D36">
        <f t="shared" si="1"/>
        <v>302.08682128571309</v>
      </c>
      <c r="E36">
        <f t="shared" si="8"/>
        <v>551.40443416897824</v>
      </c>
      <c r="F36">
        <f t="shared" si="2"/>
        <v>62159.272093809661</v>
      </c>
      <c r="G36">
        <f t="shared" si="3"/>
        <v>16879104.375429105</v>
      </c>
      <c r="L36">
        <f>Input!J37</f>
        <v>20.985839571427277</v>
      </c>
      <c r="M36">
        <f t="shared" si="4"/>
        <v>16.879965857141997</v>
      </c>
      <c r="N36">
        <f t="shared" si="5"/>
        <v>16.217777485986346</v>
      </c>
      <c r="O36">
        <f t="shared" si="6"/>
        <v>22.734416050619323</v>
      </c>
      <c r="P36">
        <f t="shared" si="7"/>
        <v>77.293667875308174</v>
      </c>
    </row>
    <row r="37" spans="1:16" x14ac:dyDescent="0.25">
      <c r="A37">
        <f>Input!G38</f>
        <v>190</v>
      </c>
      <c r="B37">
        <f t="shared" si="0"/>
        <v>34</v>
      </c>
      <c r="C37" s="4">
        <f>Input!I38</f>
        <v>4392.8993728571431</v>
      </c>
      <c r="D37">
        <f t="shared" si="1"/>
        <v>323.17436171428562</v>
      </c>
      <c r="E37">
        <f t="shared" si="8"/>
        <v>567.62221165559663</v>
      </c>
      <c r="F37">
        <f t="shared" si="2"/>
        <v>59754.751340929703</v>
      </c>
      <c r="G37">
        <f t="shared" si="3"/>
        <v>16746108.550503563</v>
      </c>
      <c r="L37">
        <f>Input!J38</f>
        <v>21.087540428572538</v>
      </c>
      <c r="M37">
        <f t="shared" si="4"/>
        <v>16.981666714287257</v>
      </c>
      <c r="N37">
        <f t="shared" si="5"/>
        <v>16.217777486618353</v>
      </c>
      <c r="O37">
        <f t="shared" si="6"/>
        <v>23.714591110830284</v>
      </c>
      <c r="P37">
        <f t="shared" si="7"/>
        <v>77.29366786419537</v>
      </c>
    </row>
    <row r="38" spans="1:16" x14ac:dyDescent="0.25">
      <c r="A38">
        <f>Input!G39</f>
        <v>191</v>
      </c>
      <c r="B38">
        <f t="shared" si="0"/>
        <v>35</v>
      </c>
      <c r="C38" s="4">
        <f>Input!I39</f>
        <v>4414.2210615714284</v>
      </c>
      <c r="D38">
        <f t="shared" si="1"/>
        <v>344.49605042857092</v>
      </c>
      <c r="E38">
        <f t="shared" si="8"/>
        <v>583.839989142847</v>
      </c>
      <c r="F38">
        <f t="shared" si="2"/>
        <v>57285.520999263143</v>
      </c>
      <c r="G38">
        <f t="shared" si="3"/>
        <v>16613638.75818608</v>
      </c>
      <c r="L38">
        <f>Input!J39</f>
        <v>21.321688714285301</v>
      </c>
      <c r="M38">
        <f t="shared" si="4"/>
        <v>17.215815000000021</v>
      </c>
      <c r="N38">
        <f t="shared" si="5"/>
        <v>16.217777487250366</v>
      </c>
      <c r="O38">
        <f t="shared" si="6"/>
        <v>26.049909813453255</v>
      </c>
      <c r="P38">
        <f t="shared" si="7"/>
        <v>77.293667853082454</v>
      </c>
    </row>
    <row r="39" spans="1:16" x14ac:dyDescent="0.25">
      <c r="A39">
        <f>Input!G40</f>
        <v>192</v>
      </c>
      <c r="B39">
        <f t="shared" si="0"/>
        <v>36</v>
      </c>
      <c r="C39" s="4">
        <f>Input!I40</f>
        <v>4435.4481450000003</v>
      </c>
      <c r="D39">
        <f t="shared" si="1"/>
        <v>365.72313385714278</v>
      </c>
      <c r="E39">
        <f t="shared" si="8"/>
        <v>600.05776663072936</v>
      </c>
      <c r="F39">
        <f t="shared" si="2"/>
        <v>54912.720117131677</v>
      </c>
      <c r="G39">
        <f t="shared" si="3"/>
        <v>16481694.998476719</v>
      </c>
      <c r="L39">
        <f>Input!J40</f>
        <v>21.227083428571859</v>
      </c>
      <c r="M39">
        <f t="shared" si="4"/>
        <v>17.121209714286579</v>
      </c>
      <c r="N39">
        <f t="shared" si="5"/>
        <v>16.217777487882376</v>
      </c>
      <c r="O39">
        <f t="shared" si="6"/>
        <v>25.093146007426949</v>
      </c>
      <c r="P39">
        <f t="shared" si="7"/>
        <v>77.29366784196958</v>
      </c>
    </row>
    <row r="40" spans="1:16" x14ac:dyDescent="0.25">
      <c r="A40">
        <f>Input!G41</f>
        <v>193</v>
      </c>
      <c r="B40">
        <f t="shared" si="0"/>
        <v>37</v>
      </c>
      <c r="C40" s="4">
        <f>Input!I41</f>
        <v>4456.6468467142859</v>
      </c>
      <c r="D40">
        <f t="shared" si="1"/>
        <v>386.92183557142835</v>
      </c>
      <c r="E40">
        <f t="shared" si="8"/>
        <v>616.2755441192437</v>
      </c>
      <c r="F40">
        <f t="shared" si="2"/>
        <v>52603.123624636231</v>
      </c>
      <c r="G40">
        <f t="shared" si="3"/>
        <v>16350277.271375539</v>
      </c>
      <c r="L40">
        <f>Input!J41</f>
        <v>21.198701714285562</v>
      </c>
      <c r="M40">
        <f t="shared" si="4"/>
        <v>17.092828000000281</v>
      </c>
      <c r="N40">
        <f t="shared" si="5"/>
        <v>16.217777488514383</v>
      </c>
      <c r="O40">
        <f t="shared" si="6"/>
        <v>24.809606142874223</v>
      </c>
      <c r="P40">
        <f t="shared" si="7"/>
        <v>77.293667830856791</v>
      </c>
    </row>
    <row r="41" spans="1:16" x14ac:dyDescent="0.25">
      <c r="A41">
        <f>Input!G42</f>
        <v>194</v>
      </c>
      <c r="B41">
        <f t="shared" si="0"/>
        <v>38</v>
      </c>
      <c r="C41" s="4">
        <f>Input!I42</f>
        <v>4478.4888651428564</v>
      </c>
      <c r="D41">
        <f t="shared" si="1"/>
        <v>408.7638539999989</v>
      </c>
      <c r="E41">
        <f t="shared" si="8"/>
        <v>632.49332160839015</v>
      </c>
      <c r="F41">
        <f t="shared" si="2"/>
        <v>50054.874676334191</v>
      </c>
      <c r="G41">
        <f t="shared" si="3"/>
        <v>16219385.576882606</v>
      </c>
      <c r="L41">
        <f>Input!J42</f>
        <v>21.842018428570555</v>
      </c>
      <c r="M41">
        <f t="shared" si="4"/>
        <v>17.736144714285274</v>
      </c>
      <c r="N41">
        <f t="shared" si="5"/>
        <v>16.217777489146396</v>
      </c>
      <c r="O41">
        <f t="shared" si="6"/>
        <v>31.632086144694739</v>
      </c>
      <c r="P41">
        <f t="shared" si="7"/>
        <v>77.29366781974386</v>
      </c>
    </row>
    <row r="42" spans="1:16" x14ac:dyDescent="0.25">
      <c r="A42">
        <f>Input!G43</f>
        <v>195</v>
      </c>
      <c r="B42">
        <f t="shared" si="0"/>
        <v>39</v>
      </c>
      <c r="C42" s="4">
        <f>Input!I43</f>
        <v>4500.9221671428559</v>
      </c>
      <c r="D42">
        <f t="shared" si="1"/>
        <v>431.19715599999836</v>
      </c>
      <c r="E42">
        <f t="shared" si="8"/>
        <v>648.71109909816857</v>
      </c>
      <c r="F42">
        <f t="shared" si="2"/>
        <v>47312.315442114028</v>
      </c>
      <c r="G42">
        <f t="shared" si="3"/>
        <v>16089019.914997974</v>
      </c>
      <c r="L42">
        <f>Input!J43</f>
        <v>22.433301999999458</v>
      </c>
      <c r="M42">
        <f t="shared" si="4"/>
        <v>18.327428285714177</v>
      </c>
      <c r="N42">
        <f t="shared" si="5"/>
        <v>16.217777489778403</v>
      </c>
      <c r="O42">
        <f t="shared" si="6"/>
        <v>38.632744937158684</v>
      </c>
      <c r="P42">
        <f t="shared" si="7"/>
        <v>77.293667808631071</v>
      </c>
    </row>
    <row r="43" spans="1:16" x14ac:dyDescent="0.25">
      <c r="A43">
        <f>Input!G44</f>
        <v>196</v>
      </c>
      <c r="B43">
        <f t="shared" si="0"/>
        <v>40</v>
      </c>
      <c r="C43" s="4">
        <f>Input!I44</f>
        <v>4523.1922749999994</v>
      </c>
      <c r="D43">
        <f t="shared" si="1"/>
        <v>453.46726385714192</v>
      </c>
      <c r="E43">
        <f t="shared" si="8"/>
        <v>664.92887658857899</v>
      </c>
      <c r="F43">
        <f t="shared" si="2"/>
        <v>44716.013658980271</v>
      </c>
      <c r="G43">
        <f t="shared" si="3"/>
        <v>15959180.28572171</v>
      </c>
      <c r="L43">
        <f>Input!J44</f>
        <v>22.270107857143557</v>
      </c>
      <c r="M43">
        <f t="shared" si="4"/>
        <v>18.164234142858277</v>
      </c>
      <c r="N43">
        <f t="shared" si="5"/>
        <v>16.217777490410413</v>
      </c>
      <c r="O43">
        <f t="shared" si="6"/>
        <v>36.630702868080164</v>
      </c>
      <c r="P43">
        <f t="shared" si="7"/>
        <v>77.293667797518196</v>
      </c>
    </row>
    <row r="44" spans="1:16" x14ac:dyDescent="0.25">
      <c r="A44">
        <f>Input!G45</f>
        <v>197</v>
      </c>
      <c r="B44">
        <f t="shared" si="0"/>
        <v>41</v>
      </c>
      <c r="C44" s="4">
        <f>Input!I45</f>
        <v>4545.8266134285714</v>
      </c>
      <c r="D44">
        <f t="shared" si="1"/>
        <v>476.10160228571385</v>
      </c>
      <c r="E44">
        <f t="shared" si="8"/>
        <v>681.14665407962138</v>
      </c>
      <c r="F44">
        <f t="shared" si="2"/>
        <v>42043.47326516622</v>
      </c>
      <c r="G44">
        <f t="shared" si="3"/>
        <v>15829866.689053874</v>
      </c>
      <c r="L44">
        <f>Input!J45</f>
        <v>22.634338428571937</v>
      </c>
      <c r="M44">
        <f t="shared" si="4"/>
        <v>18.528464714286656</v>
      </c>
      <c r="N44">
        <f t="shared" si="5"/>
        <v>16.217777491042426</v>
      </c>
      <c r="O44">
        <f t="shared" si="6"/>
        <v>41.172254265029594</v>
      </c>
      <c r="P44">
        <f t="shared" si="7"/>
        <v>77.29366778640528</v>
      </c>
    </row>
    <row r="45" spans="1:16" x14ac:dyDescent="0.25">
      <c r="A45">
        <f>Input!G46</f>
        <v>198</v>
      </c>
      <c r="B45">
        <f t="shared" si="0"/>
        <v>42</v>
      </c>
      <c r="C45" s="4">
        <f>Input!I46</f>
        <v>4569.3928150000002</v>
      </c>
      <c r="D45">
        <f t="shared" si="1"/>
        <v>499.66780385714264</v>
      </c>
      <c r="E45">
        <f t="shared" si="8"/>
        <v>697.36443157129577</v>
      </c>
      <c r="F45">
        <f t="shared" si="2"/>
        <v>39083.956609548455</v>
      </c>
      <c r="G45">
        <f t="shared" si="3"/>
        <v>15701079.124994528</v>
      </c>
      <c r="L45">
        <f>Input!J46</f>
        <v>23.566201571428792</v>
      </c>
      <c r="M45">
        <f t="shared" si="4"/>
        <v>19.460327857143511</v>
      </c>
      <c r="N45">
        <f t="shared" si="5"/>
        <v>16.217777491674433</v>
      </c>
      <c r="O45">
        <f t="shared" si="6"/>
        <v>53.999336455913699</v>
      </c>
      <c r="P45">
        <f t="shared" si="7"/>
        <v>77.293667775292477</v>
      </c>
    </row>
    <row r="46" spans="1:16" x14ac:dyDescent="0.25">
      <c r="A46">
        <f>Input!G47</f>
        <v>199</v>
      </c>
      <c r="B46">
        <f t="shared" si="0"/>
        <v>43</v>
      </c>
      <c r="C46" s="4">
        <f>Input!I47</f>
        <v>4593.2049904285714</v>
      </c>
      <c r="D46">
        <f t="shared" si="1"/>
        <v>523.47997928571385</v>
      </c>
      <c r="E46">
        <f t="shared" si="8"/>
        <v>713.58220906360225</v>
      </c>
      <c r="F46">
        <f t="shared" si="2"/>
        <v>36138.857766525078</v>
      </c>
      <c r="G46">
        <f t="shared" si="3"/>
        <v>15572817.593543733</v>
      </c>
      <c r="L46">
        <f>Input!J47</f>
        <v>23.812175428571209</v>
      </c>
      <c r="M46">
        <f t="shared" si="4"/>
        <v>19.706301714285928</v>
      </c>
      <c r="N46">
        <f t="shared" si="5"/>
        <v>16.217777492306443</v>
      </c>
      <c r="O46">
        <f t="shared" si="6"/>
        <v>57.674880014342534</v>
      </c>
      <c r="P46">
        <f t="shared" si="7"/>
        <v>77.293667764179617</v>
      </c>
    </row>
    <row r="47" spans="1:16" x14ac:dyDescent="0.25">
      <c r="A47">
        <f>Input!G48</f>
        <v>200</v>
      </c>
      <c r="B47">
        <f t="shared" si="0"/>
        <v>44</v>
      </c>
      <c r="C47" s="4">
        <f>Input!I48</f>
        <v>4617.4901928571435</v>
      </c>
      <c r="D47">
        <f t="shared" si="1"/>
        <v>547.76518171428597</v>
      </c>
      <c r="E47">
        <f t="shared" si="8"/>
        <v>729.79998655654072</v>
      </c>
      <c r="F47">
        <f t="shared" si="2"/>
        <v>33136.670173957769</v>
      </c>
      <c r="G47">
        <f t="shared" si="3"/>
        <v>15445082.094701547</v>
      </c>
      <c r="L47">
        <f>Input!J48</f>
        <v>24.28520242857212</v>
      </c>
      <c r="M47">
        <f t="shared" si="4"/>
        <v>20.179328714286839</v>
      </c>
      <c r="N47">
        <f t="shared" si="5"/>
        <v>16.217777492938453</v>
      </c>
      <c r="O47">
        <f t="shared" si="6"/>
        <v>65.083345092083889</v>
      </c>
      <c r="P47">
        <f t="shared" si="7"/>
        <v>77.293667753066757</v>
      </c>
    </row>
    <row r="48" spans="1:16" x14ac:dyDescent="0.25">
      <c r="A48">
        <f>Input!G49</f>
        <v>201</v>
      </c>
      <c r="B48">
        <f t="shared" si="0"/>
        <v>45</v>
      </c>
      <c r="C48" s="4">
        <f>Input!I49</f>
        <v>4641.5010395714289</v>
      </c>
      <c r="D48">
        <f t="shared" si="1"/>
        <v>571.77602842857141</v>
      </c>
      <c r="E48">
        <f t="shared" si="8"/>
        <v>746.01776405011117</v>
      </c>
      <c r="F48">
        <f t="shared" si="2"/>
        <v>30360.182432406556</v>
      </c>
      <c r="G48">
        <f t="shared" si="3"/>
        <v>15317872.628468039</v>
      </c>
      <c r="L48">
        <f>Input!J49</f>
        <v>24.010846714285435</v>
      </c>
      <c r="M48">
        <f t="shared" si="4"/>
        <v>19.904973000000155</v>
      </c>
      <c r="N48">
        <f t="shared" si="5"/>
        <v>16.217777493570463</v>
      </c>
      <c r="O48">
        <f t="shared" si="6"/>
        <v>60.731927878855068</v>
      </c>
      <c r="P48">
        <f t="shared" si="7"/>
        <v>77.293667741953897</v>
      </c>
    </row>
    <row r="49" spans="1:16" x14ac:dyDescent="0.25">
      <c r="A49">
        <f>Input!G50</f>
        <v>202</v>
      </c>
      <c r="B49">
        <f t="shared" si="0"/>
        <v>46</v>
      </c>
      <c r="C49" s="4">
        <f>Input!I50</f>
        <v>4665.0554154285719</v>
      </c>
      <c r="D49">
        <f t="shared" si="1"/>
        <v>595.33040428571439</v>
      </c>
      <c r="E49">
        <f t="shared" si="8"/>
        <v>762.23554154431361</v>
      </c>
      <c r="F49">
        <f t="shared" si="2"/>
        <v>27857.324843311842</v>
      </c>
      <c r="G49">
        <f t="shared" si="3"/>
        <v>15191189.194843262</v>
      </c>
      <c r="L49">
        <f>Input!J50</f>
        <v>23.554375857142986</v>
      </c>
      <c r="M49">
        <f t="shared" si="4"/>
        <v>19.448502142857706</v>
      </c>
      <c r="N49">
        <f t="shared" si="5"/>
        <v>16.217777494202473</v>
      </c>
      <c r="O49">
        <f t="shared" si="6"/>
        <v>53.825675539101425</v>
      </c>
      <c r="P49">
        <f t="shared" si="7"/>
        <v>77.293667730841037</v>
      </c>
    </row>
    <row r="50" spans="1:16" x14ac:dyDescent="0.25">
      <c r="A50">
        <f>Input!G51</f>
        <v>203</v>
      </c>
      <c r="B50">
        <f t="shared" si="0"/>
        <v>47</v>
      </c>
      <c r="C50" s="4">
        <f>Input!I51</f>
        <v>4688.9882127142855</v>
      </c>
      <c r="D50">
        <f t="shared" si="1"/>
        <v>619.263201571428</v>
      </c>
      <c r="E50">
        <f t="shared" si="8"/>
        <v>778.45331903914814</v>
      </c>
      <c r="F50">
        <f t="shared" si="2"/>
        <v>25341.493499386539</v>
      </c>
      <c r="G50">
        <f t="shared" si="3"/>
        <v>15065031.793827284</v>
      </c>
      <c r="L50">
        <f>Input!J51</f>
        <v>23.932797285713605</v>
      </c>
      <c r="M50">
        <f t="shared" si="4"/>
        <v>19.826923571428324</v>
      </c>
      <c r="N50">
        <f t="shared" si="5"/>
        <v>16.217777494834483</v>
      </c>
      <c r="O50">
        <f t="shared" si="6"/>
        <v>59.521530373656532</v>
      </c>
      <c r="P50">
        <f t="shared" si="7"/>
        <v>77.293667719728177</v>
      </c>
    </row>
    <row r="51" spans="1:16" x14ac:dyDescent="0.25">
      <c r="A51">
        <f>Input!G52</f>
        <v>204</v>
      </c>
      <c r="B51">
        <f t="shared" si="0"/>
        <v>48</v>
      </c>
      <c r="C51" s="4">
        <f>Input!I52</f>
        <v>4712.585161</v>
      </c>
      <c r="D51">
        <f t="shared" si="1"/>
        <v>642.86014985714246</v>
      </c>
      <c r="E51">
        <f t="shared" si="8"/>
        <v>794.67109653461466</v>
      </c>
      <c r="F51">
        <f t="shared" si="2"/>
        <v>23046.563531110307</v>
      </c>
      <c r="G51">
        <f t="shared" si="3"/>
        <v>14939400.425420163</v>
      </c>
      <c r="L51">
        <f>Input!J52</f>
        <v>23.596948285714461</v>
      </c>
      <c r="M51">
        <f t="shared" si="4"/>
        <v>19.491074571429181</v>
      </c>
      <c r="N51">
        <f t="shared" si="5"/>
        <v>16.217777495466493</v>
      </c>
      <c r="O51">
        <f t="shared" si="6"/>
        <v>54.452161551648828</v>
      </c>
      <c r="P51">
        <f t="shared" si="7"/>
        <v>77.293667708615317</v>
      </c>
    </row>
    <row r="52" spans="1:16" x14ac:dyDescent="0.25">
      <c r="A52">
        <f>Input!G53</f>
        <v>205</v>
      </c>
      <c r="B52">
        <f t="shared" si="0"/>
        <v>49</v>
      </c>
      <c r="C52" s="4">
        <f>Input!I53</f>
        <v>4735.850990428572</v>
      </c>
      <c r="D52">
        <f t="shared" si="1"/>
        <v>666.12597928571449</v>
      </c>
      <c r="E52">
        <f t="shared" si="8"/>
        <v>810.88887403071317</v>
      </c>
      <c r="F52">
        <f t="shared" si="2"/>
        <v>20956.295694951565</v>
      </c>
      <c r="G52">
        <f t="shared" si="3"/>
        <v>14814295.089621965</v>
      </c>
      <c r="L52">
        <f>Input!J53</f>
        <v>23.265829428572033</v>
      </c>
      <c r="M52">
        <f t="shared" si="4"/>
        <v>19.159955714286752</v>
      </c>
      <c r="N52">
        <f t="shared" si="5"/>
        <v>16.217777496098503</v>
      </c>
      <c r="O52">
        <f t="shared" si="6"/>
        <v>49.675036042843864</v>
      </c>
      <c r="P52">
        <f t="shared" si="7"/>
        <v>77.293667697502443</v>
      </c>
    </row>
    <row r="53" spans="1:16" x14ac:dyDescent="0.25">
      <c r="A53">
        <f>Input!G54</f>
        <v>206</v>
      </c>
      <c r="B53">
        <f t="shared" si="0"/>
        <v>50</v>
      </c>
      <c r="C53" s="4">
        <f>Input!I54</f>
        <v>4759.168852857144</v>
      </c>
      <c r="D53">
        <f t="shared" si="1"/>
        <v>689.44384171428646</v>
      </c>
      <c r="E53">
        <f t="shared" si="8"/>
        <v>827.10665152744366</v>
      </c>
      <c r="F53">
        <f t="shared" si="2"/>
        <v>18951.049205653489</v>
      </c>
      <c r="G53">
        <f t="shared" si="3"/>
        <v>14689715.786432743</v>
      </c>
      <c r="L53">
        <f>Input!J54</f>
        <v>23.317862428571971</v>
      </c>
      <c r="M53">
        <f t="shared" si="4"/>
        <v>19.21198871428669</v>
      </c>
      <c r="N53">
        <f t="shared" si="5"/>
        <v>16.217777496730513</v>
      </c>
      <c r="O53">
        <f t="shared" si="6"/>
        <v>50.411206039362121</v>
      </c>
      <c r="P53">
        <f t="shared" si="7"/>
        <v>77.293667686389583</v>
      </c>
    </row>
    <row r="54" spans="1:16" x14ac:dyDescent="0.25">
      <c r="A54">
        <f>Input!G55</f>
        <v>207</v>
      </c>
      <c r="B54">
        <f t="shared" si="0"/>
        <v>51</v>
      </c>
      <c r="C54" s="4">
        <f>Input!I55</f>
        <v>4782.4536034285711</v>
      </c>
      <c r="D54">
        <f t="shared" si="1"/>
        <v>712.7285922857136</v>
      </c>
      <c r="E54">
        <f t="shared" si="8"/>
        <v>843.32442902480614</v>
      </c>
      <c r="F54">
        <f t="shared" si="2"/>
        <v>17055.272573583712</v>
      </c>
      <c r="G54">
        <f t="shared" si="3"/>
        <v>14565662.515852569</v>
      </c>
      <c r="L54">
        <f>Input!J55</f>
        <v>23.284750571427139</v>
      </c>
      <c r="M54">
        <f t="shared" si="4"/>
        <v>19.178876857141859</v>
      </c>
      <c r="N54">
        <f t="shared" si="5"/>
        <v>16.217777497362523</v>
      </c>
      <c r="O54">
        <f t="shared" si="6"/>
        <v>49.942108429554295</v>
      </c>
      <c r="P54">
        <f t="shared" si="7"/>
        <v>77.293667675276723</v>
      </c>
    </row>
    <row r="55" spans="1:16" x14ac:dyDescent="0.25">
      <c r="A55">
        <f>Input!G56</f>
        <v>208</v>
      </c>
      <c r="B55">
        <f t="shared" si="0"/>
        <v>52</v>
      </c>
      <c r="C55" s="4">
        <f>Input!I56</f>
        <v>4806.4266081428577</v>
      </c>
      <c r="D55">
        <f t="shared" si="1"/>
        <v>736.70159700000022</v>
      </c>
      <c r="E55">
        <f t="shared" si="8"/>
        <v>859.54220652280071</v>
      </c>
      <c r="F55">
        <f t="shared" si="2"/>
        <v>15089.815347933143</v>
      </c>
      <c r="G55">
        <f t="shared" si="3"/>
        <v>14442135.277881496</v>
      </c>
      <c r="L55">
        <f>Input!J56</f>
        <v>23.973004714286617</v>
      </c>
      <c r="M55">
        <f t="shared" si="4"/>
        <v>19.867131000001336</v>
      </c>
      <c r="N55">
        <f t="shared" si="5"/>
        <v>16.217777497994529</v>
      </c>
      <c r="O55">
        <f t="shared" si="6"/>
        <v>60.143549176317528</v>
      </c>
      <c r="P55">
        <f t="shared" si="7"/>
        <v>77.29366766416392</v>
      </c>
    </row>
    <row r="56" spans="1:16" x14ac:dyDescent="0.25">
      <c r="A56">
        <f>Input!G57</f>
        <v>209</v>
      </c>
      <c r="B56">
        <f t="shared" si="0"/>
        <v>53</v>
      </c>
      <c r="C56" s="4">
        <f>Input!I57</f>
        <v>4830.7212711428574</v>
      </c>
      <c r="D56">
        <f t="shared" si="1"/>
        <v>760.99625999999989</v>
      </c>
      <c r="E56">
        <f t="shared" si="8"/>
        <v>875.75998402142727</v>
      </c>
      <c r="F56">
        <f t="shared" si="2"/>
        <v>13170.712351266347</v>
      </c>
      <c r="G56">
        <f t="shared" si="3"/>
        <v>14319134.072519593</v>
      </c>
      <c r="L56">
        <f>Input!J57</f>
        <v>24.294662999999673</v>
      </c>
      <c r="M56">
        <f t="shared" si="4"/>
        <v>20.188789285714392</v>
      </c>
      <c r="N56">
        <f t="shared" si="5"/>
        <v>16.217777498626543</v>
      </c>
      <c r="O56">
        <f t="shared" si="6"/>
        <v>65.23607940229148</v>
      </c>
      <c r="P56">
        <f t="shared" si="7"/>
        <v>77.293667653051003</v>
      </c>
    </row>
    <row r="57" spans="1:16" x14ac:dyDescent="0.25">
      <c r="A57">
        <f>Input!G58</f>
        <v>210</v>
      </c>
      <c r="B57">
        <f t="shared" si="0"/>
        <v>54</v>
      </c>
      <c r="C57" s="4">
        <f>Input!I58</f>
        <v>4855.3257668571441</v>
      </c>
      <c r="D57">
        <f t="shared" si="1"/>
        <v>785.60075571428661</v>
      </c>
      <c r="E57">
        <f t="shared" si="8"/>
        <v>891.97776152068582</v>
      </c>
      <c r="F57">
        <f t="shared" si="2"/>
        <v>11316.067364334691</v>
      </c>
      <c r="G57">
        <f t="shared" si="3"/>
        <v>14196658.899766913</v>
      </c>
      <c r="L57">
        <f>Input!J58</f>
        <v>24.604495714286713</v>
      </c>
      <c r="M57">
        <f t="shared" si="4"/>
        <v>20.498622000001433</v>
      </c>
      <c r="N57">
        <f t="shared" si="5"/>
        <v>16.217777499258553</v>
      </c>
      <c r="O57">
        <f t="shared" si="6"/>
        <v>70.337042418285137</v>
      </c>
      <c r="P57">
        <f t="shared" si="7"/>
        <v>77.293667641938143</v>
      </c>
    </row>
    <row r="58" spans="1:16" x14ac:dyDescent="0.25">
      <c r="A58">
        <f>Input!G59</f>
        <v>211</v>
      </c>
      <c r="B58">
        <f t="shared" si="0"/>
        <v>55</v>
      </c>
      <c r="C58" s="4">
        <f>Input!I59</f>
        <v>4880.7391385714291</v>
      </c>
      <c r="D58">
        <f t="shared" si="1"/>
        <v>811.01412742857156</v>
      </c>
      <c r="E58">
        <f t="shared" si="8"/>
        <v>908.19553902057635</v>
      </c>
      <c r="F58">
        <f t="shared" si="2"/>
        <v>9444.2267590146439</v>
      </c>
      <c r="G58">
        <f t="shared" si="3"/>
        <v>14074709.759623524</v>
      </c>
      <c r="L58">
        <f>Input!J59</f>
        <v>25.413371714284949</v>
      </c>
      <c r="M58">
        <f t="shared" si="4"/>
        <v>21.307497999999669</v>
      </c>
      <c r="N58">
        <f t="shared" si="5"/>
        <v>16.217777499890559</v>
      </c>
      <c r="O58">
        <f t="shared" si="6"/>
        <v>84.558952955803576</v>
      </c>
      <c r="P58">
        <f t="shared" si="7"/>
        <v>77.29366763082534</v>
      </c>
    </row>
    <row r="59" spans="1:16" x14ac:dyDescent="0.25">
      <c r="A59">
        <f>Input!G60</f>
        <v>212</v>
      </c>
      <c r="B59">
        <f t="shared" si="0"/>
        <v>56</v>
      </c>
      <c r="C59" s="4">
        <f>Input!I60</f>
        <v>4906.5356620000002</v>
      </c>
      <c r="D59">
        <f t="shared" si="1"/>
        <v>836.81065085714272</v>
      </c>
      <c r="E59">
        <f t="shared" si="8"/>
        <v>924.41331652109898</v>
      </c>
      <c r="F59">
        <f t="shared" si="2"/>
        <v>7674.2270314309008</v>
      </c>
      <c r="G59">
        <f t="shared" si="3"/>
        <v>13953286.652089484</v>
      </c>
      <c r="L59">
        <f>Input!J60</f>
        <v>25.796523428571163</v>
      </c>
      <c r="M59">
        <f t="shared" si="4"/>
        <v>21.690649714285883</v>
      </c>
      <c r="N59">
        <f t="shared" si="5"/>
        <v>16.217777500522573</v>
      </c>
      <c r="O59">
        <f t="shared" si="6"/>
        <v>91.75237355410745</v>
      </c>
      <c r="P59">
        <f t="shared" si="7"/>
        <v>77.293667619712423</v>
      </c>
    </row>
    <row r="60" spans="1:16" x14ac:dyDescent="0.25">
      <c r="A60">
        <f>Input!G61</f>
        <v>213</v>
      </c>
      <c r="B60">
        <f t="shared" si="0"/>
        <v>57</v>
      </c>
      <c r="C60" s="4">
        <f>Input!I61</f>
        <v>4932.776830857144</v>
      </c>
      <c r="D60">
        <f t="shared" si="1"/>
        <v>863.05181971428647</v>
      </c>
      <c r="E60">
        <f t="shared" si="8"/>
        <v>940.63109402225359</v>
      </c>
      <c r="F60">
        <f t="shared" si="2"/>
        <v>6018.543802150808</v>
      </c>
      <c r="G60">
        <f t="shared" si="3"/>
        <v>13832389.577164853</v>
      </c>
      <c r="L60">
        <f>Input!J61</f>
        <v>26.241168857143748</v>
      </c>
      <c r="M60">
        <f t="shared" si="4"/>
        <v>22.135295142858467</v>
      </c>
      <c r="N60">
        <f t="shared" si="5"/>
        <v>16.217777501154579</v>
      </c>
      <c r="O60">
        <f t="shared" si="6"/>
        <v>100.4683742753184</v>
      </c>
      <c r="P60">
        <f t="shared" si="7"/>
        <v>77.29366760859962</v>
      </c>
    </row>
    <row r="61" spans="1:16" x14ac:dyDescent="0.25">
      <c r="A61">
        <f>Input!G62</f>
        <v>214</v>
      </c>
      <c r="B61">
        <f t="shared" si="0"/>
        <v>58</v>
      </c>
      <c r="C61" s="4">
        <f>Input!I62</f>
        <v>4959.498122</v>
      </c>
      <c r="D61">
        <f t="shared" si="1"/>
        <v>889.77311085714246</v>
      </c>
      <c r="E61">
        <f t="shared" si="8"/>
        <v>956.84887152404019</v>
      </c>
      <c r="F61">
        <f t="shared" si="2"/>
        <v>4499.1576690429456</v>
      </c>
      <c r="G61">
        <f t="shared" si="3"/>
        <v>13712018.534849701</v>
      </c>
      <c r="L61">
        <f>Input!J62</f>
        <v>26.721291142855989</v>
      </c>
      <c r="M61">
        <f t="shared" si="4"/>
        <v>22.615417428570709</v>
      </c>
      <c r="N61">
        <f t="shared" si="5"/>
        <v>16.217777501786589</v>
      </c>
      <c r="O61">
        <f t="shared" si="6"/>
        <v>110.32379880813097</v>
      </c>
      <c r="P61">
        <f t="shared" si="7"/>
        <v>77.29366759748676</v>
      </c>
    </row>
    <row r="62" spans="1:16" x14ac:dyDescent="0.25">
      <c r="A62">
        <f>Input!G63</f>
        <v>215</v>
      </c>
      <c r="B62">
        <f t="shared" si="0"/>
        <v>59</v>
      </c>
      <c r="C62" s="4">
        <f>Input!I63</f>
        <v>4986.2312388571427</v>
      </c>
      <c r="D62">
        <f t="shared" si="1"/>
        <v>916.50622771428516</v>
      </c>
      <c r="E62">
        <f t="shared" si="8"/>
        <v>973.06664902645878</v>
      </c>
      <c r="F62">
        <f t="shared" si="2"/>
        <v>3199.0812590105834</v>
      </c>
      <c r="G62">
        <f t="shared" si="3"/>
        <v>13592173.52514408</v>
      </c>
      <c r="L62">
        <f>Input!J63</f>
        <v>26.733116857142704</v>
      </c>
      <c r="M62">
        <f t="shared" si="4"/>
        <v>22.627243142857424</v>
      </c>
      <c r="N62">
        <f t="shared" si="5"/>
        <v>16.217777502418603</v>
      </c>
      <c r="O62">
        <f t="shared" si="6"/>
        <v>110.57236174500949</v>
      </c>
      <c r="P62">
        <f t="shared" si="7"/>
        <v>77.293667586373829</v>
      </c>
    </row>
    <row r="63" spans="1:16" x14ac:dyDescent="0.25">
      <c r="A63">
        <f>Input!G64</f>
        <v>216</v>
      </c>
      <c r="B63">
        <f t="shared" si="0"/>
        <v>60</v>
      </c>
      <c r="C63" s="4">
        <f>Input!I64</f>
        <v>5013.5130668571428</v>
      </c>
      <c r="D63">
        <f t="shared" si="1"/>
        <v>943.78805571428529</v>
      </c>
      <c r="E63">
        <f t="shared" si="8"/>
        <v>989.28442652950935</v>
      </c>
      <c r="F63">
        <f t="shared" si="2"/>
        <v>2069.9197573563711</v>
      </c>
      <c r="G63">
        <f t="shared" si="3"/>
        <v>13472854.548048057</v>
      </c>
      <c r="L63">
        <f>Input!J64</f>
        <v>27.281828000000132</v>
      </c>
      <c r="M63">
        <f t="shared" si="4"/>
        <v>23.175954285714852</v>
      </c>
      <c r="N63">
        <f t="shared" si="5"/>
        <v>16.217777503050609</v>
      </c>
      <c r="O63">
        <f t="shared" si="6"/>
        <v>122.413213399049</v>
      </c>
      <c r="P63">
        <f t="shared" si="7"/>
        <v>77.29366757526104</v>
      </c>
    </row>
    <row r="64" spans="1:16" x14ac:dyDescent="0.25">
      <c r="A64">
        <f>Input!G65</f>
        <v>217</v>
      </c>
      <c r="B64">
        <f t="shared" si="0"/>
        <v>61</v>
      </c>
      <c r="C64" s="4">
        <f>Input!I65</f>
        <v>5041.2182539999994</v>
      </c>
      <c r="D64">
        <f t="shared" si="1"/>
        <v>971.49324285714192</v>
      </c>
      <c r="E64">
        <f t="shared" si="8"/>
        <v>1005.502204033192</v>
      </c>
      <c r="F64">
        <f t="shared" si="2"/>
        <v>1156.6094402740825</v>
      </c>
      <c r="G64">
        <f t="shared" si="3"/>
        <v>13354061.603561692</v>
      </c>
      <c r="L64">
        <f>Input!J65</f>
        <v>27.70518714285663</v>
      </c>
      <c r="M64">
        <f t="shared" si="4"/>
        <v>23.59931342857135</v>
      </c>
      <c r="N64">
        <f t="shared" si="5"/>
        <v>16.217777503682619</v>
      </c>
      <c r="O64">
        <f t="shared" si="6"/>
        <v>131.96058021818797</v>
      </c>
      <c r="P64">
        <f t="shared" si="7"/>
        <v>77.293667564148166</v>
      </c>
    </row>
    <row r="65" spans="1:16" x14ac:dyDescent="0.25">
      <c r="A65">
        <f>Input!G66</f>
        <v>218</v>
      </c>
      <c r="B65">
        <f t="shared" si="0"/>
        <v>62</v>
      </c>
      <c r="C65" s="4">
        <f>Input!I66</f>
        <v>5069.2640205714279</v>
      </c>
      <c r="D65">
        <f t="shared" si="1"/>
        <v>999.53900942857035</v>
      </c>
      <c r="E65">
        <f t="shared" si="8"/>
        <v>1021.7199815375067</v>
      </c>
      <c r="F65">
        <f t="shared" si="2"/>
        <v>491.99552369741076</v>
      </c>
      <c r="G65">
        <f t="shared" si="3"/>
        <v>13235794.691685045</v>
      </c>
      <c r="L65">
        <f>Input!J66</f>
        <v>28.04576657142843</v>
      </c>
      <c r="M65">
        <f t="shared" si="4"/>
        <v>23.93989285714315</v>
      </c>
      <c r="N65">
        <f t="shared" si="5"/>
        <v>16.217777504314629</v>
      </c>
      <c r="O65">
        <f t="shared" si="6"/>
        <v>139.90132537176362</v>
      </c>
      <c r="P65">
        <f t="shared" si="7"/>
        <v>77.293667553035306</v>
      </c>
    </row>
    <row r="66" spans="1:16" x14ac:dyDescent="0.25">
      <c r="A66">
        <f>Input!G67</f>
        <v>219</v>
      </c>
      <c r="B66">
        <f t="shared" si="0"/>
        <v>63</v>
      </c>
      <c r="C66" s="4">
        <f>Input!I67</f>
        <v>5097.9152615714283</v>
      </c>
      <c r="D66">
        <f t="shared" si="1"/>
        <v>1028.1902504285708</v>
      </c>
      <c r="E66">
        <f t="shared" si="8"/>
        <v>1037.9377590424533</v>
      </c>
      <c r="F66">
        <f t="shared" si="2"/>
        <v>95.013924177713022</v>
      </c>
      <c r="G66">
        <f t="shared" si="3"/>
        <v>13118053.81241818</v>
      </c>
      <c r="L66">
        <f>Input!J67</f>
        <v>28.651241000000482</v>
      </c>
      <c r="M66">
        <f t="shared" si="4"/>
        <v>24.545367285715201</v>
      </c>
      <c r="N66">
        <f t="shared" si="5"/>
        <v>16.217777504946639</v>
      </c>
      <c r="O66">
        <f t="shared" si="6"/>
        <v>154.59101448283653</v>
      </c>
      <c r="P66">
        <f t="shared" si="7"/>
        <v>77.293667541922446</v>
      </c>
    </row>
    <row r="67" spans="1:16" x14ac:dyDescent="0.25">
      <c r="A67">
        <f>Input!G68</f>
        <v>220</v>
      </c>
      <c r="B67">
        <f t="shared" si="0"/>
        <v>64</v>
      </c>
      <c r="C67" s="4">
        <f>Input!I68</f>
        <v>5127.0631807142854</v>
      </c>
      <c r="D67">
        <f t="shared" si="1"/>
        <v>1057.3381695714279</v>
      </c>
      <c r="E67">
        <f t="shared" si="8"/>
        <v>1054.1555365480319</v>
      </c>
      <c r="F67">
        <f t="shared" si="2"/>
        <v>10.129152961610542</v>
      </c>
      <c r="G67">
        <f t="shared" si="3"/>
        <v>13000838.965761157</v>
      </c>
      <c r="L67">
        <f>Input!J68</f>
        <v>29.147919142857063</v>
      </c>
      <c r="M67">
        <f t="shared" si="4"/>
        <v>25.042045428571782</v>
      </c>
      <c r="N67">
        <f t="shared" si="5"/>
        <v>16.217777505578649</v>
      </c>
      <c r="O67">
        <f t="shared" si="6"/>
        <v>167.18856276008091</v>
      </c>
      <c r="P67">
        <f t="shared" si="7"/>
        <v>77.293667530809586</v>
      </c>
    </row>
    <row r="68" spans="1:16" x14ac:dyDescent="0.25">
      <c r="A68">
        <f>Input!G69</f>
        <v>221</v>
      </c>
      <c r="B68">
        <f t="shared" ref="B68:B83" si="9">A68-$A$3</f>
        <v>65</v>
      </c>
      <c r="C68" s="4">
        <f>Input!I69</f>
        <v>5158.0133325714287</v>
      </c>
      <c r="D68">
        <f t="shared" ref="D68:D83" si="10">C68-$C$3</f>
        <v>1088.2883214285712</v>
      </c>
      <c r="E68">
        <f t="shared" si="8"/>
        <v>1070.3733140542427</v>
      </c>
      <c r="F68">
        <f t="shared" ref="F68:F83" si="11">(D68-E68)^2</f>
        <v>320.94748922224539</v>
      </c>
      <c r="G68">
        <f t="shared" ref="G68:G83" si="12">(E68-$H$4)^2</f>
        <v>12884150.151714036</v>
      </c>
      <c r="L68">
        <f>Input!J69</f>
        <v>30.950151857143283</v>
      </c>
      <c r="M68">
        <f t="shared" ref="M68:M83" si="13">L68-$L$3</f>
        <v>26.844278142858002</v>
      </c>
      <c r="N68">
        <f t="shared" ref="N68:N83" si="14">2*($X$3/PI())*($Z$3/(4*((B68-$Y$3)^2)+$Z$3*$Z$3))</f>
        <v>16.217777506210656</v>
      </c>
      <c r="O68">
        <f t="shared" ref="O68:O83" si="15">(L68-N68)^2</f>
        <v>217.04285401601754</v>
      </c>
      <c r="P68">
        <f t="shared" ref="P68:P83" si="16">(N68-$Q$4)^2</f>
        <v>77.293667519696783</v>
      </c>
    </row>
    <row r="69" spans="1:16" x14ac:dyDescent="0.25">
      <c r="A69">
        <f>Input!G70</f>
        <v>222</v>
      </c>
      <c r="B69">
        <f t="shared" si="9"/>
        <v>66</v>
      </c>
      <c r="C69" s="4">
        <f>Input!I70</f>
        <v>5190.3518184285713</v>
      </c>
      <c r="D69">
        <f t="shared" si="10"/>
        <v>1120.6268072857138</v>
      </c>
      <c r="E69">
        <f t="shared" ref="E69:E83" si="17">N69+E68</f>
        <v>1086.5910915610852</v>
      </c>
      <c r="F69">
        <f t="shared" si="11"/>
        <v>1158.4299448877248</v>
      </c>
      <c r="G69">
        <f t="shared" si="12"/>
        <v>12767987.370276881</v>
      </c>
      <c r="L69">
        <f>Input!J70</f>
        <v>32.338485857142587</v>
      </c>
      <c r="M69">
        <f t="shared" si="13"/>
        <v>28.232612142857306</v>
      </c>
      <c r="N69">
        <f t="shared" si="14"/>
        <v>16.217777506842669</v>
      </c>
      <c r="O69">
        <f t="shared" si="15"/>
        <v>259.87723771542949</v>
      </c>
      <c r="P69">
        <f t="shared" si="16"/>
        <v>77.293667508583866</v>
      </c>
    </row>
    <row r="70" spans="1:16" x14ac:dyDescent="0.25">
      <c r="A70">
        <f>Input!G71</f>
        <v>223</v>
      </c>
      <c r="B70">
        <f t="shared" si="9"/>
        <v>67</v>
      </c>
      <c r="C70" s="4">
        <f>Input!I71</f>
        <v>5224.9939454285714</v>
      </c>
      <c r="D70">
        <f t="shared" si="10"/>
        <v>1155.2689342857138</v>
      </c>
      <c r="E70">
        <f t="shared" si="17"/>
        <v>1102.8088690685599</v>
      </c>
      <c r="F70">
        <f t="shared" si="11"/>
        <v>2752.0584425880402</v>
      </c>
      <c r="G70">
        <f t="shared" si="12"/>
        <v>12652350.621449754</v>
      </c>
      <c r="L70">
        <f>Input!J71</f>
        <v>34.642127000000073</v>
      </c>
      <c r="M70">
        <f t="shared" si="13"/>
        <v>30.536253285714793</v>
      </c>
      <c r="N70">
        <f t="shared" si="14"/>
        <v>16.217777507474676</v>
      </c>
      <c r="O70">
        <f t="shared" si="15"/>
        <v>339.45665422272089</v>
      </c>
      <c r="P70">
        <f t="shared" si="16"/>
        <v>77.293667497471063</v>
      </c>
    </row>
    <row r="71" spans="1:16" x14ac:dyDescent="0.25">
      <c r="A71">
        <f>Input!G72</f>
        <v>224</v>
      </c>
      <c r="B71">
        <f t="shared" si="9"/>
        <v>68</v>
      </c>
      <c r="C71" s="4">
        <f>Input!I72</f>
        <v>5261.5565617142856</v>
      </c>
      <c r="D71">
        <f t="shared" si="10"/>
        <v>1191.8315505714281</v>
      </c>
      <c r="E71">
        <f t="shared" si="17"/>
        <v>1119.0266465766667</v>
      </c>
      <c r="F71">
        <f t="shared" si="11"/>
        <v>5300.5540456864228</v>
      </c>
      <c r="G71">
        <f t="shared" si="12"/>
        <v>12537239.905232714</v>
      </c>
      <c r="L71">
        <f>Input!J72</f>
        <v>36.562616285714284</v>
      </c>
      <c r="M71">
        <f t="shared" si="13"/>
        <v>32.456742571429004</v>
      </c>
      <c r="N71">
        <f t="shared" si="14"/>
        <v>16.217777508106682</v>
      </c>
      <c r="O71">
        <f t="shared" si="15"/>
        <v>413.91246488684601</v>
      </c>
      <c r="P71">
        <f t="shared" si="16"/>
        <v>77.29366748635826</v>
      </c>
    </row>
    <row r="72" spans="1:16" x14ac:dyDescent="0.25">
      <c r="A72">
        <f>Input!G73</f>
        <v>225</v>
      </c>
      <c r="B72">
        <f t="shared" si="9"/>
        <v>69</v>
      </c>
      <c r="C72" s="4">
        <f>Input!I73</f>
        <v>5299.9237757142855</v>
      </c>
      <c r="D72">
        <f t="shared" si="10"/>
        <v>1230.198764571428</v>
      </c>
      <c r="E72">
        <f t="shared" si="17"/>
        <v>1135.2444240854054</v>
      </c>
      <c r="F72">
        <f t="shared" si="11"/>
        <v>9016.3267771355113</v>
      </c>
      <c r="G72">
        <f t="shared" si="12"/>
        <v>12422655.221625824</v>
      </c>
      <c r="L72">
        <f>Input!J73</f>
        <v>38.367213999999876</v>
      </c>
      <c r="M72">
        <f t="shared" si="13"/>
        <v>34.261340285714596</v>
      </c>
      <c r="N72">
        <f t="shared" si="14"/>
        <v>16.217777508738699</v>
      </c>
      <c r="O72">
        <f t="shared" si="15"/>
        <v>490.59753688041224</v>
      </c>
      <c r="P72">
        <f t="shared" si="16"/>
        <v>77.293667475245286</v>
      </c>
    </row>
    <row r="73" spans="1:16" x14ac:dyDescent="0.25">
      <c r="A73">
        <f>Input!G74</f>
        <v>226</v>
      </c>
      <c r="B73">
        <f t="shared" si="9"/>
        <v>70</v>
      </c>
      <c r="C73" s="4">
        <f>Input!I74</f>
        <v>5340.7270784285711</v>
      </c>
      <c r="D73">
        <f t="shared" si="10"/>
        <v>1271.0020672857136</v>
      </c>
      <c r="E73">
        <f t="shared" si="17"/>
        <v>1151.4622015947762</v>
      </c>
      <c r="F73">
        <f t="shared" si="11"/>
        <v>14289.779489407354</v>
      </c>
      <c r="G73">
        <f t="shared" si="12"/>
        <v>12308596.570629146</v>
      </c>
      <c r="L73">
        <f>Input!J74</f>
        <v>40.803302714285564</v>
      </c>
      <c r="M73">
        <f t="shared" si="13"/>
        <v>36.697429000000284</v>
      </c>
      <c r="N73">
        <f t="shared" si="14"/>
        <v>16.217777509370702</v>
      </c>
      <c r="O73">
        <f t="shared" si="15"/>
        <v>604.44804960150395</v>
      </c>
      <c r="P73">
        <f t="shared" si="16"/>
        <v>77.29366746413254</v>
      </c>
    </row>
    <row r="74" spans="1:16" x14ac:dyDescent="0.25">
      <c r="A74">
        <f>Input!G75</f>
        <v>227</v>
      </c>
      <c r="B74">
        <f t="shared" si="9"/>
        <v>71</v>
      </c>
      <c r="C74" s="4">
        <f>Input!I75</f>
        <v>5385.8514821428562</v>
      </c>
      <c r="D74">
        <f t="shared" si="10"/>
        <v>1316.1264709999987</v>
      </c>
      <c r="E74">
        <f t="shared" si="17"/>
        <v>1167.6799791047788</v>
      </c>
      <c r="F74">
        <f t="shared" si="11"/>
        <v>22036.360955997581</v>
      </c>
      <c r="G74">
        <f t="shared" si="12"/>
        <v>12195063.952242741</v>
      </c>
      <c r="L74">
        <f>Input!J75</f>
        <v>45.124403714285108</v>
      </c>
      <c r="M74">
        <f t="shared" si="13"/>
        <v>41.018529999999828</v>
      </c>
      <c r="N74">
        <f t="shared" si="14"/>
        <v>16.217777510002712</v>
      </c>
      <c r="O74">
        <f t="shared" si="15"/>
        <v>835.59303851410573</v>
      </c>
      <c r="P74">
        <f t="shared" si="16"/>
        <v>77.29366745301968</v>
      </c>
    </row>
    <row r="75" spans="1:16" x14ac:dyDescent="0.25">
      <c r="A75">
        <f>Input!G76</f>
        <v>228</v>
      </c>
      <c r="B75">
        <f t="shared" si="9"/>
        <v>72</v>
      </c>
      <c r="C75" s="4">
        <f>Input!I76</f>
        <v>5435.4932929999995</v>
      </c>
      <c r="D75">
        <f t="shared" si="10"/>
        <v>1365.768281857142</v>
      </c>
      <c r="E75">
        <f t="shared" si="17"/>
        <v>1183.8977566154135</v>
      </c>
      <c r="F75">
        <f t="shared" si="11"/>
        <v>33076.887951702207</v>
      </c>
      <c r="G75">
        <f t="shared" si="12"/>
        <v>12082057.366466669</v>
      </c>
      <c r="L75">
        <f>Input!J76</f>
        <v>49.641810857143355</v>
      </c>
      <c r="M75">
        <f t="shared" si="13"/>
        <v>45.535937142858074</v>
      </c>
      <c r="N75">
        <f t="shared" si="14"/>
        <v>16.217777510634726</v>
      </c>
      <c r="O75">
        <f t="shared" si="15"/>
        <v>1117.1660051485208</v>
      </c>
      <c r="P75">
        <f t="shared" si="16"/>
        <v>77.293667441906763</v>
      </c>
    </row>
    <row r="76" spans="1:16" x14ac:dyDescent="0.25">
      <c r="A76">
        <f>Input!G77</f>
        <v>229</v>
      </c>
      <c r="B76">
        <f t="shared" si="9"/>
        <v>73</v>
      </c>
      <c r="C76" s="4">
        <f>Input!I77</f>
        <v>5491.9301357142849</v>
      </c>
      <c r="D76">
        <f t="shared" si="10"/>
        <v>1422.2051245714274</v>
      </c>
      <c r="E76">
        <f t="shared" si="17"/>
        <v>1200.1155341266804</v>
      </c>
      <c r="F76">
        <f t="shared" si="11"/>
        <v>49323.786183915479</v>
      </c>
      <c r="G76">
        <f t="shared" si="12"/>
        <v>11969576.813300993</v>
      </c>
      <c r="L76">
        <f>Input!J77</f>
        <v>56.436842714285376</v>
      </c>
      <c r="M76">
        <f t="shared" si="13"/>
        <v>52.330969000000096</v>
      </c>
      <c r="N76">
        <f t="shared" si="14"/>
        <v>16.217777511266732</v>
      </c>
      <c r="O76">
        <f t="shared" si="15"/>
        <v>1617.5732058046651</v>
      </c>
      <c r="P76">
        <f t="shared" si="16"/>
        <v>77.29366743079396</v>
      </c>
    </row>
    <row r="77" spans="1:16" x14ac:dyDescent="0.25">
      <c r="A77">
        <f>Input!G78</f>
        <v>230</v>
      </c>
      <c r="B77">
        <f t="shared" si="9"/>
        <v>74</v>
      </c>
      <c r="C77" s="4">
        <f>Input!I78</f>
        <v>5555.1809312857149</v>
      </c>
      <c r="D77">
        <f t="shared" si="10"/>
        <v>1485.4559201428574</v>
      </c>
      <c r="E77">
        <f t="shared" si="17"/>
        <v>1216.3333116385791</v>
      </c>
      <c r="F77">
        <f t="shared" si="11"/>
        <v>72426.978408147057</v>
      </c>
      <c r="G77">
        <f t="shared" si="12"/>
        <v>11857622.292745775</v>
      </c>
      <c r="L77">
        <f>Input!J78</f>
        <v>63.25079557142999</v>
      </c>
      <c r="M77">
        <f t="shared" si="13"/>
        <v>59.144921857144709</v>
      </c>
      <c r="N77">
        <f t="shared" si="14"/>
        <v>16.217777511898742</v>
      </c>
      <c r="O77">
        <f t="shared" si="15"/>
        <v>2212.104787788192</v>
      </c>
      <c r="P77">
        <f t="shared" si="16"/>
        <v>77.2936674196811</v>
      </c>
    </row>
    <row r="78" spans="1:16" x14ac:dyDescent="0.25">
      <c r="A78">
        <f>Input!G79</f>
        <v>231</v>
      </c>
      <c r="B78">
        <f t="shared" si="9"/>
        <v>75</v>
      </c>
      <c r="C78" s="4">
        <f>Input!I79</f>
        <v>5625.2385842857138</v>
      </c>
      <c r="D78">
        <f t="shared" si="10"/>
        <v>1555.5135731428563</v>
      </c>
      <c r="E78">
        <f t="shared" si="17"/>
        <v>1232.5510891511099</v>
      </c>
      <c r="F78">
        <f t="shared" si="11"/>
        <v>104304.76606611909</v>
      </c>
      <c r="G78">
        <f t="shared" si="12"/>
        <v>11746193.804801077</v>
      </c>
      <c r="L78">
        <f>Input!J79</f>
        <v>70.057652999998936</v>
      </c>
      <c r="M78">
        <f t="shared" si="13"/>
        <v>65.951779285713656</v>
      </c>
      <c r="N78">
        <f t="shared" si="14"/>
        <v>16.217777512530752</v>
      </c>
      <c r="O78">
        <f t="shared" si="15"/>
        <v>2898.7321925060774</v>
      </c>
      <c r="P78">
        <f t="shared" si="16"/>
        <v>77.29366740856824</v>
      </c>
    </row>
    <row r="79" spans="1:16" x14ac:dyDescent="0.25">
      <c r="A79">
        <f>Input!G80</f>
        <v>232</v>
      </c>
      <c r="B79">
        <f t="shared" si="9"/>
        <v>76</v>
      </c>
      <c r="C79" s="4">
        <f>Input!I80</f>
        <v>5700.8826854285717</v>
      </c>
      <c r="D79">
        <f t="shared" si="10"/>
        <v>1631.1576742857142</v>
      </c>
      <c r="E79">
        <f t="shared" si="17"/>
        <v>1248.7688666642725</v>
      </c>
      <c r="F79">
        <f t="shared" si="11"/>
        <v>146221.20019414788</v>
      </c>
      <c r="G79">
        <f t="shared" si="12"/>
        <v>11635291.349466957</v>
      </c>
      <c r="L79">
        <f>Input!J80</f>
        <v>75.644101142857835</v>
      </c>
      <c r="M79">
        <f t="shared" si="13"/>
        <v>71.538227428572554</v>
      </c>
      <c r="N79">
        <f t="shared" si="14"/>
        <v>16.217777513162762</v>
      </c>
      <c r="O79">
        <f t="shared" si="15"/>
        <v>3531.4879401412554</v>
      </c>
      <c r="P79">
        <f t="shared" si="16"/>
        <v>77.29366739745538</v>
      </c>
    </row>
    <row r="80" spans="1:16" x14ac:dyDescent="0.25">
      <c r="A80">
        <f>Input!G81</f>
        <v>233</v>
      </c>
      <c r="B80">
        <f t="shared" si="9"/>
        <v>77</v>
      </c>
      <c r="C80" s="4">
        <f>Input!I81</f>
        <v>5784.1448851428568</v>
      </c>
      <c r="D80">
        <f t="shared" si="10"/>
        <v>1714.4198739999993</v>
      </c>
      <c r="E80">
        <f t="shared" si="17"/>
        <v>1264.9866441780673</v>
      </c>
      <c r="F80">
        <f t="shared" si="11"/>
        <v>201990.22806817348</v>
      </c>
      <c r="G80">
        <f t="shared" si="12"/>
        <v>11524914.926743481</v>
      </c>
      <c r="L80">
        <f>Input!J81</f>
        <v>83.262199714285089</v>
      </c>
      <c r="M80">
        <f t="shared" si="13"/>
        <v>79.156325999999808</v>
      </c>
      <c r="N80">
        <f t="shared" si="14"/>
        <v>16.217777513794772</v>
      </c>
      <c r="O80">
        <f t="shared" si="15"/>
        <v>4494.9545481975993</v>
      </c>
      <c r="P80">
        <f t="shared" si="16"/>
        <v>77.293667386342506</v>
      </c>
    </row>
    <row r="81" spans="1:16" x14ac:dyDescent="0.25">
      <c r="A81">
        <f>Input!G82</f>
        <v>234</v>
      </c>
      <c r="B81">
        <f t="shared" si="9"/>
        <v>78</v>
      </c>
      <c r="C81" s="4">
        <f>Input!I82</f>
        <v>5876.0516520000001</v>
      </c>
      <c r="D81">
        <f t="shared" si="10"/>
        <v>1806.3266408571426</v>
      </c>
      <c r="E81">
        <f t="shared" si="17"/>
        <v>1281.2044216924942</v>
      </c>
      <c r="F81">
        <f t="shared" si="11"/>
        <v>275753.34506040503</v>
      </c>
      <c r="G81">
        <f t="shared" si="12"/>
        <v>11415064.536630705</v>
      </c>
      <c r="L81">
        <f>Input!J82</f>
        <v>91.906766857143339</v>
      </c>
      <c r="M81">
        <f t="shared" si="13"/>
        <v>87.800893142858058</v>
      </c>
      <c r="N81">
        <f t="shared" si="14"/>
        <v>16.217777514426782</v>
      </c>
      <c r="O81">
        <f t="shared" si="15"/>
        <v>5728.8231077218597</v>
      </c>
      <c r="P81">
        <f t="shared" si="16"/>
        <v>77.293667375229646</v>
      </c>
    </row>
    <row r="82" spans="1:16" x14ac:dyDescent="0.25">
      <c r="A82">
        <f>Input!G83</f>
        <v>235</v>
      </c>
      <c r="B82">
        <f t="shared" si="9"/>
        <v>79</v>
      </c>
      <c r="C82" s="4">
        <f>Input!I83</f>
        <v>5978.2349288571431</v>
      </c>
      <c r="D82">
        <f t="shared" si="10"/>
        <v>1908.5099177142856</v>
      </c>
      <c r="E82">
        <f t="shared" si="17"/>
        <v>1297.4221992075529</v>
      </c>
      <c r="F82">
        <f t="shared" si="11"/>
        <v>373428.19970976381</v>
      </c>
      <c r="G82">
        <f t="shared" si="12"/>
        <v>11305740.179128699</v>
      </c>
      <c r="L82">
        <f>Input!J83</f>
        <v>102.18327685714303</v>
      </c>
      <c r="M82">
        <f t="shared" si="13"/>
        <v>98.077403142857747</v>
      </c>
      <c r="N82">
        <f t="shared" si="14"/>
        <v>16.217777515058792</v>
      </c>
      <c r="O82">
        <f t="shared" si="15"/>
        <v>7390.0670771338837</v>
      </c>
      <c r="P82">
        <f t="shared" si="16"/>
        <v>77.293667364116786</v>
      </c>
    </row>
    <row r="83" spans="1:16" x14ac:dyDescent="0.25">
      <c r="A83">
        <f>Input!G84</f>
        <v>236</v>
      </c>
      <c r="B83">
        <f t="shared" si="9"/>
        <v>80</v>
      </c>
      <c r="C83" s="4">
        <f>Input!I84</f>
        <v>6091.3853349999999</v>
      </c>
      <c r="D83">
        <f t="shared" si="10"/>
        <v>2021.6603238571424</v>
      </c>
      <c r="E83">
        <f t="shared" si="17"/>
        <v>1313.6399767232438</v>
      </c>
      <c r="F83">
        <f t="shared" si="11"/>
        <v>501292.81195560639</v>
      </c>
      <c r="G83">
        <f t="shared" si="12"/>
        <v>11196941.854237514</v>
      </c>
      <c r="L83">
        <f>Input!J84</f>
        <v>113.15040614285681</v>
      </c>
      <c r="M83">
        <f t="shared" si="13"/>
        <v>109.04453242857153</v>
      </c>
      <c r="N83">
        <f t="shared" si="14"/>
        <v>16.217777515690802</v>
      </c>
      <c r="O83">
        <f t="shared" si="15"/>
        <v>9395.9344925720834</v>
      </c>
      <c r="P83">
        <f t="shared" si="16"/>
        <v>77.293667353003926</v>
      </c>
    </row>
  </sheetData>
  <mergeCells count="3">
    <mergeCell ref="C1:J1"/>
    <mergeCell ref="L1:S1"/>
    <mergeCell ref="AB3:AI18"/>
  </mergeCells>
  <conditionalFormatting sqref="W6">
    <cfRule type="cellIs" dxfId="8" priority="1" operator="greaterThan">
      <formula>0.05</formula>
    </cfRule>
    <cfRule type="cellIs" dxfId="7" priority="2" operator="between">
      <formula>0.05</formula>
      <formula>0.025</formula>
    </cfRule>
    <cfRule type="cellIs" dxfId="6" priority="3" operator="lessThan">
      <formula>0.025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3"/>
  <sheetViews>
    <sheetView topLeftCell="H1" zoomScale="89" zoomScaleNormal="89" workbookViewId="0">
      <selection activeCell="S12" sqref="S12"/>
    </sheetView>
  </sheetViews>
  <sheetFormatPr defaultRowHeight="15" x14ac:dyDescent="0.25"/>
  <cols>
    <col min="8" max="8" width="12" bestFit="1" customWidth="1"/>
    <col min="9" max="10" width="12" customWidth="1"/>
    <col min="11" max="11" width="12" bestFit="1" customWidth="1"/>
    <col min="17" max="17" width="12" bestFit="1" customWidth="1"/>
    <col min="18" max="19" width="12" customWidth="1"/>
    <col min="20" max="20" width="12.140625" bestFit="1" customWidth="1"/>
    <col min="21" max="21" width="12.42578125" bestFit="1" customWidth="1"/>
    <col min="24" max="24" width="16.42578125" bestFit="1" customWidth="1"/>
    <col min="25" max="25" width="12.28515625" bestFit="1" customWidth="1"/>
    <col min="26" max="28" width="9" bestFit="1" customWidth="1"/>
    <col min="30" max="30" width="11.5703125" bestFit="1" customWidth="1"/>
    <col min="31" max="31" width="12.42578125" customWidth="1"/>
    <col min="32" max="32" width="11.5703125" bestFit="1" customWidth="1"/>
  </cols>
  <sheetData>
    <row r="1" spans="1:37" ht="18" x14ac:dyDescent="0.35">
      <c r="E1" s="28" t="s">
        <v>18</v>
      </c>
      <c r="F1" s="28"/>
      <c r="G1" s="28"/>
      <c r="H1" s="28"/>
      <c r="I1" s="28"/>
      <c r="J1" s="28"/>
      <c r="K1" s="28"/>
      <c r="L1" s="28"/>
      <c r="N1" s="28" t="s">
        <v>19</v>
      </c>
      <c r="O1" s="28"/>
      <c r="P1" s="28"/>
      <c r="Q1" s="28"/>
      <c r="R1" s="28"/>
      <c r="S1" s="28"/>
      <c r="T1" s="28"/>
      <c r="U1" s="28"/>
    </row>
    <row r="2" spans="1:37" ht="14.45" x14ac:dyDescent="0.3">
      <c r="A2" t="s">
        <v>30</v>
      </c>
      <c r="B2" t="s">
        <v>9</v>
      </c>
      <c r="C2" t="s">
        <v>32</v>
      </c>
      <c r="D2" t="s">
        <v>35</v>
      </c>
      <c r="E2" t="s">
        <v>0</v>
      </c>
      <c r="F2" t="s">
        <v>20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21</v>
      </c>
      <c r="P2" t="s">
        <v>8</v>
      </c>
      <c r="Q2" t="s">
        <v>2</v>
      </c>
      <c r="T2" t="s">
        <v>4</v>
      </c>
      <c r="U2" t="s">
        <v>3</v>
      </c>
      <c r="X2" t="s">
        <v>7</v>
      </c>
      <c r="Z2" t="s">
        <v>10</v>
      </c>
      <c r="AA2" t="s">
        <v>33</v>
      </c>
      <c r="AB2" t="s">
        <v>34</v>
      </c>
    </row>
    <row r="3" spans="1:37" x14ac:dyDescent="0.25">
      <c r="A3">
        <f>Input!G4</f>
        <v>156</v>
      </c>
      <c r="B3">
        <f>A3-$A$3</f>
        <v>0</v>
      </c>
      <c r="C3">
        <f>B3*$AA$3</f>
        <v>0</v>
      </c>
      <c r="D3">
        <f>POWER(C3,$AB$3)</f>
        <v>0</v>
      </c>
      <c r="E3" s="4">
        <f>Input!I4</f>
        <v>4069.7250111428575</v>
      </c>
      <c r="F3">
        <f>E3-$E$3</f>
        <v>0</v>
      </c>
      <c r="G3">
        <f>$Z$3*(1-EXP(-1*D3))</f>
        <v>0</v>
      </c>
      <c r="H3">
        <f>(F3-G3)^2</f>
        <v>0</v>
      </c>
      <c r="I3">
        <f>(G3-$J$4)^2</f>
        <v>29568620.369509116</v>
      </c>
      <c r="J3" s="2" t="s">
        <v>11</v>
      </c>
      <c r="K3" s="23">
        <f>SUM(H3:H167)</f>
        <v>194674.97287004659</v>
      </c>
      <c r="L3">
        <f>1-(K3/K5)</f>
        <v>0.99989930217678247</v>
      </c>
      <c r="N3">
        <f>Input!J4</f>
        <v>4.1058737142852806</v>
      </c>
      <c r="O3">
        <f>N3-$N$3</f>
        <v>0</v>
      </c>
      <c r="P3">
        <f>POWER(C3,$AB$3)*EXP(-D3)*$Z$3*$AA$3*$AB$3</f>
        <v>0</v>
      </c>
      <c r="Q3">
        <f>(O3-P3)^2</f>
        <v>0</v>
      </c>
      <c r="R3">
        <f>(P3-$S$4)^2</f>
        <v>6429.3931845710149</v>
      </c>
      <c r="S3" s="1" t="s">
        <v>11</v>
      </c>
      <c r="T3" s="23">
        <f>SUM(Q3:Q167)</f>
        <v>61089.922378853495</v>
      </c>
      <c r="U3" s="5">
        <f>1-(T3/T5)</f>
        <v>0.87541365593794462</v>
      </c>
      <c r="X3">
        <f>COUNT(B3:B500)</f>
        <v>81</v>
      </c>
      <c r="Z3">
        <v>88246.157455849345</v>
      </c>
      <c r="AA3">
        <v>1.9764728109418245E-3</v>
      </c>
      <c r="AB3">
        <v>2.1079385434450053</v>
      </c>
      <c r="AD3" s="29"/>
      <c r="AE3" s="29"/>
      <c r="AF3" s="29"/>
      <c r="AG3" s="29"/>
      <c r="AH3" s="29"/>
      <c r="AI3" s="29"/>
      <c r="AJ3" s="29"/>
      <c r="AK3" s="29"/>
    </row>
    <row r="4" spans="1:37" x14ac:dyDescent="0.25">
      <c r="A4">
        <f>Input!G5</f>
        <v>157</v>
      </c>
      <c r="B4">
        <f t="shared" ref="B4:B67" si="0">A4-$A$3</f>
        <v>1</v>
      </c>
      <c r="C4">
        <f t="shared" ref="C4:C67" si="1">B4*$AA$3</f>
        <v>1.9764728109418245E-3</v>
      </c>
      <c r="D4">
        <f t="shared" ref="D4:D67" si="2">POWER(C4,$AB$3)</f>
        <v>1.9948217062188417E-6</v>
      </c>
      <c r="E4" s="4">
        <f>Input!I5</f>
        <v>4073.8498058571427</v>
      </c>
      <c r="F4">
        <f t="shared" ref="F4:F67" si="3">E4-$E$3</f>
        <v>4.1247947142851444</v>
      </c>
      <c r="G4">
        <f t="shared" ref="G4:G67" si="4">$Z$3*(1-EXP(-1*D4))</f>
        <v>0.17603517480023714</v>
      </c>
      <c r="H4">
        <f t="shared" ref="H4:H67" si="5">(F4-G4)^2</f>
        <v>15.592701900673058</v>
      </c>
      <c r="I4">
        <f t="shared" ref="I4:I67" si="6">(G4-$J$4)^2</f>
        <v>29566705.946292356</v>
      </c>
      <c r="J4">
        <f>AVERAGE(E3:E167)</f>
        <v>5437.7035933847219</v>
      </c>
      <c r="K4" t="s">
        <v>5</v>
      </c>
      <c r="L4" t="s">
        <v>6</v>
      </c>
      <c r="N4">
        <f>Input!J5</f>
        <v>4.1247947142851444</v>
      </c>
      <c r="O4">
        <f t="shared" ref="O4:O67" si="7">N4-$N$3</f>
        <v>1.8920999999863852E-2</v>
      </c>
      <c r="P4">
        <f t="shared" ref="P4:P67" si="8">POWER(C4,$AB$3)*EXP(-D4)*$Z$3*$AA$3*$AB$3</f>
        <v>7.3341166309482308E-4</v>
      </c>
      <c r="Q4">
        <f t="shared" ref="Q4:Q67" si="9">(O4-P4)^2</f>
        <v>3.3078836950777685E-4</v>
      </c>
      <c r="R4">
        <f t="shared" ref="R4:R67" si="10">(P4-$S$4)^2</f>
        <v>6429.2755700851931</v>
      </c>
      <c r="S4">
        <f>AVERAGE(N3:N167)</f>
        <v>80.183496958981621</v>
      </c>
      <c r="T4" t="s">
        <v>5</v>
      </c>
      <c r="U4" t="s">
        <v>6</v>
      </c>
      <c r="AD4" s="29"/>
      <c r="AE4" s="29"/>
      <c r="AF4" s="29"/>
      <c r="AG4" s="29"/>
      <c r="AH4" s="29"/>
      <c r="AI4" s="29"/>
      <c r="AJ4" s="29"/>
      <c r="AK4" s="29"/>
    </row>
    <row r="5" spans="1:37" x14ac:dyDescent="0.25">
      <c r="A5">
        <f>Input!G6</f>
        <v>158</v>
      </c>
      <c r="B5">
        <f t="shared" si="0"/>
        <v>2</v>
      </c>
      <c r="C5">
        <f t="shared" si="1"/>
        <v>3.952945621883649E-3</v>
      </c>
      <c r="D5">
        <f t="shared" si="2"/>
        <v>8.5991755657305345E-6</v>
      </c>
      <c r="E5" s="4">
        <f>Input!I6</f>
        <v>4078.1543508571435</v>
      </c>
      <c r="F5">
        <f t="shared" si="3"/>
        <v>8.4293397142860158</v>
      </c>
      <c r="G5">
        <f t="shared" si="4"/>
        <v>0.7588409382597654</v>
      </c>
      <c r="H5">
        <f t="shared" si="5"/>
        <v>58.836551473020208</v>
      </c>
      <c r="I5">
        <f t="shared" si="6"/>
        <v>29560368.241155121</v>
      </c>
      <c r="K5">
        <f>SUM(I3:I167)</f>
        <v>1933258998.5533769</v>
      </c>
      <c r="L5" s="5">
        <f>1-((1-L3)*(X3-1)/(X3-1-1))</f>
        <v>0.99989802752079238</v>
      </c>
      <c r="N5">
        <f>Input!J6</f>
        <v>4.3045450000008714</v>
      </c>
      <c r="O5">
        <f t="shared" si="7"/>
        <v>0.19867128571559078</v>
      </c>
      <c r="P5">
        <f t="shared" si="8"/>
        <v>3.1615326730550985E-3</v>
      </c>
      <c r="Q5">
        <f t="shared" si="9"/>
        <v>3.8224063534753286E-2</v>
      </c>
      <c r="R5">
        <f t="shared" si="10"/>
        <v>6428.8861890753515</v>
      </c>
      <c r="T5">
        <f>SUM(R3:R167)</f>
        <v>490342.0422099001</v>
      </c>
      <c r="U5" s="5">
        <f>1-((1-U3)*(X3-1)/(X3-1-1))</f>
        <v>0.87383661360804521</v>
      </c>
      <c r="X5" s="17"/>
      <c r="Y5" s="18"/>
      <c r="AD5" s="29"/>
      <c r="AE5" s="29"/>
      <c r="AF5" s="29"/>
      <c r="AG5" s="29"/>
      <c r="AH5" s="29"/>
      <c r="AI5" s="29"/>
      <c r="AJ5" s="29"/>
      <c r="AK5" s="29"/>
    </row>
    <row r="6" spans="1:37" x14ac:dyDescent="0.25">
      <c r="A6">
        <f>Input!G7</f>
        <v>159</v>
      </c>
      <c r="B6">
        <f t="shared" si="0"/>
        <v>3</v>
      </c>
      <c r="C6">
        <f t="shared" si="1"/>
        <v>5.9294184328254739E-3</v>
      </c>
      <c r="D6">
        <f t="shared" si="2"/>
        <v>2.0213725697174859E-5</v>
      </c>
      <c r="E6" s="4">
        <f>Input!I7</f>
        <v>4082.7592678571432</v>
      </c>
      <c r="F6">
        <f t="shared" si="3"/>
        <v>13.034256714285675</v>
      </c>
      <c r="G6">
        <f t="shared" si="4"/>
        <v>1.7837655923115932</v>
      </c>
      <c r="H6">
        <f t="shared" si="5"/>
        <v>126.57355048561766</v>
      </c>
      <c r="I6">
        <f t="shared" si="6"/>
        <v>29549224.374186672</v>
      </c>
      <c r="N6">
        <f>Input!J7</f>
        <v>4.6049169999996593</v>
      </c>
      <c r="O6">
        <f t="shared" si="7"/>
        <v>0.49904328571437873</v>
      </c>
      <c r="P6">
        <f t="shared" si="8"/>
        <v>7.4315975418880924E-3</v>
      </c>
      <c r="Q6">
        <f t="shared" si="9"/>
        <v>0.24168205194780615</v>
      </c>
      <c r="R6">
        <f t="shared" si="10"/>
        <v>6428.2014568418572</v>
      </c>
      <c r="X6" s="19" t="s">
        <v>17</v>
      </c>
      <c r="Y6" s="25">
        <f>SQRT((U5-L5)^2)</f>
        <v>0.12606141391274717</v>
      </c>
      <c r="AD6" s="29"/>
      <c r="AE6" s="29"/>
      <c r="AF6" s="29"/>
      <c r="AG6" s="29"/>
      <c r="AH6" s="29"/>
      <c r="AI6" s="29"/>
      <c r="AJ6" s="29"/>
      <c r="AK6" s="29"/>
    </row>
    <row r="7" spans="1:37" x14ac:dyDescent="0.25">
      <c r="A7">
        <f>Input!G8</f>
        <v>160</v>
      </c>
      <c r="B7">
        <f t="shared" si="0"/>
        <v>4</v>
      </c>
      <c r="C7">
        <f t="shared" si="1"/>
        <v>7.905891243767298E-3</v>
      </c>
      <c r="D7">
        <f t="shared" si="2"/>
        <v>3.7068886998638348E-5</v>
      </c>
      <c r="E7" s="4">
        <f>Input!I8</f>
        <v>4087.413852857143</v>
      </c>
      <c r="F7">
        <f t="shared" si="3"/>
        <v>17.688841714285445</v>
      </c>
      <c r="G7">
        <f t="shared" si="4"/>
        <v>3.2711262099194065</v>
      </c>
      <c r="H7">
        <f t="shared" si="5"/>
        <v>207.87052036483684</v>
      </c>
      <c r="I7">
        <f t="shared" si="6"/>
        <v>29533056.240283612</v>
      </c>
      <c r="N7">
        <f>Input!J8</f>
        <v>4.6545849999997699</v>
      </c>
      <c r="O7">
        <f t="shared" si="7"/>
        <v>0.54871128571448935</v>
      </c>
      <c r="P7">
        <f t="shared" si="8"/>
        <v>1.3628185639212287E-2</v>
      </c>
      <c r="Q7">
        <f t="shared" si="9"/>
        <v>0.28631392398616895</v>
      </c>
      <c r="R7">
        <f t="shared" si="10"/>
        <v>6427.2078591349436</v>
      </c>
      <c r="X7" s="21"/>
      <c r="Y7" s="22"/>
      <c r="AD7" s="29"/>
      <c r="AE7" s="29"/>
      <c r="AF7" s="29"/>
      <c r="AG7" s="29"/>
      <c r="AH7" s="29"/>
      <c r="AI7" s="29"/>
      <c r="AJ7" s="29"/>
      <c r="AK7" s="29"/>
    </row>
    <row r="8" spans="1:37" x14ac:dyDescent="0.25">
      <c r="A8">
        <f>Input!G9</f>
        <v>161</v>
      </c>
      <c r="B8">
        <f t="shared" si="0"/>
        <v>5</v>
      </c>
      <c r="C8">
        <f t="shared" si="1"/>
        <v>9.882364054709122E-3</v>
      </c>
      <c r="D8">
        <f t="shared" si="2"/>
        <v>5.9332124328665067E-5</v>
      </c>
      <c r="E8" s="4">
        <f>Input!I9</f>
        <v>4092.0305957142855</v>
      </c>
      <c r="F8">
        <f t="shared" si="3"/>
        <v>22.305584571427971</v>
      </c>
      <c r="G8">
        <f t="shared" si="4"/>
        <v>5.2356766622548037</v>
      </c>
      <c r="H8">
        <f t="shared" si="5"/>
        <v>291.38175602765267</v>
      </c>
      <c r="I8">
        <f t="shared" si="6"/>
        <v>29511707.666218936</v>
      </c>
      <c r="N8">
        <f>Input!J9</f>
        <v>4.6167428571425262</v>
      </c>
      <c r="O8">
        <f t="shared" si="7"/>
        <v>0.51086914285724561</v>
      </c>
      <c r="P8">
        <f t="shared" si="8"/>
        <v>2.1812664705487192E-2</v>
      </c>
      <c r="Q8">
        <f t="shared" si="9"/>
        <v>0.23917623882220135</v>
      </c>
      <c r="R8">
        <f t="shared" si="10"/>
        <v>6425.8956288951958</v>
      </c>
      <c r="AD8" s="29"/>
      <c r="AE8" s="29"/>
      <c r="AF8" s="29"/>
      <c r="AG8" s="29"/>
      <c r="AH8" s="29"/>
      <c r="AI8" s="29"/>
      <c r="AJ8" s="29"/>
      <c r="AK8" s="29"/>
    </row>
    <row r="9" spans="1:37" x14ac:dyDescent="0.25">
      <c r="A9">
        <f>Input!G10</f>
        <v>162</v>
      </c>
      <c r="B9">
        <f t="shared" si="0"/>
        <v>6</v>
      </c>
      <c r="C9">
        <f t="shared" si="1"/>
        <v>1.1858836865650948E-2</v>
      </c>
      <c r="D9">
        <f t="shared" si="2"/>
        <v>8.7136296725486264E-5</v>
      </c>
      <c r="E9" s="4">
        <f>Input!I10</f>
        <v>4096.6260524285708</v>
      </c>
      <c r="F9">
        <f t="shared" si="3"/>
        <v>26.901041285713291</v>
      </c>
      <c r="G9">
        <f t="shared" si="4"/>
        <v>7.6891083558789095</v>
      </c>
      <c r="H9">
        <f t="shared" si="5"/>
        <v>369.09836690045472</v>
      </c>
      <c r="I9">
        <f t="shared" si="6"/>
        <v>29485057.307623055</v>
      </c>
      <c r="N9">
        <f>Input!J10</f>
        <v>4.5954567142853193</v>
      </c>
      <c r="O9">
        <f t="shared" si="7"/>
        <v>0.48958300000003874</v>
      </c>
      <c r="P9">
        <f t="shared" si="8"/>
        <v>3.2033607420943459E-2</v>
      </c>
      <c r="Q9">
        <f t="shared" si="9"/>
        <v>0.20935144664949903</v>
      </c>
      <c r="R9">
        <f t="shared" si="10"/>
        <v>6424.2570773965745</v>
      </c>
      <c r="AD9" s="29"/>
      <c r="AE9" s="29"/>
      <c r="AF9" s="29"/>
      <c r="AG9" s="29"/>
      <c r="AH9" s="29"/>
      <c r="AI9" s="29"/>
      <c r="AJ9" s="29"/>
      <c r="AK9" s="29"/>
    </row>
    <row r="10" spans="1:37" x14ac:dyDescent="0.25">
      <c r="A10">
        <f>Input!G11</f>
        <v>163</v>
      </c>
      <c r="B10">
        <f t="shared" si="0"/>
        <v>7</v>
      </c>
      <c r="C10">
        <f t="shared" si="1"/>
        <v>1.3835309676592772E-2</v>
      </c>
      <c r="D10">
        <f t="shared" si="2"/>
        <v>1.2059208853929235E-4</v>
      </c>
      <c r="E10" s="4">
        <f>Input!I11</f>
        <v>4101.1931274285716</v>
      </c>
      <c r="F10">
        <f t="shared" si="3"/>
        <v>31.468116285714132</v>
      </c>
      <c r="G10">
        <f t="shared" si="4"/>
        <v>10.641146801216109</v>
      </c>
      <c r="H10">
        <f t="shared" si="5"/>
        <v>433.76265790821179</v>
      </c>
      <c r="I10">
        <f t="shared" si="6"/>
        <v>29453006.799116954</v>
      </c>
      <c r="N10">
        <f>Input!J11</f>
        <v>4.5670750000008411</v>
      </c>
      <c r="O10">
        <f t="shared" si="7"/>
        <v>0.46120128571556052</v>
      </c>
      <c r="P10">
        <f t="shared" si="8"/>
        <v>4.4331358227899617E-2</v>
      </c>
      <c r="Q10">
        <f t="shared" si="9"/>
        <v>0.17378053644356764</v>
      </c>
      <c r="R10">
        <f t="shared" si="10"/>
        <v>6422.2858631850295</v>
      </c>
      <c r="AD10" s="29"/>
      <c r="AE10" s="29"/>
      <c r="AF10" s="29"/>
      <c r="AG10" s="29"/>
      <c r="AH10" s="29"/>
      <c r="AI10" s="29"/>
      <c r="AJ10" s="29"/>
      <c r="AK10" s="29"/>
    </row>
    <row r="11" spans="1:37" x14ac:dyDescent="0.25">
      <c r="A11">
        <f>Input!G12</f>
        <v>164</v>
      </c>
      <c r="B11">
        <f t="shared" si="0"/>
        <v>8</v>
      </c>
      <c r="C11">
        <f t="shared" si="1"/>
        <v>1.5811782487534596E-2</v>
      </c>
      <c r="D11">
        <f t="shared" si="2"/>
        <v>1.597946655251344E-4</v>
      </c>
      <c r="E11" s="4">
        <f>Input!I12</f>
        <v>4105.9872554285712</v>
      </c>
      <c r="F11">
        <f t="shared" si="3"/>
        <v>36.262244285713678</v>
      </c>
      <c r="G11">
        <f t="shared" si="4"/>
        <v>14.100138621061078</v>
      </c>
      <c r="H11">
        <f t="shared" si="5"/>
        <v>491.15892749122685</v>
      </c>
      <c r="I11">
        <f t="shared" si="6"/>
        <v>29415474.434524316</v>
      </c>
      <c r="N11">
        <f>Input!J12</f>
        <v>4.7941279999995459</v>
      </c>
      <c r="O11">
        <f t="shared" si="7"/>
        <v>0.68825428571426528</v>
      </c>
      <c r="P11">
        <f t="shared" si="8"/>
        <v>5.8740477454551507E-2</v>
      </c>
      <c r="Q11">
        <f t="shared" si="9"/>
        <v>0.39628763478964774</v>
      </c>
      <c r="R11">
        <f t="shared" si="10"/>
        <v>6419.9766012240143</v>
      </c>
      <c r="AD11" s="29"/>
      <c r="AE11" s="29"/>
      <c r="AF11" s="29"/>
      <c r="AG11" s="29"/>
      <c r="AH11" s="29"/>
      <c r="AI11" s="29"/>
      <c r="AJ11" s="29"/>
      <c r="AK11" s="29"/>
    </row>
    <row r="12" spans="1:37" x14ac:dyDescent="0.25">
      <c r="A12">
        <f>Input!G13</f>
        <v>165</v>
      </c>
      <c r="B12">
        <f t="shared" si="0"/>
        <v>9</v>
      </c>
      <c r="C12">
        <f t="shared" si="1"/>
        <v>1.778825529847642E-2</v>
      </c>
      <c r="D12">
        <f t="shared" si="2"/>
        <v>2.0482768223688215E-4</v>
      </c>
      <c r="E12" s="4">
        <f>Input!I13</f>
        <v>4110.8263209999996</v>
      </c>
      <c r="F12">
        <f t="shared" si="3"/>
        <v>41.101309857142041</v>
      </c>
      <c r="G12">
        <f t="shared" si="4"/>
        <v>18.073404867993005</v>
      </c>
      <c r="H12">
        <f t="shared" si="5"/>
        <v>530.28440818927504</v>
      </c>
      <c r="I12">
        <f t="shared" si="6"/>
        <v>29372391.380281869</v>
      </c>
      <c r="N12">
        <f>Input!J13</f>
        <v>4.8390655714283639</v>
      </c>
      <c r="O12">
        <f t="shared" si="7"/>
        <v>0.73319185714308333</v>
      </c>
      <c r="P12">
        <f t="shared" si="8"/>
        <v>7.5291212009523184E-2</v>
      </c>
      <c r="Q12">
        <f t="shared" si="9"/>
        <v>0.43283325886715468</v>
      </c>
      <c r="R12">
        <f t="shared" si="10"/>
        <v>6417.3246279992145</v>
      </c>
      <c r="AD12" s="29"/>
      <c r="AE12" s="29"/>
      <c r="AF12" s="29"/>
      <c r="AG12" s="29"/>
      <c r="AH12" s="29"/>
      <c r="AI12" s="29"/>
      <c r="AJ12" s="29"/>
      <c r="AK12" s="29"/>
    </row>
    <row r="13" spans="1:37" x14ac:dyDescent="0.25">
      <c r="A13">
        <f>Input!G14</f>
        <v>166</v>
      </c>
      <c r="B13">
        <f t="shared" si="0"/>
        <v>10</v>
      </c>
      <c r="C13">
        <f t="shared" si="1"/>
        <v>1.9764728109418244E-2</v>
      </c>
      <c r="D13">
        <f t="shared" si="2"/>
        <v>2.5576589235989168E-4</v>
      </c>
      <c r="E13" s="4">
        <f>Input!I14</f>
        <v>4116.0745548571422</v>
      </c>
      <c r="F13">
        <f t="shared" si="3"/>
        <v>46.349543714284664</v>
      </c>
      <c r="G13">
        <f t="shared" si="4"/>
        <v>22.567471091313088</v>
      </c>
      <c r="H13">
        <f t="shared" si="5"/>
        <v>565.58697824429419</v>
      </c>
      <c r="I13">
        <f t="shared" si="6"/>
        <v>29323699.222966902</v>
      </c>
      <c r="N13">
        <f>Input!J14</f>
        <v>5.2482338571426226</v>
      </c>
      <c r="O13">
        <f t="shared" si="7"/>
        <v>1.142360142857342</v>
      </c>
      <c r="P13">
        <f t="shared" si="8"/>
        <v>9.4010452727499347E-2</v>
      </c>
      <c r="Q13">
        <f t="shared" si="9"/>
        <v>1.0990370727953369</v>
      </c>
      <c r="R13">
        <f t="shared" si="10"/>
        <v>6414.3258488354604</v>
      </c>
      <c r="AD13" s="29"/>
      <c r="AE13" s="29"/>
      <c r="AF13" s="29"/>
      <c r="AG13" s="29"/>
      <c r="AH13" s="29"/>
      <c r="AI13" s="29"/>
      <c r="AJ13" s="29"/>
      <c r="AK13" s="29"/>
    </row>
    <row r="14" spans="1:37" x14ac:dyDescent="0.25">
      <c r="A14">
        <f>Input!G15</f>
        <v>167</v>
      </c>
      <c r="B14">
        <f t="shared" si="0"/>
        <v>11</v>
      </c>
      <c r="C14">
        <f t="shared" si="1"/>
        <v>2.1741200920360068E-2</v>
      </c>
      <c r="D14">
        <f t="shared" si="2"/>
        <v>3.1267694868202748E-4</v>
      </c>
      <c r="E14" s="4">
        <f>Input!I15</f>
        <v>4121.4457755714284</v>
      </c>
      <c r="F14">
        <f t="shared" si="3"/>
        <v>51.720764428570874</v>
      </c>
      <c r="G14">
        <f t="shared" si="4"/>
        <v>27.588225920287488</v>
      </c>
      <c r="H14">
        <f t="shared" si="5"/>
        <v>582.37941485378053</v>
      </c>
      <c r="I14">
        <f t="shared" si="6"/>
        <v>29269348.289274834</v>
      </c>
      <c r="N14">
        <f>Input!J15</f>
        <v>5.3712207142862098</v>
      </c>
      <c r="O14">
        <f t="shared" si="7"/>
        <v>1.2653470000009293</v>
      </c>
      <c r="P14">
        <f t="shared" si="8"/>
        <v>0.11492239400865088</v>
      </c>
      <c r="Q14">
        <f t="shared" si="9"/>
        <v>1.3234767740724891</v>
      </c>
      <c r="R14">
        <f t="shared" si="10"/>
        <v>6410.9766328666374</v>
      </c>
      <c r="AD14" s="29"/>
      <c r="AE14" s="29"/>
      <c r="AF14" s="29"/>
      <c r="AG14" s="29"/>
      <c r="AH14" s="29"/>
      <c r="AI14" s="29"/>
      <c r="AJ14" s="29"/>
      <c r="AK14" s="29"/>
    </row>
    <row r="15" spans="1:37" x14ac:dyDescent="0.25">
      <c r="A15">
        <f>Input!G16</f>
        <v>168</v>
      </c>
      <c r="B15">
        <f t="shared" si="0"/>
        <v>12</v>
      </c>
      <c r="C15">
        <f t="shared" si="1"/>
        <v>2.3717673731301896E-2</v>
      </c>
      <c r="D15">
        <f t="shared" si="2"/>
        <v>3.7562269918865943E-4</v>
      </c>
      <c r="E15" s="4">
        <f>Input!I16</f>
        <v>4127.3491515714286</v>
      </c>
      <c r="F15">
        <f t="shared" si="3"/>
        <v>57.624140428571081</v>
      </c>
      <c r="G15">
        <f t="shared" si="4"/>
        <v>33.141035204387229</v>
      </c>
      <c r="H15">
        <f t="shared" si="5"/>
        <v>599.42244141845867</v>
      </c>
      <c r="I15">
        <f t="shared" si="6"/>
        <v>29209296.445284758</v>
      </c>
      <c r="N15">
        <f>Input!J16</f>
        <v>5.9033760000002076</v>
      </c>
      <c r="O15">
        <f t="shared" si="7"/>
        <v>1.797502285714927</v>
      </c>
      <c r="P15">
        <f t="shared" si="8"/>
        <v>0.1380490083904703</v>
      </c>
      <c r="Q15">
        <f t="shared" si="9"/>
        <v>2.7537851796228807</v>
      </c>
      <c r="R15">
        <f t="shared" si="10"/>
        <v>6407.2737376107971</v>
      </c>
      <c r="AD15" s="29"/>
      <c r="AE15" s="29"/>
      <c r="AF15" s="29"/>
      <c r="AG15" s="29"/>
      <c r="AH15" s="29"/>
      <c r="AI15" s="29"/>
      <c r="AJ15" s="29"/>
      <c r="AK15" s="29"/>
    </row>
    <row r="16" spans="1:37" x14ac:dyDescent="0.25">
      <c r="A16">
        <f>Input!G17</f>
        <v>169</v>
      </c>
      <c r="B16">
        <f t="shared" si="0"/>
        <v>13</v>
      </c>
      <c r="C16">
        <f t="shared" si="1"/>
        <v>2.569414654224372E-2</v>
      </c>
      <c r="D16">
        <f t="shared" si="2"/>
        <v>4.4466015270429326E-4</v>
      </c>
      <c r="E16" s="4">
        <f>Input!I17</f>
        <v>4133.4890409999998</v>
      </c>
      <c r="F16">
        <f t="shared" si="3"/>
        <v>63.764029857142305</v>
      </c>
      <c r="G16">
        <f t="shared" si="4"/>
        <v>39.230827010720041</v>
      </c>
      <c r="H16">
        <f t="shared" si="5"/>
        <v>601.87804190370139</v>
      </c>
      <c r="I16">
        <f t="shared" si="6"/>
        <v>29143508.209281772</v>
      </c>
      <c r="N16">
        <f>Input!J17</f>
        <v>6.1398894285712231</v>
      </c>
      <c r="O16">
        <f t="shared" si="7"/>
        <v>2.0340157142859425</v>
      </c>
      <c r="P16">
        <f t="shared" si="8"/>
        <v>0.16341039978078747</v>
      </c>
      <c r="Q16">
        <f t="shared" si="9"/>
        <v>3.4991642426549303</v>
      </c>
      <c r="R16">
        <f t="shared" si="10"/>
        <v>6403.2142529419943</v>
      </c>
      <c r="AD16" s="29"/>
      <c r="AE16" s="29"/>
      <c r="AF16" s="29"/>
      <c r="AG16" s="29"/>
      <c r="AH16" s="29"/>
      <c r="AI16" s="29"/>
      <c r="AJ16" s="29"/>
      <c r="AK16" s="29"/>
    </row>
    <row r="17" spans="1:37" x14ac:dyDescent="0.25">
      <c r="A17">
        <f>Input!G18</f>
        <v>170</v>
      </c>
      <c r="B17">
        <f t="shared" si="0"/>
        <v>14</v>
      </c>
      <c r="C17">
        <f t="shared" si="1"/>
        <v>2.7670619353185544E-2</v>
      </c>
      <c r="D17">
        <f t="shared" si="2"/>
        <v>5.1984221845725973E-4</v>
      </c>
      <c r="E17" s="4">
        <f>Input!I18</f>
        <v>4140.1539904285719</v>
      </c>
      <c r="F17">
        <f t="shared" si="3"/>
        <v>70.428979285714377</v>
      </c>
      <c r="G17">
        <f t="shared" si="4"/>
        <v>45.862156686736654</v>
      </c>
      <c r="H17">
        <f t="shared" si="5"/>
        <v>603.5287726096426</v>
      </c>
      <c r="I17">
        <f t="shared" si="6"/>
        <v>29071954.07849339</v>
      </c>
      <c r="N17">
        <f>Input!J18</f>
        <v>6.6649494285720721</v>
      </c>
      <c r="O17">
        <f t="shared" si="7"/>
        <v>2.5590757142867915</v>
      </c>
      <c r="P17">
        <f t="shared" si="8"/>
        <v>0.19102507370315547</v>
      </c>
      <c r="Q17">
        <f t="shared" si="9"/>
        <v>5.6076638363685696</v>
      </c>
      <c r="R17">
        <f t="shared" si="10"/>
        <v>6398.7955583170651</v>
      </c>
      <c r="AD17" s="29"/>
      <c r="AE17" s="29"/>
      <c r="AF17" s="29"/>
      <c r="AG17" s="29"/>
      <c r="AH17" s="29"/>
      <c r="AI17" s="29"/>
      <c r="AJ17" s="29"/>
      <c r="AK17" s="29"/>
    </row>
    <row r="18" spans="1:37" x14ac:dyDescent="0.25">
      <c r="A18">
        <f>Input!G19</f>
        <v>171</v>
      </c>
      <c r="B18">
        <f t="shared" si="0"/>
        <v>15</v>
      </c>
      <c r="C18">
        <f t="shared" si="1"/>
        <v>2.9647092164127368E-2</v>
      </c>
      <c r="D18">
        <f t="shared" si="2"/>
        <v>6.0121828555977281E-4</v>
      </c>
      <c r="E18" s="4">
        <f>Input!I19</f>
        <v>4147.0365321428571</v>
      </c>
      <c r="F18">
        <f t="shared" si="3"/>
        <v>77.31152099999963</v>
      </c>
      <c r="G18">
        <f t="shared" si="4"/>
        <v>53.03925780937039</v>
      </c>
      <c r="H18">
        <f t="shared" si="5"/>
        <v>589.14276039517506</v>
      </c>
      <c r="I18">
        <f t="shared" si="6"/>
        <v>28994610.00681714</v>
      </c>
      <c r="N18">
        <f>Input!J19</f>
        <v>6.882541714285253</v>
      </c>
      <c r="O18">
        <f t="shared" si="7"/>
        <v>2.7766679999999724</v>
      </c>
      <c r="P18">
        <f t="shared" si="8"/>
        <v>0.22091014879896145</v>
      </c>
      <c r="Q18">
        <f t="shared" si="9"/>
        <v>6.531898193975608</v>
      </c>
      <c r="R18">
        <f t="shared" si="10"/>
        <v>6394.0152893759978</v>
      </c>
      <c r="AD18" s="29"/>
      <c r="AE18" s="29"/>
      <c r="AF18" s="29"/>
      <c r="AG18" s="29"/>
      <c r="AH18" s="29"/>
      <c r="AI18" s="29"/>
      <c r="AJ18" s="29"/>
      <c r="AK18" s="29"/>
    </row>
    <row r="19" spans="1:37" ht="14.45" x14ac:dyDescent="0.3">
      <c r="A19">
        <f>Input!G20</f>
        <v>172</v>
      </c>
      <c r="B19">
        <f t="shared" si="0"/>
        <v>16</v>
      </c>
      <c r="C19">
        <f t="shared" si="1"/>
        <v>3.1623564975069192E-2</v>
      </c>
      <c r="D19">
        <f t="shared" si="2"/>
        <v>6.8883468584388595E-4</v>
      </c>
      <c r="E19" s="4">
        <f>Input!I20</f>
        <v>4154.2052551428569</v>
      </c>
      <c r="F19">
        <f t="shared" si="3"/>
        <v>84.480243999999402</v>
      </c>
      <c r="G19">
        <f t="shared" si="4"/>
        <v>60.766082852477588</v>
      </c>
      <c r="H19">
        <f t="shared" si="5"/>
        <v>562.36143893063308</v>
      </c>
      <c r="I19">
        <f t="shared" si="6"/>
        <v>28911456.992168687</v>
      </c>
      <c r="N19">
        <f>Input!J20</f>
        <v>7.1687229999997726</v>
      </c>
      <c r="O19">
        <f t="shared" si="7"/>
        <v>3.062849285714492</v>
      </c>
      <c r="P19">
        <f t="shared" si="8"/>
        <v>0.2530815255431253</v>
      </c>
      <c r="Q19">
        <f t="shared" si="9"/>
        <v>7.8947948660984189</v>
      </c>
      <c r="R19">
        <f t="shared" si="10"/>
        <v>6388.8713113620634</v>
      </c>
    </row>
    <row r="20" spans="1:37" ht="14.45" x14ac:dyDescent="0.3">
      <c r="A20">
        <f>Input!G21</f>
        <v>173</v>
      </c>
      <c r="B20">
        <f t="shared" si="0"/>
        <v>17</v>
      </c>
      <c r="C20">
        <f t="shared" si="1"/>
        <v>3.3600037786011019E-2</v>
      </c>
      <c r="D20">
        <f t="shared" si="2"/>
        <v>7.827350696276074E-4</v>
      </c>
      <c r="E20" s="4">
        <f>Input!I21</f>
        <v>4161.4260111428575</v>
      </c>
      <c r="F20">
        <f t="shared" si="3"/>
        <v>91.701000000000022</v>
      </c>
      <c r="G20">
        <f t="shared" si="4"/>
        <v>69.046336180951172</v>
      </c>
      <c r="H20">
        <f t="shared" si="5"/>
        <v>513.23379275412105</v>
      </c>
      <c r="I20">
        <f t="shared" si="6"/>
        <v>28822480.745326709</v>
      </c>
      <c r="N20">
        <f>Input!J21</f>
        <v>7.2207560000006197</v>
      </c>
      <c r="O20">
        <f t="shared" si="7"/>
        <v>3.1148822857153391</v>
      </c>
      <c r="P20">
        <f t="shared" si="8"/>
        <v>0.28755402303502819</v>
      </c>
      <c r="Q20">
        <f t="shared" si="9"/>
        <v>7.9937851049508648</v>
      </c>
      <c r="R20">
        <f t="shared" si="10"/>
        <v>6383.3616976240346</v>
      </c>
    </row>
    <row r="21" spans="1:37" ht="14.45" x14ac:dyDescent="0.3">
      <c r="A21">
        <f>Input!G22</f>
        <v>174</v>
      </c>
      <c r="B21">
        <f t="shared" si="0"/>
        <v>18</v>
      </c>
      <c r="C21">
        <f t="shared" si="1"/>
        <v>3.557651059695284E-2</v>
      </c>
      <c r="D21">
        <f t="shared" si="2"/>
        <v>8.8296071512838741E-4</v>
      </c>
      <c r="E21" s="4">
        <f>Input!I22</f>
        <v>4169.3137351428577</v>
      </c>
      <c r="F21">
        <f t="shared" si="3"/>
        <v>99.588724000000184</v>
      </c>
      <c r="G21">
        <f t="shared" si="4"/>
        <v>77.88350119863351</v>
      </c>
      <c r="H21">
        <f t="shared" si="5"/>
        <v>471.11669685696774</v>
      </c>
      <c r="I21">
        <f t="shared" si="6"/>
        <v>28727671.420601685</v>
      </c>
      <c r="N21">
        <f>Input!J22</f>
        <v>7.8877240000001621</v>
      </c>
      <c r="O21">
        <f t="shared" si="7"/>
        <v>3.7818502857148815</v>
      </c>
      <c r="P21">
        <f t="shared" si="8"/>
        <v>0.3243414914720707</v>
      </c>
      <c r="Q21">
        <f t="shared" si="9"/>
        <v>11.954367062266376</v>
      </c>
      <c r="R21">
        <f t="shared" si="10"/>
        <v>6377.4847119838605</v>
      </c>
    </row>
    <row r="22" spans="1:37" ht="14.45" x14ac:dyDescent="0.3">
      <c r="A22">
        <f>Input!G23</f>
        <v>175</v>
      </c>
      <c r="B22">
        <f t="shared" si="0"/>
        <v>19</v>
      </c>
      <c r="C22">
        <f t="shared" si="1"/>
        <v>3.7552983407894668E-2</v>
      </c>
      <c r="D22">
        <f t="shared" si="2"/>
        <v>9.8955078639718984E-4</v>
      </c>
      <c r="E22" s="4">
        <f>Input!I23</f>
        <v>4177.234571</v>
      </c>
      <c r="F22">
        <f t="shared" si="3"/>
        <v>107.50955985714245</v>
      </c>
      <c r="G22">
        <f t="shared" si="4"/>
        <v>87.28086296147454</v>
      </c>
      <c r="H22">
        <f t="shared" si="5"/>
        <v>409.20017809680451</v>
      </c>
      <c r="I22">
        <f t="shared" si="6"/>
        <v>28627023.394229755</v>
      </c>
      <c r="N22">
        <f>Input!J23</f>
        <v>7.920835857142265</v>
      </c>
      <c r="O22">
        <f t="shared" si="7"/>
        <v>3.8149621428569844</v>
      </c>
      <c r="P22">
        <f t="shared" si="8"/>
        <v>0.36345690576629874</v>
      </c>
      <c r="Q22">
        <f t="shared" si="9"/>
        <v>11.91288840166443</v>
      </c>
      <c r="R22">
        <f t="shared" si="10"/>
        <v>6371.2387940968983</v>
      </c>
    </row>
    <row r="23" spans="1:37" ht="14.45" x14ac:dyDescent="0.3">
      <c r="A23">
        <f>Input!G24</f>
        <v>176</v>
      </c>
      <c r="B23">
        <f t="shared" si="0"/>
        <v>20</v>
      </c>
      <c r="C23">
        <f t="shared" si="1"/>
        <v>3.9529456218836488E-2</v>
      </c>
      <c r="D23">
        <f t="shared" si="2"/>
        <v>1.1025425506810513E-3</v>
      </c>
      <c r="E23" s="4">
        <f>Input!I24</f>
        <v>4185.2996801428571</v>
      </c>
      <c r="F23">
        <f t="shared" si="3"/>
        <v>115.57466899999963</v>
      </c>
      <c r="G23">
        <f t="shared" si="4"/>
        <v>97.241527217882137</v>
      </c>
      <c r="H23">
        <f t="shared" si="5"/>
        <v>336.10408760322218</v>
      </c>
      <c r="I23">
        <f t="shared" si="6"/>
        <v>28520535.080166988</v>
      </c>
      <c r="N23">
        <f>Input!J24</f>
        <v>8.0651091428571817</v>
      </c>
      <c r="O23">
        <f t="shared" si="7"/>
        <v>3.9592354285719011</v>
      </c>
      <c r="P23">
        <f t="shared" si="8"/>
        <v>0.40491244430792278</v>
      </c>
      <c r="Q23">
        <f t="shared" si="9"/>
        <v>12.633211876467193</v>
      </c>
      <c r="R23">
        <f t="shared" si="10"/>
        <v>6364.6225471649341</v>
      </c>
    </row>
    <row r="24" spans="1:37" ht="14.45" x14ac:dyDescent="0.3">
      <c r="A24">
        <f>Input!G25</f>
        <v>177</v>
      </c>
      <c r="B24">
        <f t="shared" si="0"/>
        <v>21</v>
      </c>
      <c r="C24">
        <f t="shared" si="1"/>
        <v>4.1505929029778316E-2</v>
      </c>
      <c r="D24">
        <f t="shared" si="2"/>
        <v>1.2219715633650047E-3</v>
      </c>
      <c r="E24" s="4">
        <f>Input!I25</f>
        <v>4193.3387727142854</v>
      </c>
      <c r="F24">
        <f t="shared" si="3"/>
        <v>123.61376157142786</v>
      </c>
      <c r="G24">
        <f t="shared" si="4"/>
        <v>107.76843659469036</v>
      </c>
      <c r="H24">
        <f t="shared" si="5"/>
        <v>251.07432361842129</v>
      </c>
      <c r="I24">
        <f t="shared" si="6"/>
        <v>28408208.775586374</v>
      </c>
      <c r="N24">
        <f>Input!J25</f>
        <v>8.0390925714282275</v>
      </c>
      <c r="O24">
        <f t="shared" si="7"/>
        <v>3.9332188571429469</v>
      </c>
      <c r="P24">
        <f t="shared" si="8"/>
        <v>0.44871955586692597</v>
      </c>
      <c r="Q24">
        <f t="shared" si="9"/>
        <v>12.141735380593079</v>
      </c>
      <c r="R24">
        <f t="shared" si="10"/>
        <v>6357.6347275242488</v>
      </c>
    </row>
    <row r="25" spans="1:37" ht="14.45" x14ac:dyDescent="0.3">
      <c r="A25">
        <f>Input!G26</f>
        <v>178</v>
      </c>
      <c r="B25">
        <f t="shared" si="0"/>
        <v>22</v>
      </c>
      <c r="C25">
        <f t="shared" si="1"/>
        <v>4.3482401840720136E-2</v>
      </c>
      <c r="D25">
        <f t="shared" si="2"/>
        <v>1.3478718266857993E-3</v>
      </c>
      <c r="E25" s="4">
        <f>Input!I26</f>
        <v>4201.7704777142862</v>
      </c>
      <c r="F25">
        <f t="shared" si="3"/>
        <v>132.04546657142873</v>
      </c>
      <c r="G25">
        <f t="shared" si="4"/>
        <v>118.86438447484667</v>
      </c>
      <c r="H25">
        <f t="shared" si="5"/>
        <v>173.74092523683612</v>
      </c>
      <c r="I25">
        <f t="shared" si="6"/>
        <v>28290050.530237027</v>
      </c>
      <c r="N25">
        <f>Input!J26</f>
        <v>8.4317050000008749</v>
      </c>
      <c r="O25">
        <f t="shared" si="7"/>
        <v>4.3258312857155943</v>
      </c>
      <c r="P25">
        <f t="shared" si="8"/>
        <v>0.4948890169047237</v>
      </c>
      <c r="Q25">
        <f t="shared" si="9"/>
        <v>14.676118666961782</v>
      </c>
      <c r="R25">
        <f t="shared" si="10"/>
        <v>6350.2742357460411</v>
      </c>
    </row>
    <row r="26" spans="1:37" x14ac:dyDescent="0.25">
      <c r="A26">
        <f>Input!G27</f>
        <v>179</v>
      </c>
      <c r="B26">
        <f t="shared" si="0"/>
        <v>23</v>
      </c>
      <c r="C26">
        <f t="shared" si="1"/>
        <v>4.5458874651661964E-2</v>
      </c>
      <c r="D26">
        <f t="shared" si="2"/>
        <v>1.4802759269919284E-3</v>
      </c>
      <c r="E26" s="4">
        <f>Input!I27</f>
        <v>4210.9542955714287</v>
      </c>
      <c r="F26">
        <f t="shared" si="3"/>
        <v>141.22928442857119</v>
      </c>
      <c r="G26">
        <f t="shared" si="4"/>
        <v>130.5320269874745</v>
      </c>
      <c r="H26">
        <f t="shared" si="5"/>
        <v>114.43131676109863</v>
      </c>
      <c r="I26">
        <f t="shared" si="6"/>
        <v>28166070.035175413</v>
      </c>
      <c r="N26">
        <f>Input!J27</f>
        <v>9.1838178571424578</v>
      </c>
      <c r="O26">
        <f t="shared" si="7"/>
        <v>5.0779441428571772</v>
      </c>
      <c r="P26">
        <f t="shared" si="8"/>
        <v>0.54343098104718612</v>
      </c>
      <c r="Q26">
        <f t="shared" si="9"/>
        <v>20.561809614628039</v>
      </c>
      <c r="R26">
        <f t="shared" si="10"/>
        <v>6342.5401089697507</v>
      </c>
    </row>
    <row r="27" spans="1:37" x14ac:dyDescent="0.25">
      <c r="A27">
        <f>Input!G28</f>
        <v>180</v>
      </c>
      <c r="B27">
        <f t="shared" si="0"/>
        <v>24</v>
      </c>
      <c r="C27">
        <f t="shared" si="1"/>
        <v>4.7435347462603791E-2</v>
      </c>
      <c r="D27">
        <f t="shared" si="2"/>
        <v>1.6192151542803203E-3</v>
      </c>
      <c r="E27" s="4">
        <f>Input!I28</f>
        <v>4221.0203085714293</v>
      </c>
      <c r="F27">
        <f t="shared" si="3"/>
        <v>151.29529742857176</v>
      </c>
      <c r="G27">
        <f t="shared" si="4"/>
        <v>142.77389343916715</v>
      </c>
      <c r="H27">
        <f t="shared" si="5"/>
        <v>72.614325950640705</v>
      </c>
      <c r="I27">
        <f t="shared" si="6"/>
        <v>28036280.527365521</v>
      </c>
      <c r="N27">
        <f>Input!J28</f>
        <v>10.066013000000567</v>
      </c>
      <c r="O27">
        <f t="shared" si="7"/>
        <v>5.960139285715286</v>
      </c>
      <c r="P27">
        <f t="shared" si="8"/>
        <v>0.5943550220869851</v>
      </c>
      <c r="Q27">
        <f t="shared" si="9"/>
        <v>28.791640763801109</v>
      </c>
      <c r="R27">
        <f t="shared" si="10"/>
        <v>6334.4315142511605</v>
      </c>
    </row>
    <row r="28" spans="1:37" x14ac:dyDescent="0.25">
      <c r="A28">
        <f>Input!G29</f>
        <v>181</v>
      </c>
      <c r="B28">
        <f t="shared" si="0"/>
        <v>25</v>
      </c>
      <c r="C28">
        <f t="shared" si="1"/>
        <v>4.9411820273545612E-2</v>
      </c>
      <c r="D28">
        <f t="shared" si="2"/>
        <v>1.7647196069591898E-3</v>
      </c>
      <c r="E28" s="4">
        <f>Input!I29</f>
        <v>4232.1317111428571</v>
      </c>
      <c r="F28">
        <f t="shared" si="3"/>
        <v>162.40669999999955</v>
      </c>
      <c r="G28">
        <f t="shared" si="4"/>
        <v>155.5923954463961</v>
      </c>
      <c r="H28">
        <f t="shared" si="5"/>
        <v>46.434746549260701</v>
      </c>
      <c r="I28">
        <f t="shared" si="6"/>
        <v>27900698.707385454</v>
      </c>
      <c r="N28">
        <f>Input!J29</f>
        <v>11.111402571427789</v>
      </c>
      <c r="O28">
        <f t="shared" si="7"/>
        <v>7.0055288571425081</v>
      </c>
      <c r="P28">
        <f t="shared" si="8"/>
        <v>0.64767017159658336</v>
      </c>
      <c r="Q28">
        <f t="shared" si="9"/>
        <v>40.422367065371745</v>
      </c>
      <c r="R28">
        <f t="shared" si="10"/>
        <v>6325.9477427529146</v>
      </c>
    </row>
    <row r="29" spans="1:37" x14ac:dyDescent="0.25">
      <c r="A29">
        <f>Input!G30</f>
        <v>182</v>
      </c>
      <c r="B29">
        <f t="shared" si="0"/>
        <v>26</v>
      </c>
      <c r="C29">
        <f t="shared" si="1"/>
        <v>5.1388293084487439E-2</v>
      </c>
      <c r="D29">
        <f t="shared" si="2"/>
        <v>1.9168182841947147E-3</v>
      </c>
      <c r="E29" s="4">
        <f>Input!I30</f>
        <v>4244.9743922857142</v>
      </c>
      <c r="F29">
        <f t="shared" si="3"/>
        <v>175.24938114285669</v>
      </c>
      <c r="G29">
        <f t="shared" si="4"/>
        <v>168.98983497677506</v>
      </c>
      <c r="H29">
        <f t="shared" si="5"/>
        <v>39.181918205307284</v>
      </c>
      <c r="I29">
        <f t="shared" si="6"/>
        <v>27759344.668037187</v>
      </c>
      <c r="N29">
        <f>Input!J30</f>
        <v>12.842681142857145</v>
      </c>
      <c r="O29">
        <f t="shared" si="7"/>
        <v>8.7368074285718649</v>
      </c>
      <c r="P29">
        <f t="shared" si="8"/>
        <v>0.70338495201596773</v>
      </c>
      <c r="Q29">
        <f t="shared" si="9"/>
        <v>64.535876686833475</v>
      </c>
      <c r="R29">
        <f t="shared" si="10"/>
        <v>6317.0882046398065</v>
      </c>
    </row>
    <row r="30" spans="1:37" x14ac:dyDescent="0.25">
      <c r="A30">
        <f>Input!G31</f>
        <v>183</v>
      </c>
      <c r="B30">
        <f t="shared" si="0"/>
        <v>27</v>
      </c>
      <c r="C30">
        <f t="shared" si="1"/>
        <v>5.336476589542926E-2</v>
      </c>
      <c r="D30">
        <f t="shared" si="2"/>
        <v>2.0755391677446588E-3</v>
      </c>
      <c r="E30" s="4">
        <f>Input!I31</f>
        <v>4259.3142035714291</v>
      </c>
      <c r="F30">
        <f t="shared" si="3"/>
        <v>189.58919242857155</v>
      </c>
      <c r="G30">
        <f t="shared" si="4"/>
        <v>182.96841146678258</v>
      </c>
      <c r="H30">
        <f t="shared" si="5"/>
        <v>43.83474054398723</v>
      </c>
      <c r="I30">
        <f t="shared" si="6"/>
        <v>27612241.832086161</v>
      </c>
      <c r="N30">
        <f>Input!J31</f>
        <v>14.339811285714859</v>
      </c>
      <c r="O30">
        <f t="shared" si="7"/>
        <v>10.233937571429578</v>
      </c>
      <c r="P30">
        <f t="shared" si="8"/>
        <v>0.76150740591243238</v>
      </c>
      <c r="Q30">
        <f t="shared" si="9"/>
        <v>89.72693324059918</v>
      </c>
      <c r="R30">
        <f t="shared" si="10"/>
        <v>6307.8524245678327</v>
      </c>
    </row>
    <row r="31" spans="1:37" x14ac:dyDescent="0.25">
      <c r="A31">
        <f>Input!G32</f>
        <v>184</v>
      </c>
      <c r="B31">
        <f t="shared" si="0"/>
        <v>28</v>
      </c>
      <c r="C31">
        <f t="shared" si="1"/>
        <v>5.5341238706371088E-2</v>
      </c>
      <c r="D31">
        <f t="shared" si="2"/>
        <v>2.2409092948291924E-3</v>
      </c>
      <c r="E31" s="4">
        <f>Input!I32</f>
        <v>4274.7774538571421</v>
      </c>
      <c r="F31">
        <f t="shared" si="3"/>
        <v>205.05244271428455</v>
      </c>
      <c r="G31">
        <f t="shared" si="4"/>
        <v>197.53022815259567</v>
      </c>
      <c r="H31">
        <f t="shared" si="5"/>
        <v>56.583711912084283</v>
      </c>
      <c r="I31">
        <f t="shared" si="6"/>
        <v>27459416.897688188</v>
      </c>
      <c r="N31">
        <f>Input!J32</f>
        <v>15.463250285713002</v>
      </c>
      <c r="O31">
        <f t="shared" si="7"/>
        <v>11.357376571427722</v>
      </c>
      <c r="P31">
        <f t="shared" si="8"/>
        <v>0.82204512198024271</v>
      </c>
      <c r="Q31">
        <f t="shared" si="9"/>
        <v>110.99320874971713</v>
      </c>
      <c r="R31">
        <f t="shared" si="10"/>
        <v>6298.24003767669</v>
      </c>
    </row>
    <row r="32" spans="1:37" x14ac:dyDescent="0.25">
      <c r="A32">
        <f>Input!G33</f>
        <v>185</v>
      </c>
      <c r="B32">
        <f t="shared" si="0"/>
        <v>29</v>
      </c>
      <c r="C32">
        <f t="shared" si="1"/>
        <v>5.7317711517312908E-2</v>
      </c>
      <c r="D32">
        <f t="shared" si="2"/>
        <v>2.4129548233122193E-3</v>
      </c>
      <c r="E32" s="4">
        <f>Input!I33</f>
        <v>4291.9530615714284</v>
      </c>
      <c r="F32">
        <f t="shared" si="3"/>
        <v>222.2280504285709</v>
      </c>
      <c r="G32">
        <f t="shared" si="4"/>
        <v>212.67729772603653</v>
      </c>
      <c r="H32">
        <f t="shared" si="5"/>
        <v>91.21687718496753</v>
      </c>
      <c r="I32">
        <f t="shared" si="6"/>
        <v>27300899.790324729</v>
      </c>
      <c r="N32">
        <f>Input!J33</f>
        <v>17.175607714286343</v>
      </c>
      <c r="O32">
        <f t="shared" si="7"/>
        <v>13.069734000001063</v>
      </c>
      <c r="P32">
        <f t="shared" si="8"/>
        <v>0.8850052582464305</v>
      </c>
      <c r="Q32">
        <f t="shared" si="9"/>
        <v>148.46761451014143</v>
      </c>
      <c r="R32">
        <f t="shared" si="10"/>
        <v>6288.2507860115666</v>
      </c>
    </row>
    <row r="33" spans="1:18" x14ac:dyDescent="0.25">
      <c r="A33">
        <f>Input!G34</f>
        <v>186</v>
      </c>
      <c r="B33">
        <f t="shared" si="0"/>
        <v>30</v>
      </c>
      <c r="C33">
        <f t="shared" si="1"/>
        <v>5.9294184328254736E-2</v>
      </c>
      <c r="D33">
        <f t="shared" si="2"/>
        <v>2.5917010902471267E-3</v>
      </c>
      <c r="E33" s="4">
        <f>Input!I34</f>
        <v>4310.4744308571426</v>
      </c>
      <c r="F33">
        <f t="shared" si="3"/>
        <v>240.74941971428507</v>
      </c>
      <c r="G33">
        <f t="shared" si="4"/>
        <v>228.41154740850203</v>
      </c>
      <c r="H33">
        <f t="shared" si="5"/>
        <v>152.22309303380803</v>
      </c>
      <c r="I33">
        <f t="shared" si="6"/>
        <v>27136723.620271113</v>
      </c>
      <c r="N33">
        <f>Input!J34</f>
        <v>18.521369285714172</v>
      </c>
      <c r="O33">
        <f t="shared" si="7"/>
        <v>14.415495571428892</v>
      </c>
      <c r="P33">
        <f t="shared" si="8"/>
        <v>0.95039456286850066</v>
      </c>
      <c r="Q33">
        <f t="shared" si="9"/>
        <v>181.30894517073403</v>
      </c>
      <c r="R33">
        <f t="shared" si="10"/>
        <v>6277.8845153129478</v>
      </c>
    </row>
    <row r="34" spans="1:18" x14ac:dyDescent="0.25">
      <c r="A34">
        <f>Input!G35</f>
        <v>187</v>
      </c>
      <c r="B34">
        <f t="shared" si="0"/>
        <v>31</v>
      </c>
      <c r="C34">
        <f t="shared" si="1"/>
        <v>6.1270657139196556E-2</v>
      </c>
      <c r="D34">
        <f t="shared" si="2"/>
        <v>2.7771726646653172E-3</v>
      </c>
      <c r="E34" s="4">
        <f>Input!I35</f>
        <v>4330.2091142857143</v>
      </c>
      <c r="F34">
        <f t="shared" si="3"/>
        <v>260.48410314285684</v>
      </c>
      <c r="G34">
        <f t="shared" si="4"/>
        <v>244.73482352022424</v>
      </c>
      <c r="H34">
        <f t="shared" si="5"/>
        <v>248.03980863187044</v>
      </c>
      <c r="I34">
        <f t="shared" si="6"/>
        <v>26966924.644787993</v>
      </c>
      <c r="N34">
        <f>Input!J35</f>
        <v>19.73468342857177</v>
      </c>
      <c r="O34">
        <f t="shared" si="7"/>
        <v>15.62880971428649</v>
      </c>
      <c r="P34">
        <f t="shared" si="8"/>
        <v>1.0182193928454562</v>
      </c>
      <c r="Q34">
        <f t="shared" si="9"/>
        <v>213.46934954098643</v>
      </c>
      <c r="R34">
        <f t="shared" si="10"/>
        <v>6267.1411721233826</v>
      </c>
    </row>
    <row r="35" spans="1:18" x14ac:dyDescent="0.25">
      <c r="A35">
        <f>Input!G36</f>
        <v>188</v>
      </c>
      <c r="B35">
        <f t="shared" si="0"/>
        <v>32</v>
      </c>
      <c r="C35">
        <f t="shared" si="1"/>
        <v>6.3247129950138384E-2</v>
      </c>
      <c r="D35">
        <f t="shared" si="2"/>
        <v>2.9693933953446718E-3</v>
      </c>
      <c r="E35" s="4">
        <f>Input!I36</f>
        <v>4350.8259928571433</v>
      </c>
      <c r="F35">
        <f t="shared" si="3"/>
        <v>281.10098171428581</v>
      </c>
      <c r="G35">
        <f t="shared" si="4"/>
        <v>261.64889560971153</v>
      </c>
      <c r="H35">
        <f t="shared" si="5"/>
        <v>378.38365381977172</v>
      </c>
      <c r="I35">
        <f t="shared" si="6"/>
        <v>26791542.23435875</v>
      </c>
      <c r="N35">
        <f>Input!J36</f>
        <v>20.61687857142897</v>
      </c>
      <c r="O35">
        <f t="shared" si="7"/>
        <v>16.511004857143689</v>
      </c>
      <c r="P35">
        <f t="shared" si="8"/>
        <v>1.0884857309117837</v>
      </c>
      <c r="Q35">
        <f t="shared" si="9"/>
        <v>237.85409619898897</v>
      </c>
      <c r="R35">
        <f t="shared" si="10"/>
        <v>6256.0208011684936</v>
      </c>
    </row>
    <row r="36" spans="1:18" x14ac:dyDescent="0.25">
      <c r="A36">
        <f>Input!G37</f>
        <v>189</v>
      </c>
      <c r="B36">
        <f t="shared" si="0"/>
        <v>33</v>
      </c>
      <c r="C36">
        <f t="shared" si="1"/>
        <v>6.5223602761080204E-2</v>
      </c>
      <c r="D36">
        <f t="shared" si="2"/>
        <v>3.1683864541800551E-3</v>
      </c>
      <c r="E36" s="4">
        <f>Input!I37</f>
        <v>4371.8118324285706</v>
      </c>
      <c r="F36">
        <f t="shared" si="3"/>
        <v>302.08682128571309</v>
      </c>
      <c r="G36">
        <f t="shared" si="4"/>
        <v>279.15546019804793</v>
      </c>
      <c r="H36">
        <f t="shared" si="5"/>
        <v>525.84732133288355</v>
      </c>
      <c r="I36">
        <f t="shared" si="6"/>
        <v>26610618.842403721</v>
      </c>
      <c r="N36">
        <f>Input!J37</f>
        <v>20.985839571427277</v>
      </c>
      <c r="O36">
        <f t="shared" si="7"/>
        <v>16.879965857141997</v>
      </c>
      <c r="P36">
        <f t="shared" si="8"/>
        <v>1.1611992008418797</v>
      </c>
      <c r="Q36">
        <f t="shared" si="9"/>
        <v>247.07962519521237</v>
      </c>
      <c r="R36">
        <f t="shared" si="10"/>
        <v>6244.5235429760978</v>
      </c>
    </row>
    <row r="37" spans="1:18" x14ac:dyDescent="0.25">
      <c r="A37">
        <f>Input!G38</f>
        <v>190</v>
      </c>
      <c r="B37">
        <f t="shared" si="0"/>
        <v>34</v>
      </c>
      <c r="C37">
        <f t="shared" si="1"/>
        <v>6.7200075572022039E-2</v>
      </c>
      <c r="D37">
        <f t="shared" si="2"/>
        <v>3.3741743756841355E-3</v>
      </c>
      <c r="E37" s="4">
        <f>Input!I38</f>
        <v>4392.8993728571431</v>
      </c>
      <c r="F37">
        <f t="shared" si="3"/>
        <v>323.17436171428562</v>
      </c>
      <c r="G37">
        <f t="shared" si="4"/>
        <v>297.25614418473538</v>
      </c>
      <c r="H37">
        <f t="shared" si="5"/>
        <v>671.75399990908568</v>
      </c>
      <c r="I37">
        <f t="shared" si="6"/>
        <v>26424199.977986645</v>
      </c>
      <c r="N37">
        <f>Input!J38</f>
        <v>21.087540428572538</v>
      </c>
      <c r="O37">
        <f t="shared" si="7"/>
        <v>16.981666714287257</v>
      </c>
      <c r="P37">
        <f t="shared" si="8"/>
        <v>1.2363650813579932</v>
      </c>
      <c r="Q37">
        <f t="shared" si="9"/>
        <v>247.91452351192495</v>
      </c>
      <c r="R37">
        <f t="shared" si="10"/>
        <v>6232.6496317028978</v>
      </c>
    </row>
    <row r="38" spans="1:18" x14ac:dyDescent="0.25">
      <c r="A38">
        <f>Input!G39</f>
        <v>191</v>
      </c>
      <c r="B38">
        <f t="shared" si="0"/>
        <v>35</v>
      </c>
      <c r="C38">
        <f t="shared" si="1"/>
        <v>6.9176548382963859E-2</v>
      </c>
      <c r="D38">
        <f t="shared" si="2"/>
        <v>3.5867790930693639E-3</v>
      </c>
      <c r="E38" s="4">
        <f>Input!I39</f>
        <v>4414.2210615714284</v>
      </c>
      <c r="F38">
        <f t="shared" si="3"/>
        <v>344.49605042857092</v>
      </c>
      <c r="G38">
        <f t="shared" si="4"/>
        <v>315.95250795445423</v>
      </c>
      <c r="H38">
        <f t="shared" si="5"/>
        <v>814.73381697170362</v>
      </c>
      <c r="I38">
        <f t="shared" si="6"/>
        <v>26232334.18110612</v>
      </c>
      <c r="N38">
        <f>Input!J39</f>
        <v>21.321688714285301</v>
      </c>
      <c r="O38">
        <f t="shared" si="7"/>
        <v>17.215815000000021</v>
      </c>
      <c r="P38">
        <f t="shared" si="8"/>
        <v>1.3139883188064283</v>
      </c>
      <c r="Q38">
        <f t="shared" si="9"/>
        <v>252.8680917987204</v>
      </c>
      <c r="R38">
        <f t="shared" si="10"/>
        <v>6220.3993931426703</v>
      </c>
    </row>
    <row r="39" spans="1:18" x14ac:dyDescent="0.25">
      <c r="A39">
        <f>Input!G40</f>
        <v>192</v>
      </c>
      <c r="B39">
        <f t="shared" si="0"/>
        <v>36</v>
      </c>
      <c r="C39">
        <f t="shared" si="1"/>
        <v>7.115302119390568E-2</v>
      </c>
      <c r="D39">
        <f t="shared" si="2"/>
        <v>3.8062219712978337E-3</v>
      </c>
      <c r="E39" s="4">
        <f>Input!I40</f>
        <v>4435.4481450000003</v>
      </c>
      <c r="F39">
        <f t="shared" si="3"/>
        <v>365.72313385714278</v>
      </c>
      <c r="G39">
        <f t="shared" si="4"/>
        <v>335.24604821901244</v>
      </c>
      <c r="H39">
        <f t="shared" si="5"/>
        <v>928.85274899393107</v>
      </c>
      <c r="I39">
        <f t="shared" si="6"/>
        <v>26035073.000218477</v>
      </c>
      <c r="N39">
        <f>Input!J40</f>
        <v>21.227083428571859</v>
      </c>
      <c r="O39">
        <f t="shared" si="7"/>
        <v>17.121209714286579</v>
      </c>
      <c r="P39">
        <f t="shared" si="8"/>
        <v>1.3940735387432253</v>
      </c>
      <c r="Q39">
        <f t="shared" si="9"/>
        <v>247.34281228408443</v>
      </c>
      <c r="R39">
        <f t="shared" si="10"/>
        <v>6207.7732428936106</v>
      </c>
    </row>
    <row r="40" spans="1:18" x14ac:dyDescent="0.25">
      <c r="A40">
        <f>Input!G41</f>
        <v>193</v>
      </c>
      <c r="B40">
        <f t="shared" si="0"/>
        <v>37</v>
      </c>
      <c r="C40">
        <f t="shared" si="1"/>
        <v>7.3129494004847501E-2</v>
      </c>
      <c r="D40">
        <f t="shared" si="2"/>
        <v>4.0325238374323584E-3</v>
      </c>
      <c r="E40" s="4">
        <f>Input!I41</f>
        <v>4456.6468467142859</v>
      </c>
      <c r="F40">
        <f t="shared" si="3"/>
        <v>386.92183557142835</v>
      </c>
      <c r="G40">
        <f t="shared" si="4"/>
        <v>355.13820062364067</v>
      </c>
      <c r="H40">
        <f t="shared" si="5"/>
        <v>1010.1994504942301</v>
      </c>
      <c r="I40">
        <f t="shared" si="6"/>
        <v>25832470.971692603</v>
      </c>
      <c r="N40">
        <f>Input!J41</f>
        <v>21.198701714285562</v>
      </c>
      <c r="O40">
        <f t="shared" si="7"/>
        <v>17.092828000000281</v>
      </c>
      <c r="P40">
        <f t="shared" si="8"/>
        <v>1.4766250565510211</v>
      </c>
      <c r="Q40">
        <f t="shared" si="9"/>
        <v>243.86579437099331</v>
      </c>
      <c r="R40">
        <f t="shared" si="10"/>
        <v>6194.7716846656203</v>
      </c>
    </row>
    <row r="41" spans="1:18" x14ac:dyDescent="0.25">
      <c r="A41">
        <f>Input!G42</f>
        <v>194</v>
      </c>
      <c r="B41">
        <f t="shared" si="0"/>
        <v>38</v>
      </c>
      <c r="C41">
        <f t="shared" si="1"/>
        <v>7.5105966815789335E-2</v>
      </c>
      <c r="D41">
        <f t="shared" si="2"/>
        <v>4.265705008577164E-3</v>
      </c>
      <c r="E41" s="4">
        <f>Input!I42</f>
        <v>4478.4888651428564</v>
      </c>
      <c r="F41">
        <f t="shared" si="3"/>
        <v>408.7638539999989</v>
      </c>
      <c r="G41">
        <f t="shared" si="4"/>
        <v>375.63034214305736</v>
      </c>
      <c r="H41">
        <f t="shared" si="5"/>
        <v>1097.8296079740855</v>
      </c>
      <c r="I41">
        <f t="shared" si="6"/>
        <v>25624585.600936353</v>
      </c>
      <c r="N41">
        <f>Input!J42</f>
        <v>21.842018428570555</v>
      </c>
      <c r="O41">
        <f t="shared" si="7"/>
        <v>17.736144714285274</v>
      </c>
      <c r="P41">
        <f t="shared" si="8"/>
        <v>1.5616468871923201</v>
      </c>
      <c r="Q41">
        <f t="shared" si="9"/>
        <v>261.61437995863463</v>
      </c>
      <c r="R41">
        <f t="shared" si="10"/>
        <v>6181.3953087109148</v>
      </c>
    </row>
    <row r="42" spans="1:18" x14ac:dyDescent="0.25">
      <c r="A42">
        <f>Input!G43</f>
        <v>195</v>
      </c>
      <c r="B42">
        <f t="shared" si="0"/>
        <v>39</v>
      </c>
      <c r="C42">
        <f t="shared" si="1"/>
        <v>7.7082439626731156E-2</v>
      </c>
      <c r="D42">
        <f t="shared" si="2"/>
        <v>4.5057853176590727E-3</v>
      </c>
      <c r="E42" s="4">
        <f>Input!I43</f>
        <v>4500.9221671428559</v>
      </c>
      <c r="F42">
        <f t="shared" si="3"/>
        <v>431.19715599999836</v>
      </c>
      <c r="G42">
        <f t="shared" si="4"/>
        <v>396.72379328924887</v>
      </c>
      <c r="H42">
        <f t="shared" si="5"/>
        <v>1188.4127365868931</v>
      </c>
      <c r="I42">
        <f t="shared" si="6"/>
        <v>25411477.344970599</v>
      </c>
      <c r="N42">
        <f>Input!J43</f>
        <v>22.433301999999458</v>
      </c>
      <c r="O42">
        <f t="shared" si="7"/>
        <v>18.327428285714177</v>
      </c>
      <c r="P42">
        <f t="shared" si="8"/>
        <v>1.6491427541906865</v>
      </c>
      <c r="Q42">
        <f t="shared" si="9"/>
        <v>278.16520827102573</v>
      </c>
      <c r="R42">
        <f t="shared" si="10"/>
        <v>6167.6447903635626</v>
      </c>
    </row>
    <row r="43" spans="1:18" x14ac:dyDescent="0.25">
      <c r="A43">
        <f>Input!G44</f>
        <v>196</v>
      </c>
      <c r="B43">
        <f t="shared" si="0"/>
        <v>40</v>
      </c>
      <c r="C43">
        <f t="shared" si="1"/>
        <v>7.9058912437672976E-2</v>
      </c>
      <c r="D43">
        <f t="shared" si="2"/>
        <v>4.752784137267963E-3</v>
      </c>
      <c r="E43" s="4">
        <f>Input!I44</f>
        <v>4523.1922749999994</v>
      </c>
      <c r="F43">
        <f t="shared" si="3"/>
        <v>453.46726385714192</v>
      </c>
      <c r="G43">
        <f t="shared" si="4"/>
        <v>418.41982015039378</v>
      </c>
      <c r="H43">
        <f t="shared" si="5"/>
        <v>1228.3233103776797</v>
      </c>
      <c r="I43">
        <f t="shared" si="6"/>
        <v>25193209.596253432</v>
      </c>
      <c r="N43">
        <f>Input!J44</f>
        <v>22.270107857143557</v>
      </c>
      <c r="O43">
        <f t="shared" si="7"/>
        <v>18.164234142858277</v>
      </c>
      <c r="P43">
        <f t="shared" si="8"/>
        <v>1.7391160979196139</v>
      </c>
      <c r="Q43">
        <f t="shared" si="9"/>
        <v>269.78450279016971</v>
      </c>
      <c r="R43">
        <f t="shared" si="10"/>
        <v>6153.5208886753508</v>
      </c>
    </row>
    <row r="44" spans="1:18" x14ac:dyDescent="0.25">
      <c r="A44">
        <f>Input!G45</f>
        <v>197</v>
      </c>
      <c r="B44">
        <f t="shared" si="0"/>
        <v>41</v>
      </c>
      <c r="C44">
        <f t="shared" si="1"/>
        <v>8.1035385248614811E-2</v>
      </c>
      <c r="D44">
        <f t="shared" si="2"/>
        <v>5.0067204017480793E-3</v>
      </c>
      <c r="E44" s="4">
        <f>Input!I45</f>
        <v>4545.8266134285714</v>
      </c>
      <c r="F44">
        <f t="shared" si="3"/>
        <v>476.10160228571385</v>
      </c>
      <c r="G44">
        <f t="shared" si="4"/>
        <v>440.71963627751751</v>
      </c>
      <c r="H44">
        <f t="shared" si="5"/>
        <v>1251.8835186051615</v>
      </c>
      <c r="I44">
        <f t="shared" si="6"/>
        <v>24969848.667586774</v>
      </c>
      <c r="N44">
        <f>Input!J45</f>
        <v>22.634338428571937</v>
      </c>
      <c r="O44">
        <f t="shared" si="7"/>
        <v>18.528464714286656</v>
      </c>
      <c r="P44">
        <f t="shared" si="8"/>
        <v>1.8315700832688888</v>
      </c>
      <c r="Q44">
        <f t="shared" si="9"/>
        <v>278.7862903193099</v>
      </c>
      <c r="R44">
        <f t="shared" si="10"/>
        <v>6139.0244451370354</v>
      </c>
    </row>
    <row r="45" spans="1:18" x14ac:dyDescent="0.25">
      <c r="A45">
        <f>Input!G46</f>
        <v>198</v>
      </c>
      <c r="B45">
        <f t="shared" si="0"/>
        <v>42</v>
      </c>
      <c r="C45">
        <f t="shared" si="1"/>
        <v>8.3011858059556631E-2</v>
      </c>
      <c r="D45">
        <f t="shared" si="2"/>
        <v>5.2676126277087613E-3</v>
      </c>
      <c r="E45" s="4">
        <f>Input!I46</f>
        <v>4569.3928150000002</v>
      </c>
      <c r="F45">
        <f t="shared" si="3"/>
        <v>499.66780385714264</v>
      </c>
      <c r="G45">
        <f t="shared" si="4"/>
        <v>463.62440443381843</v>
      </c>
      <c r="H45">
        <f t="shared" si="5"/>
        <v>1299.1266419892886</v>
      </c>
      <c r="I45">
        <f t="shared" si="6"/>
        <v>24741463.777954482</v>
      </c>
      <c r="N45">
        <f>Input!J46</f>
        <v>23.566201571428792</v>
      </c>
      <c r="O45">
        <f t="shared" si="7"/>
        <v>19.460327857143511</v>
      </c>
      <c r="P45">
        <f t="shared" si="8"/>
        <v>1.926507606749841</v>
      </c>
      <c r="Q45">
        <f t="shared" si="9"/>
        <v>307.43485257311517</v>
      </c>
      <c r="R45">
        <f t="shared" si="10"/>
        <v>6124.1563824753184</v>
      </c>
    </row>
    <row r="46" spans="1:18" x14ac:dyDescent="0.25">
      <c r="A46">
        <f>Input!G47</f>
        <v>199</v>
      </c>
      <c r="B46">
        <f t="shared" si="0"/>
        <v>43</v>
      </c>
      <c r="C46">
        <f t="shared" si="1"/>
        <v>8.4988330870498452E-2</v>
      </c>
      <c r="D46">
        <f t="shared" si="2"/>
        <v>5.535478933103073E-3</v>
      </c>
      <c r="E46" s="4">
        <f>Input!I47</f>
        <v>4593.2049904285714</v>
      </c>
      <c r="F46">
        <f t="shared" si="3"/>
        <v>523.47997928571385</v>
      </c>
      <c r="G46">
        <f t="shared" si="4"/>
        <v>487.13523821978362</v>
      </c>
      <c r="H46">
        <f t="shared" si="5"/>
        <v>1320.9402031495158</v>
      </c>
      <c r="I46">
        <f t="shared" si="6"/>
        <v>24508127.039160483</v>
      </c>
      <c r="N46">
        <f>Input!J47</f>
        <v>23.812175428571209</v>
      </c>
      <c r="O46">
        <f t="shared" si="7"/>
        <v>19.706301714285928</v>
      </c>
      <c r="P46">
        <f t="shared" si="8"/>
        <v>2.0239313030935406</v>
      </c>
      <c r="Q46">
        <f t="shared" si="9"/>
        <v>312.66622335861206</v>
      </c>
      <c r="R46">
        <f t="shared" si="10"/>
        <v>6108.9177035170806</v>
      </c>
    </row>
    <row r="47" spans="1:18" x14ac:dyDescent="0.25">
      <c r="A47">
        <f>Input!G48</f>
        <v>200</v>
      </c>
      <c r="B47">
        <f t="shared" si="0"/>
        <v>44</v>
      </c>
      <c r="C47">
        <f t="shared" si="1"/>
        <v>8.6964803681440273E-2</v>
      </c>
      <c r="D47">
        <f t="shared" si="2"/>
        <v>5.8103370550057383E-3</v>
      </c>
      <c r="E47" s="4">
        <f>Input!I48</f>
        <v>4617.4901928571435</v>
      </c>
      <c r="F47">
        <f t="shared" si="3"/>
        <v>547.76518171428597</v>
      </c>
      <c r="G47">
        <f t="shared" si="4"/>
        <v>511.25320358537158</v>
      </c>
      <c r="H47">
        <f t="shared" si="5"/>
        <v>1333.1245468863231</v>
      </c>
      <c r="I47">
        <f t="shared" si="6"/>
        <v>24269913.443154167</v>
      </c>
      <c r="N47">
        <f>Input!J48</f>
        <v>24.28520242857212</v>
      </c>
      <c r="O47">
        <f t="shared" si="7"/>
        <v>20.179328714286839</v>
      </c>
      <c r="P47">
        <f t="shared" si="8"/>
        <v>2.1238435513897436</v>
      </c>
      <c r="Q47">
        <f t="shared" si="9"/>
        <v>326.00054446759719</v>
      </c>
      <c r="R47">
        <f t="shared" si="10"/>
        <v>6093.3094901133709</v>
      </c>
    </row>
    <row r="48" spans="1:18" x14ac:dyDescent="0.25">
      <c r="A48">
        <f>Input!G49</f>
        <v>201</v>
      </c>
      <c r="B48">
        <f t="shared" si="0"/>
        <v>45</v>
      </c>
      <c r="C48">
        <f t="shared" si="1"/>
        <v>8.8941276492382107E-2</v>
      </c>
      <c r="D48">
        <f t="shared" si="2"/>
        <v>6.092204366207039E-3</v>
      </c>
      <c r="E48" s="4">
        <f>Input!I49</f>
        <v>4641.5010395714289</v>
      </c>
      <c r="F48">
        <f t="shared" si="3"/>
        <v>571.77602842857141</v>
      </c>
      <c r="G48">
        <f t="shared" si="4"/>
        <v>535.97932023974442</v>
      </c>
      <c r="H48">
        <f t="shared" si="5"/>
        <v>1281.4043171560329</v>
      </c>
      <c r="I48">
        <f t="shared" si="6"/>
        <v>24026900.849938661</v>
      </c>
      <c r="N48">
        <f>Input!J49</f>
        <v>24.010846714285435</v>
      </c>
      <c r="O48">
        <f t="shared" si="7"/>
        <v>19.904973000000155</v>
      </c>
      <c r="P48">
        <f t="shared" si="8"/>
        <v>2.2262464808090283</v>
      </c>
      <c r="Q48">
        <f t="shared" si="9"/>
        <v>312.53737134035163</v>
      </c>
      <c r="R48">
        <f t="shared" si="10"/>
        <v>6077.3329021165418</v>
      </c>
    </row>
    <row r="49" spans="1:18" x14ac:dyDescent="0.25">
      <c r="A49">
        <f>Input!G50</f>
        <v>202</v>
      </c>
      <c r="B49">
        <f t="shared" si="0"/>
        <v>46</v>
      </c>
      <c r="C49">
        <f t="shared" si="1"/>
        <v>9.0917749303323928E-2</v>
      </c>
      <c r="D49">
        <f t="shared" si="2"/>
        <v>6.3810978907263205E-3</v>
      </c>
      <c r="E49" s="4">
        <f>Input!I50</f>
        <v>4665.0554154285719</v>
      </c>
      <c r="F49">
        <f t="shared" si="3"/>
        <v>595.33040428571439</v>
      </c>
      <c r="G49">
        <f t="shared" si="4"/>
        <v>561.31456296756357</v>
      </c>
      <c r="H49">
        <f t="shared" si="5"/>
        <v>1157.0774605816164</v>
      </c>
      <c r="I49">
        <f t="shared" si="6"/>
        <v>23779169.975972794</v>
      </c>
      <c r="N49">
        <f>Input!J50</f>
        <v>23.554375857142986</v>
      </c>
      <c r="O49">
        <f t="shared" si="7"/>
        <v>19.448502142857706</v>
      </c>
      <c r="P49">
        <f t="shared" si="8"/>
        <v>2.331141975945775</v>
      </c>
      <c r="Q49">
        <f t="shared" si="9"/>
        <v>293.00401908378319</v>
      </c>
      <c r="R49">
        <f t="shared" si="10"/>
        <v>6060.989176404627</v>
      </c>
    </row>
    <row r="50" spans="1:18" x14ac:dyDescent="0.25">
      <c r="A50">
        <f>Input!G51</f>
        <v>203</v>
      </c>
      <c r="B50">
        <f t="shared" si="0"/>
        <v>47</v>
      </c>
      <c r="C50">
        <f t="shared" si="1"/>
        <v>9.2894222114265748E-2</v>
      </c>
      <c r="D50">
        <f t="shared" si="2"/>
        <v>6.6770343183378544E-3</v>
      </c>
      <c r="E50" s="4">
        <f>Input!I51</f>
        <v>4688.9882127142855</v>
      </c>
      <c r="F50">
        <f t="shared" si="3"/>
        <v>619.263201571428</v>
      </c>
      <c r="G50">
        <f t="shared" si="4"/>
        <v>587.25986285993076</v>
      </c>
      <c r="H50">
        <f t="shared" si="5"/>
        <v>1024.2136886828175</v>
      </c>
      <c r="I50">
        <f t="shared" si="6"/>
        <v>23526804.382987253</v>
      </c>
      <c r="N50">
        <f>Input!J51</f>
        <v>23.932797285713605</v>
      </c>
      <c r="O50">
        <f t="shared" si="7"/>
        <v>19.826923571428324</v>
      </c>
      <c r="P50">
        <f t="shared" si="8"/>
        <v>2.4385316818156983</v>
      </c>
      <c r="Q50">
        <f t="shared" si="9"/>
        <v>302.35617250674619</v>
      </c>
      <c r="R50">
        <f t="shared" si="10"/>
        <v>6044.2796259477345</v>
      </c>
    </row>
    <row r="51" spans="1:18" x14ac:dyDescent="0.25">
      <c r="A51">
        <f>Input!G52</f>
        <v>204</v>
      </c>
      <c r="B51">
        <f t="shared" si="0"/>
        <v>48</v>
      </c>
      <c r="C51">
        <f t="shared" si="1"/>
        <v>9.4870694925207583E-2</v>
      </c>
      <c r="D51">
        <f t="shared" si="2"/>
        <v>6.9800300181917267E-3</v>
      </c>
      <c r="E51" s="4">
        <f>Input!I52</f>
        <v>4712.585161</v>
      </c>
      <c r="F51">
        <f t="shared" si="3"/>
        <v>642.86014985714246</v>
      </c>
      <c r="G51">
        <f t="shared" si="4"/>
        <v>613.81610846725584</v>
      </c>
      <c r="H51">
        <f t="shared" si="5"/>
        <v>843.55634025744689</v>
      </c>
      <c r="I51">
        <f t="shared" si="6"/>
        <v>23269890.467143357</v>
      </c>
      <c r="N51">
        <f>Input!J52</f>
        <v>23.596948285714461</v>
      </c>
      <c r="O51">
        <f t="shared" si="7"/>
        <v>19.491074571429181</v>
      </c>
      <c r="P51">
        <f t="shared" si="8"/>
        <v>2.5484170085379403</v>
      </c>
      <c r="Q51">
        <f t="shared" si="9"/>
        <v>287.05364529339579</v>
      </c>
      <c r="R51">
        <f t="shared" si="10"/>
        <v>6027.2056389117824</v>
      </c>
    </row>
    <row r="52" spans="1:18" x14ac:dyDescent="0.25">
      <c r="A52">
        <f>Input!G53</f>
        <v>205</v>
      </c>
      <c r="B52">
        <f t="shared" si="0"/>
        <v>49</v>
      </c>
      <c r="C52">
        <f t="shared" si="1"/>
        <v>9.6847167736149403E-2</v>
      </c>
      <c r="D52">
        <f t="shared" si="2"/>
        <v>7.2901010516040572E-3</v>
      </c>
      <c r="E52" s="4">
        <f>Input!I53</f>
        <v>4735.850990428572</v>
      </c>
      <c r="F52">
        <f t="shared" si="3"/>
        <v>666.12597928571449</v>
      </c>
      <c r="G52">
        <f t="shared" si="4"/>
        <v>640.98414688063178</v>
      </c>
      <c r="H52">
        <f t="shared" si="5"/>
        <v>632.11173668526703</v>
      </c>
      <c r="I52">
        <f t="shared" si="6"/>
        <v>23008517.448470507</v>
      </c>
      <c r="N52">
        <f>Input!J53</f>
        <v>23.265829428572033</v>
      </c>
      <c r="O52">
        <f t="shared" si="7"/>
        <v>19.159955714286752</v>
      </c>
      <c r="P52">
        <f t="shared" si="8"/>
        <v>2.6607991357286842</v>
      </c>
      <c r="Q52">
        <f t="shared" si="9"/>
        <v>272.22216780377596</v>
      </c>
      <c r="R52">
        <f t="shared" si="10"/>
        <v>6009.7686777953859</v>
      </c>
    </row>
    <row r="53" spans="1:18" x14ac:dyDescent="0.25">
      <c r="A53">
        <f>Input!G54</f>
        <v>206</v>
      </c>
      <c r="B53">
        <f t="shared" si="0"/>
        <v>50</v>
      </c>
      <c r="C53">
        <f t="shared" si="1"/>
        <v>9.8823640547091224E-2</v>
      </c>
      <c r="D53">
        <f t="shared" si="2"/>
        <v>7.6072631840834156E-3</v>
      </c>
      <c r="E53" s="4">
        <f>Input!I54</f>
        <v>4759.168852857144</v>
      </c>
      <c r="F53">
        <f t="shared" si="3"/>
        <v>689.44384171428646</v>
      </c>
      <c r="G53">
        <f t="shared" si="4"/>
        <v>668.7647847474816</v>
      </c>
      <c r="H53">
        <f t="shared" si="5"/>
        <v>427.62339703636081</v>
      </c>
      <c r="I53">
        <f t="shared" si="6"/>
        <v>22742777.360526379</v>
      </c>
      <c r="N53">
        <f>Input!J54</f>
        <v>23.317862428571971</v>
      </c>
      <c r="O53">
        <f t="shared" si="7"/>
        <v>19.21198871428669</v>
      </c>
      <c r="P53">
        <f t="shared" si="8"/>
        <v>2.7756790166305456</v>
      </c>
      <c r="Q53">
        <f t="shared" si="9"/>
        <v>270.15227647726545</v>
      </c>
      <c r="R53">
        <f t="shared" si="10"/>
        <v>5991.970278596169</v>
      </c>
    </row>
    <row r="54" spans="1:18" x14ac:dyDescent="0.25">
      <c r="A54">
        <f>Input!G55</f>
        <v>207</v>
      </c>
      <c r="B54">
        <f t="shared" si="0"/>
        <v>51</v>
      </c>
      <c r="C54">
        <f t="shared" si="1"/>
        <v>0.10080011335803304</v>
      </c>
      <c r="D54">
        <f t="shared" si="2"/>
        <v>7.9315318966535174E-3</v>
      </c>
      <c r="E54" s="4">
        <f>Input!I55</f>
        <v>4782.4536034285711</v>
      </c>
      <c r="F54">
        <f t="shared" si="3"/>
        <v>712.7285922857136</v>
      </c>
      <c r="G54">
        <f t="shared" si="4"/>
        <v>697.1587892267446</v>
      </c>
      <c r="H54">
        <f t="shared" si="5"/>
        <v>242.41876729508044</v>
      </c>
      <c r="I54">
        <f t="shared" si="6"/>
        <v>22472765.040229198</v>
      </c>
      <c r="N54">
        <f>Input!J55</f>
        <v>23.284750571427139</v>
      </c>
      <c r="O54">
        <f t="shared" si="7"/>
        <v>19.178876857141859</v>
      </c>
      <c r="P54">
        <f t="shared" si="8"/>
        <v>2.8930573819995118</v>
      </c>
      <c r="Q54">
        <f t="shared" si="9"/>
        <v>265.22791597692577</v>
      </c>
      <c r="R54">
        <f t="shared" si="10"/>
        <v>5973.8120500031227</v>
      </c>
    </row>
    <row r="55" spans="1:18" x14ac:dyDescent="0.25">
      <c r="A55">
        <f>Input!G56</f>
        <v>208</v>
      </c>
      <c r="B55">
        <f t="shared" si="0"/>
        <v>52</v>
      </c>
      <c r="C55">
        <f t="shared" si="1"/>
        <v>0.10277658616897488</v>
      </c>
      <c r="D55">
        <f t="shared" si="2"/>
        <v>8.2629223965264287E-3</v>
      </c>
      <c r="E55" s="4">
        <f>Input!I56</f>
        <v>4806.4266081428577</v>
      </c>
      <c r="F55">
        <f t="shared" si="3"/>
        <v>736.70159700000022</v>
      </c>
      <c r="G55">
        <f t="shared" si="4"/>
        <v>726.16688888845465</v>
      </c>
      <c r="H55">
        <f t="shared" si="5"/>
        <v>110.98007499546402</v>
      </c>
      <c r="I55">
        <f t="shared" si="6"/>
        <v>22198578.11781555</v>
      </c>
      <c r="N55">
        <f>Input!J56</f>
        <v>23.973004714286617</v>
      </c>
      <c r="O55">
        <f t="shared" si="7"/>
        <v>19.867131000001336</v>
      </c>
      <c r="P55">
        <f t="shared" si="8"/>
        <v>3.0129347437690654</v>
      </c>
      <c r="Q55">
        <f t="shared" si="9"/>
        <v>284.0639314435939</v>
      </c>
      <c r="R55">
        <f t="shared" si="10"/>
        <v>5955.2956726119919</v>
      </c>
    </row>
    <row r="56" spans="1:18" x14ac:dyDescent="0.25">
      <c r="A56">
        <f>Input!G57</f>
        <v>209</v>
      </c>
      <c r="B56">
        <f t="shared" si="0"/>
        <v>53</v>
      </c>
      <c r="C56">
        <f t="shared" si="1"/>
        <v>0.1047530589799167</v>
      </c>
      <c r="D56">
        <f t="shared" si="2"/>
        <v>8.6014496271756575E-3</v>
      </c>
      <c r="E56" s="4">
        <f>Input!I57</f>
        <v>4830.7212711428574</v>
      </c>
      <c r="F56">
        <f t="shared" si="3"/>
        <v>760.99625999999989</v>
      </c>
      <c r="G56">
        <f t="shared" si="4"/>
        <v>755.78977456191035</v>
      </c>
      <c r="H56">
        <f t="shared" si="5"/>
        <v>27.107490617038472</v>
      </c>
      <c r="I56">
        <f t="shared" si="6"/>
        <v>21920317.006884005</v>
      </c>
      <c r="N56">
        <f>Input!J57</f>
        <v>24.294662999999673</v>
      </c>
      <c r="O56">
        <f t="shared" si="7"/>
        <v>20.188789285714392</v>
      </c>
      <c r="P56">
        <f t="shared" si="8"/>
        <v>3.1353113985093803</v>
      </c>
      <c r="Q56">
        <f t="shared" si="9"/>
        <v>290.82110804939032</v>
      </c>
      <c r="R56">
        <f t="shared" si="10"/>
        <v>5936.4228981609622</v>
      </c>
    </row>
    <row r="57" spans="1:18" x14ac:dyDescent="0.25">
      <c r="A57">
        <f>Input!G58</f>
        <v>210</v>
      </c>
      <c r="B57">
        <f t="shared" si="0"/>
        <v>54</v>
      </c>
      <c r="C57">
        <f t="shared" si="1"/>
        <v>0.10672953179085852</v>
      </c>
      <c r="D57">
        <f t="shared" si="2"/>
        <v>8.9471282778535114E-3</v>
      </c>
      <c r="E57" s="4">
        <f>Input!I58</f>
        <v>4855.3257668571441</v>
      </c>
      <c r="F57">
        <f t="shared" si="3"/>
        <v>785.60075571428661</v>
      </c>
      <c r="G57">
        <f t="shared" si="4"/>
        <v>786.02810013638884</v>
      </c>
      <c r="H57">
        <f t="shared" si="5"/>
        <v>0.1826232551018952</v>
      </c>
      <c r="I57">
        <f t="shared" si="6"/>
        <v>21638084.89448712</v>
      </c>
      <c r="N57">
        <f>Input!J58</f>
        <v>24.604495714286713</v>
      </c>
      <c r="O57">
        <f t="shared" si="7"/>
        <v>20.498622000001433</v>
      </c>
      <c r="P57">
        <f t="shared" si="8"/>
        <v>3.2601874306976315</v>
      </c>
      <c r="Q57">
        <f t="shared" si="9"/>
        <v>297.16362640016837</v>
      </c>
      <c r="R57">
        <f t="shared" si="10"/>
        <v>5917.1955487841869</v>
      </c>
    </row>
    <row r="58" spans="1:18" x14ac:dyDescent="0.25">
      <c r="A58">
        <f>Input!G59</f>
        <v>211</v>
      </c>
      <c r="B58">
        <f t="shared" si="0"/>
        <v>55</v>
      </c>
      <c r="C58">
        <f t="shared" si="1"/>
        <v>0.10870600460180034</v>
      </c>
      <c r="D58">
        <f t="shared" si="2"/>
        <v>9.2999727925932446E-3</v>
      </c>
      <c r="E58" s="4">
        <f>Input!I59</f>
        <v>4880.7391385714291</v>
      </c>
      <c r="F58">
        <f t="shared" si="3"/>
        <v>811.01412742857156</v>
      </c>
      <c r="G58">
        <f t="shared" si="4"/>
        <v>816.88248331793761</v>
      </c>
      <c r="H58">
        <f t="shared" si="5"/>
        <v>34.43760084425729</v>
      </c>
      <c r="I58">
        <f t="shared" si="6"/>
        <v>21351987.731238827</v>
      </c>
      <c r="N58">
        <f>Input!J59</f>
        <v>25.413371714284949</v>
      </c>
      <c r="O58">
        <f t="shared" si="7"/>
        <v>21.307497999999669</v>
      </c>
      <c r="P58">
        <f t="shared" si="8"/>
        <v>3.3875627158140671</v>
      </c>
      <c r="Q58">
        <f t="shared" si="9"/>
        <v>321.12408058940008</v>
      </c>
      <c r="R58">
        <f t="shared" si="10"/>
        <v>5897.6155162809146</v>
      </c>
    </row>
    <row r="59" spans="1:18" x14ac:dyDescent="0.25">
      <c r="A59">
        <f>Input!G60</f>
        <v>212</v>
      </c>
      <c r="B59">
        <f t="shared" si="0"/>
        <v>56</v>
      </c>
      <c r="C59">
        <f t="shared" si="1"/>
        <v>0.11068247741274218</v>
      </c>
      <c r="D59">
        <f t="shared" si="2"/>
        <v>9.6599973787329652E-3</v>
      </c>
      <c r="E59" s="4">
        <f>Input!I60</f>
        <v>4906.5356620000002</v>
      </c>
      <c r="F59">
        <f t="shared" si="3"/>
        <v>836.81065085714272</v>
      </c>
      <c r="G59">
        <f t="shared" si="4"/>
        <v>848.35350634545773</v>
      </c>
      <c r="H59">
        <f t="shared" si="5"/>
        <v>133.23751282412402</v>
      </c>
      <c r="I59">
        <f t="shared" si="6"/>
        <v>21062134.221407305</v>
      </c>
      <c r="N59">
        <f>Input!J60</f>
        <v>25.796523428571163</v>
      </c>
      <c r="O59">
        <f t="shared" si="7"/>
        <v>21.690649714285883</v>
      </c>
      <c r="P59">
        <f t="shared" si="8"/>
        <v>3.5174369232772125</v>
      </c>
      <c r="Q59">
        <f t="shared" si="9"/>
        <v>330.26566314728115</v>
      </c>
      <c r="R59">
        <f t="shared" si="10"/>
        <v>5877.6847613982318</v>
      </c>
    </row>
    <row r="60" spans="1:18" x14ac:dyDescent="0.25">
      <c r="A60">
        <f>Input!G61</f>
        <v>213</v>
      </c>
      <c r="B60">
        <f t="shared" si="0"/>
        <v>57</v>
      </c>
      <c r="C60">
        <f t="shared" si="1"/>
        <v>0.112658950223684</v>
      </c>
      <c r="D60">
        <f t="shared" si="2"/>
        <v>1.0027216014994622E-2</v>
      </c>
      <c r="E60" s="4">
        <f>Input!I61</f>
        <v>4932.776830857144</v>
      </c>
      <c r="F60">
        <f t="shared" si="3"/>
        <v>863.05181971428647</v>
      </c>
      <c r="G60">
        <f t="shared" si="4"/>
        <v>880.44171666905947</v>
      </c>
      <c r="H60">
        <f t="shared" si="5"/>
        <v>302.40851609762353</v>
      </c>
      <c r="I60">
        <f t="shared" si="6"/>
        <v>20768635.812965963</v>
      </c>
      <c r="N60">
        <f>Input!J61</f>
        <v>26.241168857143748</v>
      </c>
      <c r="O60">
        <f t="shared" si="7"/>
        <v>22.135295142858467</v>
      </c>
      <c r="P60">
        <f t="shared" si="8"/>
        <v>3.6498095192302089</v>
      </c>
      <c r="Q60">
        <f t="shared" si="9"/>
        <v>341.71317874136696</v>
      </c>
      <c r="R60">
        <f t="shared" si="10"/>
        <v>5857.4053131255641</v>
      </c>
    </row>
    <row r="61" spans="1:18" x14ac:dyDescent="0.25">
      <c r="A61">
        <f>Input!G62</f>
        <v>214</v>
      </c>
      <c r="B61">
        <f t="shared" si="0"/>
        <v>58</v>
      </c>
      <c r="C61">
        <f t="shared" si="1"/>
        <v>0.11463542303462582</v>
      </c>
      <c r="D61">
        <f t="shared" si="2"/>
        <v>1.0401642459149079E-2</v>
      </c>
      <c r="E61" s="4">
        <f>Input!I62</f>
        <v>4959.498122</v>
      </c>
      <c r="F61">
        <f t="shared" si="3"/>
        <v>889.77311085714246</v>
      </c>
      <c r="G61">
        <f t="shared" si="4"/>
        <v>913.14762759321491</v>
      </c>
      <c r="H61">
        <f t="shared" si="5"/>
        <v>546.36803264493108</v>
      </c>
      <c r="I61">
        <f t="shared" si="6"/>
        <v>20471606.68757952</v>
      </c>
      <c r="N61">
        <f>Input!J62</f>
        <v>26.721291142855989</v>
      </c>
      <c r="O61">
        <f t="shared" si="7"/>
        <v>22.615417428570709</v>
      </c>
      <c r="P61">
        <f t="shared" si="8"/>
        <v>3.7846797691895069</v>
      </c>
      <c r="Q61">
        <f t="shared" si="9"/>
        <v>354.59668079643745</v>
      </c>
      <c r="R61">
        <f t="shared" si="10"/>
        <v>5836.7792679992745</v>
      </c>
    </row>
    <row r="62" spans="1:18" x14ac:dyDescent="0.25">
      <c r="A62">
        <f>Input!G63</f>
        <v>215</v>
      </c>
      <c r="B62">
        <f t="shared" si="0"/>
        <v>59</v>
      </c>
      <c r="C62">
        <f t="shared" si="1"/>
        <v>0.11661189584556765</v>
      </c>
      <c r="D62">
        <f t="shared" si="2"/>
        <v>1.0783290255295072E-2</v>
      </c>
      <c r="E62" s="4">
        <f>Input!I63</f>
        <v>4986.2312388571427</v>
      </c>
      <c r="F62">
        <f t="shared" si="3"/>
        <v>916.50622771428516</v>
      </c>
      <c r="G62">
        <f t="shared" si="4"/>
        <v>946.47171888748153</v>
      </c>
      <c r="H62">
        <f t="shared" si="5"/>
        <v>897.93066125090957</v>
      </c>
      <c r="I62">
        <f t="shared" si="6"/>
        <v>20171163.75049999</v>
      </c>
      <c r="N62">
        <f>Input!J63</f>
        <v>26.733116857142704</v>
      </c>
      <c r="O62">
        <f t="shared" si="7"/>
        <v>22.627243142857424</v>
      </c>
      <c r="P62">
        <f t="shared" si="8"/>
        <v>3.9220467405658881</v>
      </c>
      <c r="Q62">
        <f t="shared" si="9"/>
        <v>349.88437244830016</v>
      </c>
      <c r="R62">
        <f t="shared" si="10"/>
        <v>5815.8087894159007</v>
      </c>
    </row>
    <row r="63" spans="1:18" x14ac:dyDescent="0.25">
      <c r="A63">
        <f>Input!G64</f>
        <v>216</v>
      </c>
      <c r="B63">
        <f t="shared" si="0"/>
        <v>60</v>
      </c>
      <c r="C63">
        <f t="shared" si="1"/>
        <v>0.11858836865650947</v>
      </c>
      <c r="D63">
        <f t="shared" si="2"/>
        <v>1.1172172740777957E-2</v>
      </c>
      <c r="E63" s="4">
        <f>Input!I64</f>
        <v>5013.5130668571428</v>
      </c>
      <c r="F63">
        <f t="shared" si="3"/>
        <v>943.78805571428529</v>
      </c>
      <c r="G63">
        <f t="shared" si="4"/>
        <v>980.41443736662029</v>
      </c>
      <c r="H63">
        <f t="shared" si="5"/>
        <v>1341.4918329425018</v>
      </c>
      <c r="I63">
        <f t="shared" si="6"/>
        <v>19867426.62035656</v>
      </c>
      <c r="N63">
        <f>Input!J64</f>
        <v>27.281828000000132</v>
      </c>
      <c r="O63">
        <f t="shared" si="7"/>
        <v>23.175954285714852</v>
      </c>
      <c r="P63">
        <f t="shared" si="8"/>
        <v>4.0619093050671973</v>
      </c>
      <c r="Q63">
        <f t="shared" si="9"/>
        <v>365.34671552222181</v>
      </c>
      <c r="R63">
        <f t="shared" si="10"/>
        <v>5794.4961069525762</v>
      </c>
    </row>
    <row r="64" spans="1:18" x14ac:dyDescent="0.25">
      <c r="A64">
        <f>Input!G65</f>
        <v>217</v>
      </c>
      <c r="B64">
        <f t="shared" si="0"/>
        <v>61</v>
      </c>
      <c r="C64">
        <f t="shared" si="1"/>
        <v>0.12056484146745129</v>
      </c>
      <c r="D64">
        <f t="shared" si="2"/>
        <v>1.1568303052771674E-2</v>
      </c>
      <c r="E64" s="4">
        <f>Input!I65</f>
        <v>5041.2182539999994</v>
      </c>
      <c r="F64">
        <f t="shared" si="3"/>
        <v>971.49324285714192</v>
      </c>
      <c r="G64">
        <f t="shared" si="4"/>
        <v>1014.9761974425448</v>
      </c>
      <c r="H64">
        <f t="shared" si="5"/>
        <v>1890.767339476213</v>
      </c>
      <c r="I64">
        <f t="shared" si="6"/>
        <v>19560517.618817471</v>
      </c>
      <c r="N64">
        <f>Input!J65</f>
        <v>27.70518714285663</v>
      </c>
      <c r="O64">
        <f t="shared" si="7"/>
        <v>23.59931342857135</v>
      </c>
      <c r="P64">
        <f t="shared" si="8"/>
        <v>4.2042661409911677</v>
      </c>
      <c r="Q64">
        <f t="shared" si="9"/>
        <v>376.16785928747146</v>
      </c>
      <c r="R64">
        <f t="shared" si="10"/>
        <v>5772.8435156934702</v>
      </c>
    </row>
    <row r="65" spans="1:18" x14ac:dyDescent="0.25">
      <c r="A65">
        <f>Input!G66</f>
        <v>218</v>
      </c>
      <c r="B65">
        <f t="shared" si="0"/>
        <v>62</v>
      </c>
      <c r="C65">
        <f t="shared" si="1"/>
        <v>0.12254131427839311</v>
      </c>
      <c r="D65">
        <f t="shared" si="2"/>
        <v>1.1971694134545822E-2</v>
      </c>
      <c r="E65" s="4">
        <f>Input!I66</f>
        <v>5069.2640205714279</v>
      </c>
      <c r="F65">
        <f t="shared" si="3"/>
        <v>999.53900942857035</v>
      </c>
      <c r="G65">
        <f t="shared" si="4"/>
        <v>1050.1573816497605</v>
      </c>
      <c r="H65">
        <f t="shared" si="5"/>
        <v>2562.2196063229553</v>
      </c>
      <c r="I65">
        <f t="shared" si="6"/>
        <v>19250561.760109812</v>
      </c>
      <c r="N65">
        <f>Input!J66</f>
        <v>28.04576657142843</v>
      </c>
      <c r="O65">
        <f t="shared" si="7"/>
        <v>23.93989285714315</v>
      </c>
      <c r="P65">
        <f t="shared" si="8"/>
        <v>4.3491157354162562</v>
      </c>
      <c r="Q65">
        <f t="shared" si="9"/>
        <v>383.79854823317788</v>
      </c>
      <c r="R65">
        <f t="shared" si="10"/>
        <v>5750.8533755610424</v>
      </c>
    </row>
    <row r="66" spans="1:18" x14ac:dyDescent="0.25">
      <c r="A66">
        <f>Input!G67</f>
        <v>219</v>
      </c>
      <c r="B66">
        <f t="shared" si="0"/>
        <v>63</v>
      </c>
      <c r="C66">
        <f t="shared" si="1"/>
        <v>0.12451778708933495</v>
      </c>
      <c r="D66">
        <f t="shared" si="2"/>
        <v>1.2382358741437515E-2</v>
      </c>
      <c r="E66" s="4">
        <f>Input!I67</f>
        <v>5097.9152615714283</v>
      </c>
      <c r="F66">
        <f t="shared" si="3"/>
        <v>1028.1902504285708</v>
      </c>
      <c r="G66">
        <f t="shared" si="4"/>
        <v>1085.9583411461429</v>
      </c>
      <c r="H66">
        <f t="shared" si="5"/>
        <v>3337.152305153631</v>
      </c>
      <c r="I66">
        <f t="shared" si="6"/>
        <v>18937686.740381017</v>
      </c>
      <c r="N66">
        <f>Input!J67</f>
        <v>28.651241000000482</v>
      </c>
      <c r="O66">
        <f t="shared" si="7"/>
        <v>24.545367285715201</v>
      </c>
      <c r="P66">
        <f t="shared" si="8"/>
        <v>4.4964563862975071</v>
      </c>
      <c r="Q66">
        <f t="shared" si="9"/>
        <v>401.95882825278966</v>
      </c>
      <c r="R66">
        <f t="shared" si="10"/>
        <v>5728.5281106511311</v>
      </c>
    </row>
    <row r="67" spans="1:18" x14ac:dyDescent="0.25">
      <c r="A67">
        <f>Input!G68</f>
        <v>220</v>
      </c>
      <c r="B67">
        <f t="shared" si="0"/>
        <v>64</v>
      </c>
      <c r="C67">
        <f t="shared" si="1"/>
        <v>0.12649425990027677</v>
      </c>
      <c r="D67">
        <f t="shared" si="2"/>
        <v>1.2800309446546766E-2</v>
      </c>
      <c r="E67" s="4">
        <f>Input!I68</f>
        <v>5127.0631807142854</v>
      </c>
      <c r="F67">
        <f t="shared" si="3"/>
        <v>1057.3381695714279</v>
      </c>
      <c r="G67">
        <f t="shared" si="4"/>
        <v>1122.3793961906049</v>
      </c>
      <c r="H67">
        <f t="shared" si="5"/>
        <v>4230.3611601271386</v>
      </c>
      <c r="I67">
        <f t="shared" si="6"/>
        <v>18622022.926889051</v>
      </c>
      <c r="N67">
        <f>Input!J68</f>
        <v>29.147919142857063</v>
      </c>
      <c r="O67">
        <f t="shared" si="7"/>
        <v>25.042045428571782</v>
      </c>
      <c r="P67">
        <f t="shared" si="8"/>
        <v>4.646286204474233</v>
      </c>
      <c r="Q67">
        <f t="shared" si="9"/>
        <v>415.98699432736026</v>
      </c>
      <c r="R67">
        <f t="shared" si="10"/>
        <v>5705.8702085708665</v>
      </c>
    </row>
    <row r="68" spans="1:18" x14ac:dyDescent="0.25">
      <c r="A68">
        <f>Input!G69</f>
        <v>221</v>
      </c>
      <c r="B68">
        <f t="shared" ref="B68:B83" si="11">A68-$A$3</f>
        <v>65</v>
      </c>
      <c r="C68">
        <f t="shared" ref="C68:C83" si="12">B68*$AA$3</f>
        <v>0.12847073271121859</v>
      </c>
      <c r="D68">
        <f t="shared" ref="D68:D83" si="13">POWER(C68,$AB$3)</f>
        <v>1.3225558646172079E-2</v>
      </c>
      <c r="E68" s="4">
        <f>Input!I69</f>
        <v>5158.0133325714287</v>
      </c>
      <c r="F68">
        <f t="shared" ref="F68:F83" si="14">E68-$E$3</f>
        <v>1088.2883214285712</v>
      </c>
      <c r="G68">
        <f t="shared" ref="G68:G83" si="15">$Z$3*(1-EXP(-1*D68))</f>
        <v>1159.4208365991608</v>
      </c>
      <c r="H68">
        <f t="shared" ref="H68:H83" si="16">(F68-G68)^2</f>
        <v>5059.8347144941617</v>
      </c>
      <c r="I68">
        <f t="shared" ref="I68:I83" si="17">(G68-$J$4)^2</f>
        <v>18303703.34700866</v>
      </c>
      <c r="N68">
        <f>Input!J69</f>
        <v>30.950151857143283</v>
      </c>
      <c r="O68">
        <f t="shared" ref="O68:O83" si="18">N68-$N$3</f>
        <v>26.844278142858002</v>
      </c>
      <c r="P68">
        <f t="shared" ref="P68:P83" si="19">POWER(C68,$AB$3)*EXP(-D68)*$Z$3*$AA$3*$AB$3</f>
        <v>4.798603115595431</v>
      </c>
      <c r="Q68">
        <f t="shared" ref="Q68:Q83" si="20">(O68-P68)^2</f>
        <v>486.01178740766858</v>
      </c>
      <c r="R68">
        <f t="shared" ref="R68:R83" si="21">(P68-$S$4)^2</f>
        <v>5682.8822197786058</v>
      </c>
    </row>
    <row r="69" spans="1:18" x14ac:dyDescent="0.25">
      <c r="A69">
        <f>Input!G70</f>
        <v>222</v>
      </c>
      <c r="B69">
        <f t="shared" si="11"/>
        <v>66</v>
      </c>
      <c r="C69">
        <f t="shared" si="12"/>
        <v>0.13044720552216041</v>
      </c>
      <c r="D69">
        <f t="shared" si="13"/>
        <v>1.3658118565002117E-2</v>
      </c>
      <c r="E69" s="4">
        <f>Input!I70</f>
        <v>5190.3518184285713</v>
      </c>
      <c r="F69">
        <f t="shared" si="14"/>
        <v>1120.6268072857138</v>
      </c>
      <c r="G69">
        <f t="shared" si="15"/>
        <v>1197.0829221807778</v>
      </c>
      <c r="H69">
        <f t="shared" si="16"/>
        <v>5845.5375048472342</v>
      </c>
      <c r="I69">
        <f t="shared" si="17"/>
        <v>17982863.677042186</v>
      </c>
      <c r="N69">
        <f>Input!J70</f>
        <v>32.338485857142587</v>
      </c>
      <c r="O69">
        <f t="shared" si="18"/>
        <v>28.232612142857306</v>
      </c>
      <c r="P69">
        <f t="shared" si="19"/>
        <v>4.9534048619686768</v>
      </c>
      <c r="Q69">
        <f t="shared" si="20"/>
        <v>541.92149162657813</v>
      </c>
      <c r="R69">
        <f t="shared" si="21"/>
        <v>5659.566756925049</v>
      </c>
    </row>
    <row r="70" spans="1:18" x14ac:dyDescent="0.25">
      <c r="A70">
        <f>Input!G71</f>
        <v>223</v>
      </c>
      <c r="B70">
        <f t="shared" si="11"/>
        <v>67</v>
      </c>
      <c r="C70">
        <f t="shared" si="12"/>
        <v>0.13242367833310223</v>
      </c>
      <c r="D70">
        <f t="shared" si="13"/>
        <v>1.4098001261077834E-2</v>
      </c>
      <c r="E70" s="4">
        <f>Input!I71</f>
        <v>5224.9939454285714</v>
      </c>
      <c r="F70">
        <f t="shared" si="14"/>
        <v>1155.2689342857138</v>
      </c>
      <c r="G70">
        <f t="shared" si="15"/>
        <v>1235.3658831541927</v>
      </c>
      <c r="H70">
        <f t="shared" si="16"/>
        <v>6415.5212180397193</v>
      </c>
      <c r="I70">
        <f t="shared" si="17"/>
        <v>17659642.230825569</v>
      </c>
      <c r="N70">
        <f>Input!J71</f>
        <v>34.642127000000073</v>
      </c>
      <c r="O70">
        <f t="shared" si="18"/>
        <v>30.536253285714793</v>
      </c>
      <c r="P70">
        <f t="shared" si="19"/>
        <v>5.1106890043376065</v>
      </c>
      <c r="Q70">
        <f t="shared" si="20"/>
        <v>646.45931902644327</v>
      </c>
      <c r="R70">
        <f t="shared" si="21"/>
        <v>5635.9264941948622</v>
      </c>
    </row>
    <row r="71" spans="1:18" x14ac:dyDescent="0.25">
      <c r="A71">
        <f>Input!G72</f>
        <v>224</v>
      </c>
      <c r="B71">
        <f t="shared" si="11"/>
        <v>68</v>
      </c>
      <c r="C71">
        <f t="shared" si="12"/>
        <v>0.13440015114404408</v>
      </c>
      <c r="D71">
        <f t="shared" si="13"/>
        <v>1.4545218630538615E-2</v>
      </c>
      <c r="E71" s="4">
        <f>Input!I72</f>
        <v>5261.5565617142856</v>
      </c>
      <c r="F71">
        <f t="shared" si="14"/>
        <v>1191.8315505714281</v>
      </c>
      <c r="G71">
        <f t="shared" si="15"/>
        <v>1274.2699205469944</v>
      </c>
      <c r="H71">
        <f t="shared" si="16"/>
        <v>6796.0848442283468</v>
      </c>
      <c r="I71">
        <f t="shared" si="17"/>
        <v>17334179.948119048</v>
      </c>
      <c r="N71">
        <f>Input!J72</f>
        <v>36.562616285714284</v>
      </c>
      <c r="O71">
        <f t="shared" si="18"/>
        <v>32.456742571429004</v>
      </c>
      <c r="P71">
        <f t="shared" si="19"/>
        <v>5.2704529235928499</v>
      </c>
      <c r="Q71">
        <f t="shared" si="20"/>
        <v>739.0943448160433</v>
      </c>
      <c r="R71">
        <f t="shared" si="21"/>
        <v>5611.9641666480966</v>
      </c>
    </row>
    <row r="72" spans="1:18" x14ac:dyDescent="0.25">
      <c r="A72">
        <f>Input!G73</f>
        <v>225</v>
      </c>
      <c r="B72">
        <f t="shared" si="11"/>
        <v>69</v>
      </c>
      <c r="C72">
        <f t="shared" si="12"/>
        <v>0.1363766239549859</v>
      </c>
      <c r="D72">
        <f t="shared" si="13"/>
        <v>1.4999782412164887E-2</v>
      </c>
      <c r="E72" s="4">
        <f>Input!I73</f>
        <v>5299.9237757142855</v>
      </c>
      <c r="F72">
        <f t="shared" si="14"/>
        <v>1230.198764571428</v>
      </c>
      <c r="G72">
        <f t="shared" si="15"/>
        <v>1313.7952065778848</v>
      </c>
      <c r="H72">
        <f t="shared" si="16"/>
        <v>6988.3651161388871</v>
      </c>
      <c r="I72">
        <f t="shared" si="17"/>
        <v>17006620.382775772</v>
      </c>
      <c r="N72">
        <f>Input!J73</f>
        <v>38.367213999999876</v>
      </c>
      <c r="O72">
        <f t="shared" si="18"/>
        <v>34.261340285714596</v>
      </c>
      <c r="P72">
        <f t="shared" si="19"/>
        <v>5.4326938224208661</v>
      </c>
      <c r="Q72">
        <f t="shared" si="20"/>
        <v>831.09085690557811</v>
      </c>
      <c r="R72">
        <f t="shared" si="21"/>
        <v>5587.6825695608622</v>
      </c>
    </row>
    <row r="73" spans="1:18" x14ac:dyDescent="0.25">
      <c r="A73">
        <f>Input!G74</f>
        <v>226</v>
      </c>
      <c r="B73">
        <f t="shared" si="11"/>
        <v>70</v>
      </c>
      <c r="C73">
        <f t="shared" si="12"/>
        <v>0.13835309676592772</v>
      </c>
      <c r="D73">
        <f t="shared" si="13"/>
        <v>1.5461704191728681E-2</v>
      </c>
      <c r="E73" s="4">
        <f>Input!I74</f>
        <v>5340.7270784285711</v>
      </c>
      <c r="F73">
        <f t="shared" si="14"/>
        <v>1271.0020672857136</v>
      </c>
      <c r="G73">
        <f t="shared" si="15"/>
        <v>1353.9418850233228</v>
      </c>
      <c r="H73">
        <f t="shared" si="16"/>
        <v>6879.0133663478409</v>
      </c>
      <c r="I73">
        <f t="shared" si="17"/>
        <v>16677109.690678813</v>
      </c>
      <c r="N73">
        <f>Input!J74</f>
        <v>40.803302714285564</v>
      </c>
      <c r="O73">
        <f t="shared" si="18"/>
        <v>36.697429000000284</v>
      </c>
      <c r="P73">
        <f t="shared" si="19"/>
        <v>5.597408726894761</v>
      </c>
      <c r="Q73">
        <f t="shared" si="20"/>
        <v>967.21126098757441</v>
      </c>
      <c r="R73">
        <f t="shared" si="21"/>
        <v>5563.0845577646469</v>
      </c>
    </row>
    <row r="74" spans="1:18" x14ac:dyDescent="0.25">
      <c r="A74">
        <f>Input!G75</f>
        <v>227</v>
      </c>
      <c r="B74">
        <f t="shared" si="11"/>
        <v>71</v>
      </c>
      <c r="C74">
        <f t="shared" si="12"/>
        <v>0.14032956957686954</v>
      </c>
      <c r="D74">
        <f t="shared" si="13"/>
        <v>1.593099540616302E-2</v>
      </c>
      <c r="E74" s="4">
        <f>Input!I75</f>
        <v>5385.8514821428562</v>
      </c>
      <c r="F74">
        <f t="shared" si="14"/>
        <v>1316.1264709999987</v>
      </c>
      <c r="G74">
        <f t="shared" si="15"/>
        <v>1394.7100715693553</v>
      </c>
      <c r="H74">
        <f t="shared" si="16"/>
        <v>6175.3822784441791</v>
      </c>
      <c r="I74">
        <f t="shared" si="17"/>
        <v>16345796.617441023</v>
      </c>
      <c r="N74">
        <f>Input!J75</f>
        <v>45.124403714285108</v>
      </c>
      <c r="O74">
        <f t="shared" si="18"/>
        <v>41.018529999999828</v>
      </c>
      <c r="P74">
        <f t="shared" si="19"/>
        <v>5.7645944880109967</v>
      </c>
      <c r="Q74">
        <f t="shared" si="20"/>
        <v>1242.8399690834669</v>
      </c>
      <c r="R74">
        <f t="shared" si="21"/>
        <v>5538.1730449838369</v>
      </c>
    </row>
    <row r="75" spans="1:18" x14ac:dyDescent="0.25">
      <c r="A75">
        <f>Input!G76</f>
        <v>228</v>
      </c>
      <c r="B75">
        <f t="shared" si="11"/>
        <v>72</v>
      </c>
      <c r="C75">
        <f t="shared" si="12"/>
        <v>0.14230604238781136</v>
      </c>
      <c r="D75">
        <f t="shared" si="13"/>
        <v>1.6407667347560141E-2</v>
      </c>
      <c r="E75" s="4">
        <f>Input!I76</f>
        <v>5435.4932929999995</v>
      </c>
      <c r="F75">
        <f t="shared" si="14"/>
        <v>1365.768281857142</v>
      </c>
      <c r="G75">
        <f t="shared" si="15"/>
        <v>1436.0998541494566</v>
      </c>
      <c r="H75">
        <f t="shared" si="16"/>
        <v>4946.5300611090752</v>
      </c>
      <c r="I75">
        <f t="shared" si="17"/>
        <v>16012832.485861659</v>
      </c>
      <c r="N75">
        <f>Input!J76</f>
        <v>49.641810857143355</v>
      </c>
      <c r="O75">
        <f t="shared" si="18"/>
        <v>45.535937142858074</v>
      </c>
      <c r="P75">
        <f t="shared" si="19"/>
        <v>5.9342477831755129</v>
      </c>
      <c r="Q75">
        <f t="shared" si="20"/>
        <v>1568.2938001407949</v>
      </c>
      <c r="R75">
        <f t="shared" si="21"/>
        <v>5512.9510031709451</v>
      </c>
    </row>
    <row r="76" spans="1:18" x14ac:dyDescent="0.25">
      <c r="A76">
        <f>Input!G77</f>
        <v>229</v>
      </c>
      <c r="B76">
        <f t="shared" si="11"/>
        <v>73</v>
      </c>
      <c r="C76">
        <f t="shared" si="12"/>
        <v>0.14428251519875318</v>
      </c>
      <c r="D76">
        <f t="shared" si="13"/>
        <v>1.6891731167007703E-2</v>
      </c>
      <c r="E76" s="4">
        <f>Input!I77</f>
        <v>5491.9301357142849</v>
      </c>
      <c r="F76">
        <f t="shared" si="14"/>
        <v>1422.2051245714274</v>
      </c>
      <c r="G76">
        <f t="shared" si="15"/>
        <v>1478.111293269417</v>
      </c>
      <c r="H76">
        <f t="shared" si="16"/>
        <v>3125.4996984880768</v>
      </c>
      <c r="I76">
        <f t="shared" si="17"/>
        <v>15678371.183132412</v>
      </c>
      <c r="N76">
        <f>Input!J77</f>
        <v>56.436842714285376</v>
      </c>
      <c r="O76">
        <f t="shared" si="18"/>
        <v>52.330969000000096</v>
      </c>
      <c r="P76">
        <f t="shared" si="19"/>
        <v>6.1063651176425582</v>
      </c>
      <c r="Q76">
        <f t="shared" si="20"/>
        <v>2136.7140040808631</v>
      </c>
      <c r="R76">
        <f t="shared" si="21"/>
        <v>5487.4214618391306</v>
      </c>
    </row>
    <row r="77" spans="1:18" x14ac:dyDescent="0.25">
      <c r="A77">
        <f>Input!G78</f>
        <v>230</v>
      </c>
      <c r="B77">
        <f t="shared" si="11"/>
        <v>74</v>
      </c>
      <c r="C77">
        <f t="shared" si="12"/>
        <v>0.146258988009695</v>
      </c>
      <c r="D77">
        <f t="shared" si="13"/>
        <v>1.7383197878272E-2</v>
      </c>
      <c r="E77" s="4">
        <f>Input!I78</f>
        <v>5555.1809312857149</v>
      </c>
      <c r="F77">
        <f t="shared" si="14"/>
        <v>1485.4559201428574</v>
      </c>
      <c r="G77">
        <f t="shared" si="15"/>
        <v>1520.7444223197776</v>
      </c>
      <c r="H77">
        <f t="shared" si="16"/>
        <v>1245.278385890505</v>
      </c>
      <c r="I77">
        <f t="shared" si="17"/>
        <v>15342569.147789774</v>
      </c>
      <c r="N77">
        <f>Input!J78</f>
        <v>63.25079557142999</v>
      </c>
      <c r="O77">
        <f t="shared" si="18"/>
        <v>59.144921857144709</v>
      </c>
      <c r="P77">
        <f t="shared" si="19"/>
        <v>6.280942825909384</v>
      </c>
      <c r="Q77">
        <f t="shared" si="20"/>
        <v>2794.6002790148882</v>
      </c>
      <c r="R77">
        <f t="shared" si="21"/>
        <v>5461.5875073916732</v>
      </c>
    </row>
    <row r="78" spans="1:18" x14ac:dyDescent="0.25">
      <c r="A78">
        <f>Input!G79</f>
        <v>231</v>
      </c>
      <c r="B78">
        <f t="shared" si="11"/>
        <v>75</v>
      </c>
      <c r="C78">
        <f t="shared" si="12"/>
        <v>0.14823546082063685</v>
      </c>
      <c r="D78">
        <f t="shared" si="13"/>
        <v>1.7882078361336009E-2</v>
      </c>
      <c r="E78" s="4">
        <f>Input!I79</f>
        <v>5625.2385842857138</v>
      </c>
      <c r="F78">
        <f t="shared" si="14"/>
        <v>1555.5135731428563</v>
      </c>
      <c r="G78">
        <f t="shared" si="15"/>
        <v>1563.9992478766276</v>
      </c>
      <c r="H78">
        <f t="shared" si="16"/>
        <v>72.006675687363739</v>
      </c>
      <c r="I78">
        <f t="shared" si="17"/>
        <v>15005585.356408294</v>
      </c>
      <c r="N78">
        <f>Input!J79</f>
        <v>70.057652999998936</v>
      </c>
      <c r="O78">
        <f t="shared" si="18"/>
        <v>65.951779285713656</v>
      </c>
      <c r="P78">
        <f t="shared" si="19"/>
        <v>6.4579770730696469</v>
      </c>
      <c r="Q78">
        <f t="shared" si="20"/>
        <v>3539.5125017172049</v>
      </c>
      <c r="R78">
        <f t="shared" si="21"/>
        <v>5435.4522824480027</v>
      </c>
    </row>
    <row r="79" spans="1:18" x14ac:dyDescent="0.25">
      <c r="A79">
        <f>Input!G80</f>
        <v>232</v>
      </c>
      <c r="B79">
        <f t="shared" si="11"/>
        <v>76</v>
      </c>
      <c r="C79">
        <f t="shared" si="12"/>
        <v>0.15021193363157867</v>
      </c>
      <c r="D79">
        <f t="shared" si="13"/>
        <v>1.8388383365799909E-2</v>
      </c>
      <c r="E79" s="4">
        <f>Input!I80</f>
        <v>5700.8826854285717</v>
      </c>
      <c r="F79">
        <f t="shared" si="14"/>
        <v>1631.1576742857142</v>
      </c>
      <c r="G79">
        <f t="shared" si="15"/>
        <v>1607.8757499914566</v>
      </c>
      <c r="H79">
        <f t="shared" si="16"/>
        <v>542.04799884354122</v>
      </c>
      <c r="I79">
        <f t="shared" si="17"/>
        <v>14667581.310030311</v>
      </c>
      <c r="N79">
        <f>Input!J80</f>
        <v>75.644101142857835</v>
      </c>
      <c r="O79">
        <f t="shared" si="18"/>
        <v>71.538227428572554</v>
      </c>
      <c r="P79">
        <f t="shared" si="19"/>
        <v>6.637463856128142</v>
      </c>
      <c r="Q79">
        <f t="shared" si="20"/>
        <v>4212.1091122863281</v>
      </c>
      <c r="R79">
        <f t="shared" si="21"/>
        <v>5409.0189851660207</v>
      </c>
    </row>
    <row r="80" spans="1:18" x14ac:dyDescent="0.25">
      <c r="A80">
        <f>Input!G81</f>
        <v>233</v>
      </c>
      <c r="B80">
        <f t="shared" si="11"/>
        <v>77</v>
      </c>
      <c r="C80">
        <f t="shared" si="12"/>
        <v>0.15218840644252049</v>
      </c>
      <c r="D80">
        <f t="shared" si="13"/>
        <v>1.890212351415143E-2</v>
      </c>
      <c r="E80" s="4">
        <f>Input!I81</f>
        <v>5784.1448851428568</v>
      </c>
      <c r="F80">
        <f t="shared" si="14"/>
        <v>1714.4198739999993</v>
      </c>
      <c r="G80">
        <f t="shared" si="15"/>
        <v>1652.3738824706618</v>
      </c>
      <c r="H80">
        <f t="shared" si="16"/>
        <v>3849.7050648586173</v>
      </c>
      <c r="I80">
        <f t="shared" si="17"/>
        <v>14328721.020328723</v>
      </c>
      <c r="N80">
        <f>Input!J81</f>
        <v>83.262199714285089</v>
      </c>
      <c r="O80">
        <f t="shared" si="18"/>
        <v>79.156325999999808</v>
      </c>
      <c r="P80">
        <f t="shared" si="19"/>
        <v>6.8193990052795455</v>
      </c>
      <c r="Q80">
        <f t="shared" si="20"/>
        <v>5232.6310070394884</v>
      </c>
      <c r="R80">
        <f t="shared" si="21"/>
        <v>5382.2908685603925</v>
      </c>
    </row>
    <row r="81" spans="1:18" x14ac:dyDescent="0.25">
      <c r="A81">
        <f>Input!G82</f>
        <v>234</v>
      </c>
      <c r="B81">
        <f t="shared" si="11"/>
        <v>78</v>
      </c>
      <c r="C81">
        <f t="shared" si="12"/>
        <v>0.15416487925346231</v>
      </c>
      <c r="D81">
        <f t="shared" si="13"/>
        <v>1.9423309304912251E-2</v>
      </c>
      <c r="E81" s="4">
        <f>Input!I82</f>
        <v>5876.0516520000001</v>
      </c>
      <c r="F81">
        <f t="shared" si="14"/>
        <v>1806.3266408571426</v>
      </c>
      <c r="G81">
        <f t="shared" si="15"/>
        <v>1697.4935731451594</v>
      </c>
      <c r="H81">
        <f t="shared" si="16"/>
        <v>11844.636627601116</v>
      </c>
      <c r="I81">
        <f t="shared" si="17"/>
        <v>13989170.995500427</v>
      </c>
      <c r="N81">
        <f>Input!J82</f>
        <v>91.906766857143339</v>
      </c>
      <c r="O81">
        <f t="shared" si="18"/>
        <v>87.800893142858058</v>
      </c>
      <c r="P81">
        <f t="shared" si="19"/>
        <v>7.0037781851533092</v>
      </c>
      <c r="Q81">
        <f t="shared" si="20"/>
        <v>6528.1737854885569</v>
      </c>
      <c r="R81">
        <f t="shared" si="21"/>
        <v>5355.2712398166004</v>
      </c>
    </row>
    <row r="82" spans="1:18" x14ac:dyDescent="0.25">
      <c r="A82">
        <f>Input!G83</f>
        <v>235</v>
      </c>
      <c r="B82">
        <f t="shared" si="11"/>
        <v>79</v>
      </c>
      <c r="C82">
        <f t="shared" si="12"/>
        <v>0.15614135206440413</v>
      </c>
      <c r="D82">
        <f t="shared" si="13"/>
        <v>1.9951951115666958E-2</v>
      </c>
      <c r="E82" s="4">
        <f>Input!I83</f>
        <v>5978.2349288571431</v>
      </c>
      <c r="F82">
        <f t="shared" si="14"/>
        <v>1908.5099177142856</v>
      </c>
      <c r="G82">
        <f t="shared" si="15"/>
        <v>1743.2347241308269</v>
      </c>
      <c r="H82">
        <f t="shared" si="16"/>
        <v>27315.889614049767</v>
      </c>
      <c r="I82">
        <f t="shared" si="17"/>
        <v>13649100.225886151</v>
      </c>
      <c r="N82">
        <f>Input!J83</f>
        <v>102.18327685714303</v>
      </c>
      <c r="O82">
        <f t="shared" si="18"/>
        <v>98.077403142857747</v>
      </c>
      <c r="P82">
        <f t="shared" si="19"/>
        <v>7.1905968960270235</v>
      </c>
      <c r="Q82">
        <f t="shared" si="20"/>
        <v>8260.4115497489493</v>
      </c>
      <c r="R82">
        <f t="shared" si="21"/>
        <v>5327.963459600478</v>
      </c>
    </row>
    <row r="83" spans="1:18" x14ac:dyDescent="0.25">
      <c r="A83">
        <f>Input!G84</f>
        <v>236</v>
      </c>
      <c r="B83">
        <f t="shared" si="11"/>
        <v>80</v>
      </c>
      <c r="C83">
        <f t="shared" si="12"/>
        <v>0.15811782487534595</v>
      </c>
      <c r="D83">
        <f t="shared" si="13"/>
        <v>2.0488059205980375E-2</v>
      </c>
      <c r="E83" s="4">
        <f>Input!I84</f>
        <v>6091.3853349999999</v>
      </c>
      <c r="F83">
        <f t="shared" si="14"/>
        <v>2021.6603238571424</v>
      </c>
      <c r="G83">
        <f t="shared" si="15"/>
        <v>1789.5972120801841</v>
      </c>
      <c r="H83">
        <f t="shared" si="16"/>
        <v>53853.287847605039</v>
      </c>
      <c r="I83">
        <f t="shared" si="17"/>
        <v>13308680.169314887</v>
      </c>
      <c r="N83">
        <f>Input!J84</f>
        <v>113.15040614285681</v>
      </c>
      <c r="O83">
        <f t="shared" si="18"/>
        <v>109.04453242857153</v>
      </c>
      <c r="P83">
        <f t="shared" si="19"/>
        <v>7.3798504750103131</v>
      </c>
      <c r="Q83">
        <f t="shared" si="20"/>
        <v>10335.707556718755</v>
      </c>
      <c r="R83">
        <f t="shared" si="21"/>
        <v>5300.3709413630677</v>
      </c>
    </row>
    <row r="84" spans="1:18" x14ac:dyDescent="0.25">
      <c r="A84">
        <f>Input!G85</f>
        <v>237</v>
      </c>
      <c r="E84" s="4">
        <f>Input!I85</f>
        <v>6216.8368064285705</v>
      </c>
      <c r="N84">
        <f>Input!J85</f>
        <v>125.45147142857058</v>
      </c>
    </row>
    <row r="85" spans="1:18" x14ac:dyDescent="0.25">
      <c r="A85">
        <f>Input!G86</f>
        <v>238</v>
      </c>
      <c r="E85" s="4">
        <f>Input!I86</f>
        <v>6357.0680042857139</v>
      </c>
      <c r="N85">
        <f>Input!J86</f>
        <v>140.23119785714334</v>
      </c>
    </row>
    <row r="86" spans="1:18" x14ac:dyDescent="0.25">
      <c r="A86">
        <f>Input!G87</f>
        <v>239</v>
      </c>
      <c r="E86" s="4">
        <f>Input!I87</f>
        <v>6508.457907142857</v>
      </c>
      <c r="N86">
        <f>Input!J87</f>
        <v>151.38990285714317</v>
      </c>
    </row>
    <row r="87" spans="1:18" x14ac:dyDescent="0.25">
      <c r="A87">
        <f>Input!G88</f>
        <v>240</v>
      </c>
      <c r="E87" s="4">
        <f>Input!I88</f>
        <v>6671.6096247142859</v>
      </c>
      <c r="N87">
        <f>Input!J88</f>
        <v>163.15171757142889</v>
      </c>
    </row>
    <row r="88" spans="1:18" x14ac:dyDescent="0.25">
      <c r="A88">
        <f>Input!G89</f>
        <v>241</v>
      </c>
      <c r="E88" s="4">
        <f>Input!I89</f>
        <v>6853.3678564285719</v>
      </c>
      <c r="N88">
        <f>Input!J89</f>
        <v>181.75823171428601</v>
      </c>
    </row>
    <row r="89" spans="1:18" x14ac:dyDescent="0.25">
      <c r="A89">
        <f>Input!G90</f>
        <v>242</v>
      </c>
      <c r="E89" s="4">
        <f>Input!I90</f>
        <v>7052.3324425714281</v>
      </c>
      <c r="N89">
        <f>Input!J90</f>
        <v>198.96458614285621</v>
      </c>
    </row>
    <row r="90" spans="1:18" x14ac:dyDescent="0.25">
      <c r="A90">
        <f>Input!G91</f>
        <v>243</v>
      </c>
      <c r="E90" s="4">
        <f>Input!I91</f>
        <v>7272.9001684285704</v>
      </c>
      <c r="N90">
        <f>Input!J91</f>
        <v>220.56772585714225</v>
      </c>
    </row>
    <row r="91" spans="1:18" x14ac:dyDescent="0.25">
      <c r="A91">
        <f>Input!G92</f>
        <v>244</v>
      </c>
      <c r="E91" s="4">
        <f>Input!I92</f>
        <v>7514.0800427142849</v>
      </c>
      <c r="N91">
        <f>Input!J92</f>
        <v>241.1798742857145</v>
      </c>
    </row>
    <row r="92" spans="1:18" x14ac:dyDescent="0.25">
      <c r="A92">
        <f>Input!G93</f>
        <v>245</v>
      </c>
      <c r="E92" s="4">
        <f>Input!I93</f>
        <v>7777.8895251428567</v>
      </c>
      <c r="N92">
        <f>Input!J93</f>
        <v>263.80948242857176</v>
      </c>
    </row>
    <row r="93" spans="1:18" x14ac:dyDescent="0.25">
      <c r="A93">
        <f>Input!G94</f>
        <v>246</v>
      </c>
      <c r="E93" s="4">
        <f>Input!I94</f>
        <v>8059.8395902857146</v>
      </c>
      <c r="N93">
        <f>Input!J94</f>
        <v>281.95006514285797</v>
      </c>
    </row>
    <row r="94" spans="1:18" x14ac:dyDescent="0.25">
      <c r="A94">
        <f>Input!G95</f>
        <v>247</v>
      </c>
      <c r="E94" s="4">
        <f>Input!I95</f>
        <v>8368.0852222857156</v>
      </c>
      <c r="N94">
        <f>Input!J95</f>
        <v>308.24563200000102</v>
      </c>
    </row>
    <row r="95" spans="1:18" x14ac:dyDescent="0.25">
      <c r="A95">
        <f>Input!G96</f>
        <v>248</v>
      </c>
      <c r="E95" s="4">
        <f>Input!I96</f>
        <v>8699.4831572857147</v>
      </c>
      <c r="N95">
        <f>Input!J96</f>
        <v>331.39793499999905</v>
      </c>
    </row>
    <row r="96" spans="1:18" x14ac:dyDescent="0.25">
      <c r="A96">
        <f>Input!G97</f>
        <v>249</v>
      </c>
      <c r="E96" s="4">
        <f>Input!I97</f>
        <v>9056.3086547142866</v>
      </c>
      <c r="N96">
        <f>Input!J97</f>
        <v>356.82549742857191</v>
      </c>
    </row>
    <row r="97" spans="1:14" x14ac:dyDescent="0.25">
      <c r="A97">
        <f>Input!G98</f>
        <v>250</v>
      </c>
      <c r="E97" s="4">
        <f>Input!I98</f>
        <v>9441.3643992857142</v>
      </c>
      <c r="N97">
        <f>Input!J98</f>
        <v>385.05574457142757</v>
      </c>
    </row>
    <row r="98" spans="1:14" x14ac:dyDescent="0.25">
      <c r="A98">
        <f>Input!G99</f>
        <v>251</v>
      </c>
      <c r="E98" s="4">
        <f>Input!I99</f>
        <v>9855.0761149999998</v>
      </c>
      <c r="N98">
        <f>Input!J99</f>
        <v>413.71171571428567</v>
      </c>
    </row>
    <row r="99" spans="1:14" x14ac:dyDescent="0.25">
      <c r="A99">
        <f>Input!G100</f>
        <v>252</v>
      </c>
      <c r="E99" s="4">
        <f>Input!I100</f>
        <v>10289.203672857142</v>
      </c>
      <c r="N99">
        <f>Input!J100</f>
        <v>434.12755785714216</v>
      </c>
    </row>
    <row r="100" spans="1:14" x14ac:dyDescent="0.25">
      <c r="A100">
        <f>Input!G101</f>
        <v>253</v>
      </c>
      <c r="E100" s="4">
        <f>Input!I101</f>
        <v>10735.738727142856</v>
      </c>
      <c r="N100">
        <f>Input!J101</f>
        <v>446.53505428571407</v>
      </c>
    </row>
    <row r="101" spans="1:14" x14ac:dyDescent="0.25">
      <c r="A101">
        <f>Input!G102</f>
        <v>254</v>
      </c>
      <c r="E101" s="4">
        <f>Input!I102</f>
        <v>11197.060603142858</v>
      </c>
      <c r="N101">
        <f>Input!J102</f>
        <v>461.32187600000179</v>
      </c>
    </row>
    <row r="102" spans="1:14" x14ac:dyDescent="0.25">
      <c r="A102">
        <f>Input!G103</f>
        <v>255</v>
      </c>
      <c r="E102" s="4">
        <f>Input!I103</f>
        <v>11671.532627714287</v>
      </c>
      <c r="N102">
        <f>Input!J103</f>
        <v>474.47202457142885</v>
      </c>
    </row>
    <row r="103" spans="1:14" x14ac:dyDescent="0.25">
      <c r="A103">
        <f>Input!G104</f>
        <v>256</v>
      </c>
      <c r="E103" s="4">
        <f>Input!I104</f>
        <v>12164.152330285715</v>
      </c>
      <c r="N103">
        <f>Input!J104</f>
        <v>492.61970257142821</v>
      </c>
    </row>
  </sheetData>
  <mergeCells count="3">
    <mergeCell ref="E1:L1"/>
    <mergeCell ref="N1:U1"/>
    <mergeCell ref="AD3:AK18"/>
  </mergeCells>
  <conditionalFormatting sqref="Y6">
    <cfRule type="cellIs" dxfId="5" priority="1" operator="greaterThan">
      <formula>0.05</formula>
    </cfRule>
    <cfRule type="cellIs" dxfId="4" priority="2" operator="between">
      <formula>0.05</formula>
      <formula>0.025</formula>
    </cfRule>
    <cfRule type="cellIs" dxfId="3" priority="3" operator="lessThan">
      <formula>0.025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4"/>
  <sheetViews>
    <sheetView topLeftCell="H1" zoomScale="86" zoomScaleNormal="86" workbookViewId="0">
      <selection activeCell="AA4" sqref="AA4"/>
    </sheetView>
  </sheetViews>
  <sheetFormatPr defaultRowHeight="15" x14ac:dyDescent="0.25"/>
  <cols>
    <col min="7" max="7" width="12.42578125" bestFit="1" customWidth="1"/>
    <col min="8" max="8" width="12" bestFit="1" customWidth="1"/>
    <col min="9" max="10" width="12" customWidth="1"/>
    <col min="11" max="11" width="12" bestFit="1" customWidth="1"/>
    <col min="16" max="17" width="12" bestFit="1" customWidth="1"/>
    <col min="18" max="19" width="12" customWidth="1"/>
    <col min="20" max="20" width="12" bestFit="1" customWidth="1"/>
    <col min="23" max="23" width="11.28515625" bestFit="1" customWidth="1"/>
  </cols>
  <sheetData>
    <row r="1" spans="1:27" ht="18" x14ac:dyDescent="0.35">
      <c r="D1" s="30"/>
      <c r="E1" s="30"/>
      <c r="F1" s="30"/>
      <c r="G1" s="30"/>
      <c r="H1" s="30"/>
      <c r="I1" s="30"/>
      <c r="J1" s="30"/>
      <c r="K1" s="30"/>
      <c r="L1" s="30"/>
      <c r="N1" s="31" t="s">
        <v>19</v>
      </c>
      <c r="O1" s="31"/>
      <c r="P1" s="31"/>
      <c r="Q1" s="31"/>
      <c r="R1" s="31"/>
      <c r="S1" s="31"/>
      <c r="T1" s="31"/>
      <c r="U1" s="31"/>
    </row>
    <row r="2" spans="1:27" ht="14.45" x14ac:dyDescent="0.3">
      <c r="A2" t="s">
        <v>30</v>
      </c>
      <c r="B2" t="s">
        <v>9</v>
      </c>
      <c r="C2" t="s">
        <v>464</v>
      </c>
      <c r="D2" t="s">
        <v>15</v>
      </c>
      <c r="E2" t="s">
        <v>0</v>
      </c>
      <c r="F2" t="s">
        <v>16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16</v>
      </c>
      <c r="P2" t="s">
        <v>8</v>
      </c>
      <c r="Q2" t="s">
        <v>2</v>
      </c>
      <c r="T2" t="s">
        <v>4</v>
      </c>
      <c r="U2" t="s">
        <v>3</v>
      </c>
      <c r="W2" t="s">
        <v>7</v>
      </c>
      <c r="Y2" t="s">
        <v>10</v>
      </c>
      <c r="Z2" t="s">
        <v>13</v>
      </c>
      <c r="AA2" t="s">
        <v>12</v>
      </c>
    </row>
    <row r="3" spans="1:27" ht="14.45" x14ac:dyDescent="0.3">
      <c r="A3">
        <f>Input!G4</f>
        <v>156</v>
      </c>
      <c r="B3">
        <f>A3-$A$3</f>
        <v>0</v>
      </c>
      <c r="C3">
        <f>EXP(B3)</f>
        <v>1</v>
      </c>
      <c r="D3" s="4">
        <f>((C3-$Z$3)/$AA$3)</f>
        <v>4.0445276663587907E-11</v>
      </c>
      <c r="E3" s="4">
        <f>Input!I4</f>
        <v>4069.7250111428575</v>
      </c>
      <c r="F3">
        <f>E3-$E$3</f>
        <v>0</v>
      </c>
      <c r="G3">
        <f>P3</f>
        <v>0</v>
      </c>
      <c r="H3">
        <f>(F3-G3)^2</f>
        <v>0</v>
      </c>
      <c r="I3">
        <f>(G3-$J$4)^2</f>
        <v>370985.89424852008</v>
      </c>
      <c r="J3" s="2" t="s">
        <v>11</v>
      </c>
      <c r="K3" s="23">
        <f>SUM(H3:H161)</f>
        <v>55911345.564141624</v>
      </c>
      <c r="L3">
        <f>1-(K3/K5)</f>
        <v>-0.83792884900209397</v>
      </c>
      <c r="N3" s="4">
        <f>Input!J4</f>
        <v>4.1058737142852806</v>
      </c>
      <c r="O3">
        <f>N3-$N$3</f>
        <v>0</v>
      </c>
      <c r="P3" s="4">
        <v>0</v>
      </c>
      <c r="Q3">
        <f>(O3-P3)^2</f>
        <v>0</v>
      </c>
      <c r="R3">
        <f>(O3-$S$4)^2</f>
        <v>489.6699857152243</v>
      </c>
      <c r="S3" s="2" t="s">
        <v>11</v>
      </c>
      <c r="T3" s="23">
        <f>SUM(Q4:Q167)</f>
        <v>90295.729621572333</v>
      </c>
      <c r="U3">
        <f>1-(T3/T5)</f>
        <v>-0.81853080236721287</v>
      </c>
      <c r="W3">
        <f>COUNT(B4:B500)</f>
        <v>81</v>
      </c>
      <c r="Y3">
        <v>0.98577519061502261</v>
      </c>
      <c r="Z3">
        <v>0</v>
      </c>
      <c r="AA3">
        <v>24724765967.549442</v>
      </c>
    </row>
    <row r="4" spans="1:27" ht="14.45" x14ac:dyDescent="0.3">
      <c r="A4">
        <f>Input!G5</f>
        <v>157</v>
      </c>
      <c r="B4">
        <f t="shared" ref="B4:B67" si="0">A4-$A$3</f>
        <v>1</v>
      </c>
      <c r="C4">
        <f t="shared" ref="C4:C67" si="1">EXP(B4)</f>
        <v>2.7182818284590451</v>
      </c>
      <c r="D4" s="4">
        <f t="shared" ref="D4:D67" si="2">((C4-$Z$3)/$AA$3)</f>
        <v>1.0994166060162969E-10</v>
      </c>
      <c r="E4" s="4">
        <f>Input!I5</f>
        <v>4073.8498058571427</v>
      </c>
      <c r="F4">
        <f t="shared" ref="F4:F67" si="3">E4-$E$3</f>
        <v>4.1247947142851444</v>
      </c>
      <c r="G4">
        <f>P4</f>
        <v>1.5905808897170817E-11</v>
      </c>
      <c r="H4">
        <f>(F4-G4)^2</f>
        <v>17.013931434863451</v>
      </c>
      <c r="I4">
        <f t="shared" ref="I4:I67" si="4">(G4-$J$4)^2</f>
        <v>370985.8942485007</v>
      </c>
      <c r="J4">
        <f>AVERAGE(F3:F161)</f>
        <v>609.08611398432004</v>
      </c>
      <c r="K4" t="s">
        <v>5</v>
      </c>
      <c r="L4" t="s">
        <v>6</v>
      </c>
      <c r="N4" s="4">
        <f>Input!J5</f>
        <v>4.1247947142851444</v>
      </c>
      <c r="O4">
        <f>N4-$N$3</f>
        <v>1.8920999999863852E-2</v>
      </c>
      <c r="P4">
        <f>$Y$3*((1/$AA$3)*(1/SQRT(2*PI()))*EXP(-1*D4*D4/2))</f>
        <v>1.5905808897170817E-11</v>
      </c>
      <c r="Q4">
        <f>(O4-P4)^2</f>
        <v>3.5800424039294029E-4</v>
      </c>
      <c r="R4">
        <f t="shared" ref="R4:R67" si="5">(O4-$S$4)^2</f>
        <v>488.83295747268562</v>
      </c>
      <c r="S4">
        <f>AVERAGE(O3:O167)</f>
        <v>22.12848810278787</v>
      </c>
      <c r="T4" t="s">
        <v>5</v>
      </c>
      <c r="U4" t="s">
        <v>6</v>
      </c>
    </row>
    <row r="5" spans="1:27" ht="14.45" x14ac:dyDescent="0.3">
      <c r="A5">
        <f>Input!G6</f>
        <v>158</v>
      </c>
      <c r="B5">
        <f t="shared" si="0"/>
        <v>2</v>
      </c>
      <c r="C5">
        <f t="shared" si="1"/>
        <v>7.3890560989306504</v>
      </c>
      <c r="D5" s="4">
        <f t="shared" si="2"/>
        <v>2.9885241820402177E-10</v>
      </c>
      <c r="E5" s="4">
        <f>Input!I6</f>
        <v>4078.1543508571435</v>
      </c>
      <c r="F5">
        <f t="shared" si="3"/>
        <v>8.4293397142860158</v>
      </c>
      <c r="G5">
        <f>G4+P5</f>
        <v>3.1811617794341634E-11</v>
      </c>
      <c r="H5">
        <f t="shared" ref="H5:H68" si="6">(F5-G5)^2</f>
        <v>71.05376801830316</v>
      </c>
      <c r="I5">
        <f t="shared" si="4"/>
        <v>370985.89424848132</v>
      </c>
      <c r="K5">
        <f>SUM(I3:I161)</f>
        <v>30420843.328346886</v>
      </c>
      <c r="L5">
        <f>1-((1-L3)*(W3-1)/(W3-1-1))</f>
        <v>-0.86119377114136109</v>
      </c>
      <c r="N5" s="4">
        <f>Input!J6</f>
        <v>4.3045450000008714</v>
      </c>
      <c r="O5">
        <f t="shared" ref="O5:O68" si="7">N5-$N$3</f>
        <v>0.19867128571559078</v>
      </c>
      <c r="P5">
        <f t="shared" ref="P5:P68" si="8">$Y$3*((1/$AA$3)*(1/SQRT(2*PI()))*EXP(-1*D5*D5/2))</f>
        <v>1.5905808897170817E-11</v>
      </c>
      <c r="Q5">
        <f t="shared" ref="Q5:Q68" si="9">(O5-P5)^2</f>
        <v>3.9470279761565856E-2</v>
      </c>
      <c r="R5">
        <f t="shared" si="5"/>
        <v>480.91686563034614</v>
      </c>
      <c r="T5">
        <f>SUM(R4:R167)</f>
        <v>49653.120807210318</v>
      </c>
      <c r="U5">
        <f>1-((1-U3)*(Y3-1)/(Y3-1-1))</f>
        <v>0.97449455605402713</v>
      </c>
    </row>
    <row r="6" spans="1:27" ht="14.45" x14ac:dyDescent="0.3">
      <c r="A6">
        <f>Input!G7</f>
        <v>159</v>
      </c>
      <c r="B6">
        <f t="shared" si="0"/>
        <v>3</v>
      </c>
      <c r="C6">
        <f t="shared" si="1"/>
        <v>20.085536923187668</v>
      </c>
      <c r="D6" s="4">
        <f t="shared" si="2"/>
        <v>8.1236509779503546E-10</v>
      </c>
      <c r="E6" s="4">
        <f>Input!I7</f>
        <v>4082.7592678571432</v>
      </c>
      <c r="F6">
        <f t="shared" si="3"/>
        <v>13.034256714285675</v>
      </c>
      <c r="G6">
        <f t="shared" ref="G6:G69" si="10">G5+P6</f>
        <v>4.771742669151245E-11</v>
      </c>
      <c r="H6">
        <f t="shared" si="6"/>
        <v>169.89184809265726</v>
      </c>
      <c r="I6">
        <f t="shared" si="4"/>
        <v>370985.89424846193</v>
      </c>
      <c r="N6" s="4">
        <f>Input!J7</f>
        <v>4.6049169999996593</v>
      </c>
      <c r="O6">
        <f t="shared" si="7"/>
        <v>0.49904328571437873</v>
      </c>
      <c r="P6">
        <f t="shared" si="8"/>
        <v>1.5905808897170817E-11</v>
      </c>
      <c r="Q6">
        <f t="shared" si="9"/>
        <v>0.24904420100072763</v>
      </c>
      <c r="R6">
        <f t="shared" si="5"/>
        <v>467.83288309482731</v>
      </c>
    </row>
    <row r="7" spans="1:27" ht="14.45" x14ac:dyDescent="0.3">
      <c r="A7">
        <f>Input!G8</f>
        <v>160</v>
      </c>
      <c r="B7">
        <f t="shared" si="0"/>
        <v>4</v>
      </c>
      <c r="C7">
        <f t="shared" si="1"/>
        <v>54.598150033144236</v>
      </c>
      <c r="D7" s="4">
        <f t="shared" si="2"/>
        <v>2.2082372834106002E-9</v>
      </c>
      <c r="E7" s="4">
        <f>Input!I8</f>
        <v>4087.413852857143</v>
      </c>
      <c r="F7">
        <f t="shared" si="3"/>
        <v>17.688841714285445</v>
      </c>
      <c r="G7">
        <f t="shared" si="10"/>
        <v>6.3623235588683267E-11</v>
      </c>
      <c r="H7">
        <f t="shared" si="6"/>
        <v>312.89512119079404</v>
      </c>
      <c r="I7">
        <f t="shared" si="4"/>
        <v>370985.89424844255</v>
      </c>
      <c r="N7" s="4">
        <f>Input!J8</f>
        <v>4.6545849999997699</v>
      </c>
      <c r="O7">
        <f t="shared" si="7"/>
        <v>0.54871128571448935</v>
      </c>
      <c r="P7">
        <f t="shared" si="8"/>
        <v>1.5905808897170817E-11</v>
      </c>
      <c r="Q7">
        <f t="shared" si="9"/>
        <v>0.30108407505299256</v>
      </c>
      <c r="R7">
        <f t="shared" si="5"/>
        <v>465.68676747469772</v>
      </c>
      <c r="T7" s="17"/>
      <c r="U7" s="18"/>
    </row>
    <row r="8" spans="1:27" ht="14.45" x14ac:dyDescent="0.3">
      <c r="A8">
        <f>Input!G9</f>
        <v>161</v>
      </c>
      <c r="B8">
        <f t="shared" si="0"/>
        <v>5</v>
      </c>
      <c r="C8">
        <f t="shared" si="1"/>
        <v>148.4131591025766</v>
      </c>
      <c r="D8" s="4">
        <f t="shared" si="2"/>
        <v>6.0026112804208006E-9</v>
      </c>
      <c r="E8" s="4">
        <f>Input!I9</f>
        <v>4092.0305957142855</v>
      </c>
      <c r="F8">
        <f t="shared" si="3"/>
        <v>22.305584571427971</v>
      </c>
      <c r="G8">
        <f t="shared" si="10"/>
        <v>7.9529044485854084E-11</v>
      </c>
      <c r="H8">
        <f t="shared" si="6"/>
        <v>497.53910306957772</v>
      </c>
      <c r="I8">
        <f t="shared" si="4"/>
        <v>370985.89424842317</v>
      </c>
      <c r="N8" s="4">
        <f>Input!J9</f>
        <v>4.6167428571425262</v>
      </c>
      <c r="O8">
        <f t="shared" si="7"/>
        <v>0.51086914285724561</v>
      </c>
      <c r="P8">
        <f t="shared" si="8"/>
        <v>1.5905808897170817E-11</v>
      </c>
      <c r="Q8">
        <f t="shared" si="9"/>
        <v>0.26098728110744523</v>
      </c>
      <c r="R8">
        <f t="shared" si="5"/>
        <v>467.321449496752</v>
      </c>
      <c r="T8" s="19" t="s">
        <v>28</v>
      </c>
      <c r="U8" s="24">
        <f>SQRT((U5-L5)^2)</f>
        <v>1.8356883271953883</v>
      </c>
    </row>
    <row r="9" spans="1:27" ht="14.45" x14ac:dyDescent="0.3">
      <c r="A9">
        <f>Input!G10</f>
        <v>162</v>
      </c>
      <c r="B9">
        <f t="shared" si="0"/>
        <v>6</v>
      </c>
      <c r="C9">
        <f t="shared" si="1"/>
        <v>403.42879349273511</v>
      </c>
      <c r="D9" s="4">
        <f t="shared" si="2"/>
        <v>1.6316789166871144E-8</v>
      </c>
      <c r="E9" s="4">
        <f>Input!I10</f>
        <v>4096.6260524285708</v>
      </c>
      <c r="F9">
        <f t="shared" si="3"/>
        <v>26.901041285713291</v>
      </c>
      <c r="G9">
        <f t="shared" si="10"/>
        <v>9.5434853383024901E-11</v>
      </c>
      <c r="H9">
        <f t="shared" si="6"/>
        <v>723.66602225051633</v>
      </c>
      <c r="I9">
        <f t="shared" si="4"/>
        <v>370985.8942484039</v>
      </c>
      <c r="N9" s="4">
        <f>Input!J10</f>
        <v>4.5954567142853193</v>
      </c>
      <c r="O9">
        <f t="shared" si="7"/>
        <v>0.48958300000003874</v>
      </c>
      <c r="P9">
        <f t="shared" si="8"/>
        <v>1.5905808897170814E-11</v>
      </c>
      <c r="Q9">
        <f t="shared" si="9"/>
        <v>0.23969151387346349</v>
      </c>
      <c r="R9">
        <f t="shared" si="5"/>
        <v>468.24221404745725</v>
      </c>
      <c r="T9" s="21"/>
      <c r="U9" s="22"/>
    </row>
    <row r="10" spans="1:27" ht="14.45" x14ac:dyDescent="0.3">
      <c r="A10">
        <f>Input!G11</f>
        <v>163</v>
      </c>
      <c r="B10">
        <f t="shared" si="0"/>
        <v>7</v>
      </c>
      <c r="C10">
        <f t="shared" si="1"/>
        <v>1096.6331584284585</v>
      </c>
      <c r="D10" s="4">
        <f t="shared" si="2"/>
        <v>4.4353631491103237E-8</v>
      </c>
      <c r="E10" s="4">
        <f>Input!I11</f>
        <v>4101.1931274285716</v>
      </c>
      <c r="F10">
        <f t="shared" si="3"/>
        <v>31.468116285714132</v>
      </c>
      <c r="G10">
        <f t="shared" si="10"/>
        <v>1.113406622801957E-10</v>
      </c>
      <c r="H10">
        <f t="shared" si="6"/>
        <v>990.24234256421948</v>
      </c>
      <c r="I10">
        <f t="shared" si="4"/>
        <v>370985.89424838452</v>
      </c>
      <c r="N10" s="4">
        <f>Input!J11</f>
        <v>4.5670750000008411</v>
      </c>
      <c r="O10">
        <f t="shared" si="7"/>
        <v>0.46120128571556052</v>
      </c>
      <c r="P10">
        <f t="shared" si="8"/>
        <v>1.5905808897170801E-11</v>
      </c>
      <c r="Q10">
        <f t="shared" si="9"/>
        <v>0.2127066259310145</v>
      </c>
      <c r="R10">
        <f t="shared" si="5"/>
        <v>469.47131801327549</v>
      </c>
    </row>
    <row r="11" spans="1:27" ht="14.45" x14ac:dyDescent="0.3">
      <c r="A11">
        <f>Input!G12</f>
        <v>164</v>
      </c>
      <c r="B11">
        <f t="shared" si="0"/>
        <v>8</v>
      </c>
      <c r="C11">
        <f t="shared" si="1"/>
        <v>2980.9579870417283</v>
      </c>
      <c r="D11" s="4">
        <f t="shared" si="2"/>
        <v>1.205656705084348E-7</v>
      </c>
      <c r="E11" s="4">
        <f>Input!I12</f>
        <v>4105.9872554285712</v>
      </c>
      <c r="F11">
        <f t="shared" si="3"/>
        <v>36.262244285713678</v>
      </c>
      <c r="G11">
        <f t="shared" si="10"/>
        <v>1.272464711773664E-10</v>
      </c>
      <c r="H11">
        <f t="shared" si="6"/>
        <v>1314.9503606275459</v>
      </c>
      <c r="I11">
        <f t="shared" si="4"/>
        <v>370985.89424836513</v>
      </c>
      <c r="N11" s="4">
        <f>Input!J12</f>
        <v>4.7941279999995459</v>
      </c>
      <c r="O11">
        <f t="shared" si="7"/>
        <v>0.68825428571426528</v>
      </c>
      <c r="P11">
        <f t="shared" si="8"/>
        <v>1.59058088971707E-11</v>
      </c>
      <c r="Q11">
        <f t="shared" si="9"/>
        <v>0.473693961782159</v>
      </c>
      <c r="R11">
        <f t="shared" si="5"/>
        <v>459.68362613078659</v>
      </c>
    </row>
    <row r="12" spans="1:27" ht="14.45" x14ac:dyDescent="0.3">
      <c r="A12">
        <f>Input!G13</f>
        <v>165</v>
      </c>
      <c r="B12">
        <f t="shared" si="0"/>
        <v>9</v>
      </c>
      <c r="C12">
        <f t="shared" si="1"/>
        <v>8103.0839275753842</v>
      </c>
      <c r="D12" s="4">
        <f t="shared" si="2"/>
        <v>3.2773147127905895E-7</v>
      </c>
      <c r="E12" s="4">
        <f>Input!I13</f>
        <v>4110.8263209999996</v>
      </c>
      <c r="F12">
        <f t="shared" si="3"/>
        <v>41.101309857142041</v>
      </c>
      <c r="G12">
        <f t="shared" si="10"/>
        <v>1.4315228007453636E-10</v>
      </c>
      <c r="H12">
        <f t="shared" si="6"/>
        <v>1689.317671961034</v>
      </c>
      <c r="I12">
        <f t="shared" si="4"/>
        <v>370985.89424834575</v>
      </c>
      <c r="N12" s="4">
        <f>Input!J13</f>
        <v>4.8390655714283639</v>
      </c>
      <c r="O12">
        <f t="shared" si="7"/>
        <v>0.73319185714308333</v>
      </c>
      <c r="P12">
        <f t="shared" si="8"/>
        <v>1.5905808897169964E-11</v>
      </c>
      <c r="Q12">
        <f t="shared" si="9"/>
        <v>0.53757029935759948</v>
      </c>
      <c r="R12">
        <f t="shared" si="5"/>
        <v>457.75870143890188</v>
      </c>
    </row>
    <row r="13" spans="1:27" ht="14.45" x14ac:dyDescent="0.3">
      <c r="A13">
        <f>Input!G14</f>
        <v>166</v>
      </c>
      <c r="B13">
        <f t="shared" si="0"/>
        <v>10</v>
      </c>
      <c r="C13">
        <f t="shared" si="1"/>
        <v>22026.465794806718</v>
      </c>
      <c r="D13" s="4">
        <f t="shared" si="2"/>
        <v>8.9086650299201349E-7</v>
      </c>
      <c r="E13" s="4">
        <f>Input!I14</f>
        <v>4116.0745548571422</v>
      </c>
      <c r="F13">
        <f t="shared" si="3"/>
        <v>46.349543714284664</v>
      </c>
      <c r="G13">
        <f t="shared" si="10"/>
        <v>1.5905808897170085E-10</v>
      </c>
      <c r="H13">
        <f t="shared" si="6"/>
        <v>2148.2802025076408</v>
      </c>
      <c r="I13">
        <f t="shared" si="4"/>
        <v>370985.89424832637</v>
      </c>
      <c r="N13" s="4">
        <f>Input!J14</f>
        <v>5.2482338571426226</v>
      </c>
      <c r="O13">
        <f t="shared" si="7"/>
        <v>1.142360142857342</v>
      </c>
      <c r="P13">
        <f t="shared" si="8"/>
        <v>1.5905808897164506E-11</v>
      </c>
      <c r="Q13">
        <f t="shared" si="9"/>
        <v>1.3049866959527068</v>
      </c>
      <c r="R13">
        <f t="shared" si="5"/>
        <v>440.41756675057786</v>
      </c>
    </row>
    <row r="14" spans="1:27" ht="14.45" x14ac:dyDescent="0.3">
      <c r="A14">
        <f>Input!G15</f>
        <v>167</v>
      </c>
      <c r="B14">
        <f t="shared" si="0"/>
        <v>11</v>
      </c>
      <c r="C14">
        <f t="shared" si="1"/>
        <v>59874.141715197817</v>
      </c>
      <c r="D14" s="4">
        <f t="shared" si="2"/>
        <v>2.4216262266660456E-6</v>
      </c>
      <c r="E14" s="4">
        <f>Input!I15</f>
        <v>4121.4457755714284</v>
      </c>
      <c r="F14">
        <f t="shared" si="3"/>
        <v>51.720764428570874</v>
      </c>
      <c r="G14">
        <f t="shared" si="10"/>
        <v>1.7496389786882502E-10</v>
      </c>
      <c r="H14">
        <f t="shared" si="6"/>
        <v>2675.0374730576236</v>
      </c>
      <c r="I14">
        <f t="shared" si="4"/>
        <v>370985.89424830698</v>
      </c>
      <c r="N14" s="4">
        <f>Input!J15</f>
        <v>5.3712207142862098</v>
      </c>
      <c r="O14">
        <f t="shared" si="7"/>
        <v>1.2653470000009293</v>
      </c>
      <c r="P14">
        <f t="shared" si="8"/>
        <v>1.5905808897124178E-11</v>
      </c>
      <c r="Q14">
        <f t="shared" si="9"/>
        <v>1.6011030303710991</v>
      </c>
      <c r="R14">
        <f t="shared" si="5"/>
        <v>435.27065667479786</v>
      </c>
    </row>
    <row r="15" spans="1:27" ht="14.45" x14ac:dyDescent="0.3">
      <c r="A15">
        <f>Input!G16</f>
        <v>168</v>
      </c>
      <c r="B15">
        <f t="shared" si="0"/>
        <v>12</v>
      </c>
      <c r="C15">
        <f t="shared" si="1"/>
        <v>162754.79141900392</v>
      </c>
      <c r="D15" s="4">
        <f t="shared" si="2"/>
        <v>6.5826625672661572E-6</v>
      </c>
      <c r="E15" s="4">
        <f>Input!I16</f>
        <v>4127.3491515714286</v>
      </c>
      <c r="F15">
        <f t="shared" si="3"/>
        <v>57.624140428571081</v>
      </c>
      <c r="G15">
        <f t="shared" si="10"/>
        <v>1.9086970676565123E-10</v>
      </c>
      <c r="H15">
        <f t="shared" si="6"/>
        <v>3320.5415601096825</v>
      </c>
      <c r="I15">
        <f t="shared" si="4"/>
        <v>370985.8942482876</v>
      </c>
      <c r="N15" s="4">
        <f>Input!J16</f>
        <v>5.9033760000002076</v>
      </c>
      <c r="O15">
        <f t="shared" si="7"/>
        <v>1.797502285714927</v>
      </c>
      <c r="P15">
        <f t="shared" si="8"/>
        <v>1.5905808896826206E-11</v>
      </c>
      <c r="Q15">
        <f t="shared" si="9"/>
        <v>3.2310144670932059</v>
      </c>
      <c r="R15">
        <f t="shared" si="5"/>
        <v>413.34898429402114</v>
      </c>
    </row>
    <row r="16" spans="1:27" ht="14.45" x14ac:dyDescent="0.3">
      <c r="A16">
        <f>Input!G17</f>
        <v>169</v>
      </c>
      <c r="B16">
        <f t="shared" si="0"/>
        <v>13</v>
      </c>
      <c r="C16">
        <f t="shared" si="1"/>
        <v>442413.39200892049</v>
      </c>
      <c r="D16" s="4">
        <f t="shared" si="2"/>
        <v>1.7893532039477161E-5</v>
      </c>
      <c r="E16" s="4">
        <f>Input!I17</f>
        <v>4133.4890409999998</v>
      </c>
      <c r="F16">
        <f t="shared" si="3"/>
        <v>63.764029857142305</v>
      </c>
      <c r="G16">
        <f t="shared" si="10"/>
        <v>2.0677551566027569E-10</v>
      </c>
      <c r="H16">
        <f t="shared" si="6"/>
        <v>4065.8515035961655</v>
      </c>
      <c r="I16">
        <f t="shared" si="4"/>
        <v>370985.89424826816</v>
      </c>
      <c r="N16" s="4">
        <f>Input!J17</f>
        <v>6.1398894285712231</v>
      </c>
      <c r="O16">
        <f t="shared" si="7"/>
        <v>2.0340157142859425</v>
      </c>
      <c r="P16">
        <f t="shared" si="8"/>
        <v>1.5905808894624467E-11</v>
      </c>
      <c r="Q16">
        <f t="shared" si="9"/>
        <v>4.1372199258974467</v>
      </c>
      <c r="R16">
        <f t="shared" si="5"/>
        <v>403.78782057226636</v>
      </c>
    </row>
    <row r="17" spans="1:18" ht="14.45" x14ac:dyDescent="0.3">
      <c r="A17">
        <f>Input!G18</f>
        <v>170</v>
      </c>
      <c r="B17">
        <f t="shared" si="0"/>
        <v>14</v>
      </c>
      <c r="C17">
        <f t="shared" si="1"/>
        <v>1202604.2841647768</v>
      </c>
      <c r="D17" s="4">
        <f t="shared" si="2"/>
        <v>4.8639662989860487E-5</v>
      </c>
      <c r="E17" s="4">
        <f>Input!I18</f>
        <v>4140.1539904285719</v>
      </c>
      <c r="F17">
        <f t="shared" si="3"/>
        <v>70.428979285714377</v>
      </c>
      <c r="G17">
        <f t="shared" si="10"/>
        <v>2.2268132453863139E-10</v>
      </c>
      <c r="H17">
        <f t="shared" si="6"/>
        <v>4960.2411231962178</v>
      </c>
      <c r="I17">
        <f t="shared" si="4"/>
        <v>370985.89424824878</v>
      </c>
      <c r="N17" s="4">
        <f>Input!J18</f>
        <v>6.6649494285720721</v>
      </c>
      <c r="O17">
        <f t="shared" si="7"/>
        <v>2.5590757142867915</v>
      </c>
      <c r="P17">
        <f t="shared" si="8"/>
        <v>1.5905808878355702E-11</v>
      </c>
      <c r="Q17">
        <f t="shared" si="9"/>
        <v>6.548868511371043</v>
      </c>
      <c r="R17">
        <f t="shared" si="5"/>
        <v>382.96190123121949</v>
      </c>
    </row>
    <row r="18" spans="1:18" ht="14.45" x14ac:dyDescent="0.3">
      <c r="A18">
        <f>Input!G19</f>
        <v>171</v>
      </c>
      <c r="B18">
        <f t="shared" si="0"/>
        <v>15</v>
      </c>
      <c r="C18">
        <f t="shared" si="1"/>
        <v>3269017.3724721107</v>
      </c>
      <c r="D18" s="4">
        <f t="shared" si="2"/>
        <v>1.3221631204770972E-4</v>
      </c>
      <c r="E18" s="4">
        <f>Input!I19</f>
        <v>4147.0365321428571</v>
      </c>
      <c r="F18">
        <f t="shared" si="3"/>
        <v>77.31152099999963</v>
      </c>
      <c r="G18">
        <f t="shared" si="10"/>
        <v>2.3858713329677624E-10</v>
      </c>
      <c r="H18">
        <f t="shared" si="6"/>
        <v>5977.0712792964932</v>
      </c>
      <c r="I18">
        <f t="shared" si="4"/>
        <v>370985.89424822939</v>
      </c>
      <c r="N18" s="4">
        <f>Input!J19</f>
        <v>6.882541714285253</v>
      </c>
      <c r="O18">
        <f t="shared" si="7"/>
        <v>2.7766679999999724</v>
      </c>
      <c r="P18">
        <f t="shared" si="8"/>
        <v>1.5905808758144875E-11</v>
      </c>
      <c r="Q18">
        <f t="shared" si="9"/>
        <v>7.7098851821355154</v>
      </c>
      <c r="R18">
        <f t="shared" si="5"/>
        <v>374.49294129066578</v>
      </c>
    </row>
    <row r="19" spans="1:18" ht="14.45" x14ac:dyDescent="0.3">
      <c r="A19">
        <f>Input!G20</f>
        <v>172</v>
      </c>
      <c r="B19">
        <f t="shared" si="0"/>
        <v>16</v>
      </c>
      <c r="C19">
        <f t="shared" si="1"/>
        <v>8886110.5205078721</v>
      </c>
      <c r="D19" s="4">
        <f t="shared" si="2"/>
        <v>3.5940119846516007E-4</v>
      </c>
      <c r="E19" s="4">
        <f>Input!I20</f>
        <v>4154.2052551428569</v>
      </c>
      <c r="F19">
        <f t="shared" si="3"/>
        <v>84.480243999999402</v>
      </c>
      <c r="G19">
        <f t="shared" si="10"/>
        <v>2.5449294116667661E-10</v>
      </c>
      <c r="H19">
        <f t="shared" si="6"/>
        <v>7136.9116262564366</v>
      </c>
      <c r="I19">
        <f t="shared" si="4"/>
        <v>370985.89424821001</v>
      </c>
      <c r="N19" s="4">
        <f>Input!J20</f>
        <v>7.1687229999997726</v>
      </c>
      <c r="O19">
        <f t="shared" si="7"/>
        <v>3.062849285714492</v>
      </c>
      <c r="P19">
        <f t="shared" si="8"/>
        <v>1.5905807869900371E-11</v>
      </c>
      <c r="Q19">
        <f t="shared" si="9"/>
        <v>9.3810457469043396</v>
      </c>
      <c r="R19">
        <f t="shared" si="5"/>
        <v>363.49858350309512</v>
      </c>
    </row>
    <row r="20" spans="1:18" ht="14.45" x14ac:dyDescent="0.3">
      <c r="A20">
        <f>Input!G21</f>
        <v>173</v>
      </c>
      <c r="B20">
        <f t="shared" si="0"/>
        <v>17</v>
      </c>
      <c r="C20">
        <f t="shared" si="1"/>
        <v>24154952.753575299</v>
      </c>
      <c r="D20" s="4">
        <f t="shared" si="2"/>
        <v>9.7695374691424749E-4</v>
      </c>
      <c r="E20" s="4">
        <f>Input!I21</f>
        <v>4161.4260111428575</v>
      </c>
      <c r="F20">
        <f t="shared" si="3"/>
        <v>91.701000000000022</v>
      </c>
      <c r="G20">
        <f t="shared" si="10"/>
        <v>2.7039874247329008E-10</v>
      </c>
      <c r="H20">
        <f t="shared" si="6"/>
        <v>8409.0734009504122</v>
      </c>
      <c r="I20">
        <f t="shared" si="4"/>
        <v>370985.89424819074</v>
      </c>
      <c r="N20" s="4">
        <f>Input!J21</f>
        <v>7.2207560000006197</v>
      </c>
      <c r="O20">
        <f t="shared" si="7"/>
        <v>3.1148822857153391</v>
      </c>
      <c r="P20">
        <f t="shared" si="8"/>
        <v>1.5905801306613451E-11</v>
      </c>
      <c r="Q20">
        <f t="shared" si="9"/>
        <v>9.7024916537641257</v>
      </c>
      <c r="R20">
        <f t="shared" si="5"/>
        <v>361.51720616701436</v>
      </c>
    </row>
    <row r="21" spans="1:18" ht="14.45" x14ac:dyDescent="0.3">
      <c r="A21">
        <f>Input!G22</f>
        <v>174</v>
      </c>
      <c r="B21">
        <f t="shared" si="0"/>
        <v>18</v>
      </c>
      <c r="C21">
        <f t="shared" si="1"/>
        <v>65659969.13733051</v>
      </c>
      <c r="D21" s="4">
        <f t="shared" si="2"/>
        <v>2.6556356174819761E-3</v>
      </c>
      <c r="E21" s="4">
        <f>Input!I22</f>
        <v>4169.3137351428577</v>
      </c>
      <c r="F21">
        <f t="shared" si="3"/>
        <v>99.588724000000184</v>
      </c>
      <c r="G21">
        <f t="shared" si="10"/>
        <v>2.8630449528349222E-10</v>
      </c>
      <c r="H21">
        <f t="shared" si="6"/>
        <v>9917.9139478911875</v>
      </c>
      <c r="I21">
        <f t="shared" si="4"/>
        <v>370985.89424817136</v>
      </c>
      <c r="N21" s="4">
        <f>Input!J22</f>
        <v>7.8877240000001621</v>
      </c>
      <c r="O21">
        <f t="shared" si="7"/>
        <v>3.7818502857148815</v>
      </c>
      <c r="P21">
        <f t="shared" si="8"/>
        <v>1.5905752810202133E-11</v>
      </c>
      <c r="Q21">
        <f t="shared" si="9"/>
        <v>14.302391583441423</v>
      </c>
      <c r="R21">
        <f t="shared" si="5"/>
        <v>336.59911919085272</v>
      </c>
    </row>
    <row r="22" spans="1:18" ht="14.45" x14ac:dyDescent="0.3">
      <c r="A22">
        <f>Input!G23</f>
        <v>175</v>
      </c>
      <c r="B22">
        <f t="shared" si="0"/>
        <v>19</v>
      </c>
      <c r="C22">
        <f t="shared" si="1"/>
        <v>178482300.96318725</v>
      </c>
      <c r="D22" s="4">
        <f t="shared" si="2"/>
        <v>7.218766042009871E-3</v>
      </c>
      <c r="E22" s="4">
        <f>Input!I23</f>
        <v>4177.234571</v>
      </c>
      <c r="F22">
        <f t="shared" si="3"/>
        <v>107.50955985714245</v>
      </c>
      <c r="G22">
        <f t="shared" si="10"/>
        <v>3.0220988975557336E-10</v>
      </c>
      <c r="H22">
        <f t="shared" si="6"/>
        <v>11558.305460611515</v>
      </c>
      <c r="I22">
        <f t="shared" si="4"/>
        <v>370985.89424815198</v>
      </c>
      <c r="N22" s="4">
        <f>Input!J23</f>
        <v>7.920835857142265</v>
      </c>
      <c r="O22">
        <f t="shared" si="7"/>
        <v>3.8149621428569844</v>
      </c>
      <c r="P22">
        <f t="shared" si="8"/>
        <v>1.5905394472081117E-11</v>
      </c>
      <c r="Q22">
        <f t="shared" si="9"/>
        <v>14.553936151310596</v>
      </c>
      <c r="R22">
        <f t="shared" si="5"/>
        <v>335.38523308506245</v>
      </c>
    </row>
    <row r="23" spans="1:18" ht="14.45" x14ac:dyDescent="0.3">
      <c r="A23">
        <f>Input!G24</f>
        <v>176</v>
      </c>
      <c r="B23">
        <f t="shared" si="0"/>
        <v>20</v>
      </c>
      <c r="C23">
        <f t="shared" si="1"/>
        <v>485165195.40979028</v>
      </c>
      <c r="D23" s="4">
        <f t="shared" si="2"/>
        <v>1.9622640555892659E-2</v>
      </c>
      <c r="E23" s="4">
        <f>Input!I24</f>
        <v>4185.2996801428571</v>
      </c>
      <c r="F23">
        <f t="shared" si="3"/>
        <v>115.57466899999963</v>
      </c>
      <c r="G23">
        <f t="shared" si="10"/>
        <v>3.1811263669737343E-10</v>
      </c>
      <c r="H23">
        <f t="shared" si="6"/>
        <v>13357.504114385945</v>
      </c>
      <c r="I23">
        <f t="shared" si="4"/>
        <v>370985.89424813259</v>
      </c>
      <c r="N23" s="4">
        <f>Input!J24</f>
        <v>8.0651091428571817</v>
      </c>
      <c r="O23">
        <f t="shared" si="7"/>
        <v>3.9592354285719011</v>
      </c>
      <c r="P23">
        <f t="shared" si="8"/>
        <v>1.590274694180009E-11</v>
      </c>
      <c r="Q23">
        <f t="shared" si="9"/>
        <v>15.675545178733</v>
      </c>
      <c r="R23">
        <f t="shared" si="5"/>
        <v>330.1217427395041</v>
      </c>
    </row>
    <row r="24" spans="1:18" ht="14.45" x14ac:dyDescent="0.3">
      <c r="A24">
        <f>Input!G25</f>
        <v>177</v>
      </c>
      <c r="B24">
        <f t="shared" si="0"/>
        <v>21</v>
      </c>
      <c r="C24">
        <f t="shared" si="1"/>
        <v>1318815734.4832146</v>
      </c>
      <c r="D24" s="4">
        <f t="shared" si="2"/>
        <v>5.3339867249466509E-2</v>
      </c>
      <c r="E24" s="4">
        <f>Input!I25</f>
        <v>4193.3387727142854</v>
      </c>
      <c r="F24">
        <f t="shared" si="3"/>
        <v>123.61376157142786</v>
      </c>
      <c r="G24">
        <f t="shared" si="10"/>
        <v>3.3399583454326653E-10</v>
      </c>
      <c r="H24">
        <f t="shared" si="6"/>
        <v>15280.362049755242</v>
      </c>
      <c r="I24">
        <f t="shared" si="4"/>
        <v>370985.89424811321</v>
      </c>
      <c r="N24" s="4">
        <f>Input!J25</f>
        <v>8.0390925714282275</v>
      </c>
      <c r="O24">
        <f t="shared" si="7"/>
        <v>3.9332188571429469</v>
      </c>
      <c r="P24">
        <f t="shared" si="8"/>
        <v>1.5883197845893091E-11</v>
      </c>
      <c r="Q24">
        <f t="shared" si="9"/>
        <v>15.470210578059925</v>
      </c>
      <c r="R24">
        <f t="shared" si="5"/>
        <v>331.06782292151195</v>
      </c>
    </row>
    <row r="25" spans="1:18" ht="14.45" x14ac:dyDescent="0.3">
      <c r="A25">
        <f>Input!G26</f>
        <v>178</v>
      </c>
      <c r="B25">
        <f t="shared" si="0"/>
        <v>22</v>
      </c>
      <c r="C25">
        <f t="shared" si="1"/>
        <v>3584912846.1315918</v>
      </c>
      <c r="D25" s="4">
        <f t="shared" si="2"/>
        <v>0.14499279187664257</v>
      </c>
      <c r="E25" s="4">
        <f>Input!I26</f>
        <v>4201.7704777142862</v>
      </c>
      <c r="F25">
        <f t="shared" si="3"/>
        <v>132.04546657142873</v>
      </c>
      <c r="G25">
        <f t="shared" si="10"/>
        <v>3.4973532589942913E-10</v>
      </c>
      <c r="H25">
        <f t="shared" si="6"/>
        <v>17436.005241973944</v>
      </c>
      <c r="I25">
        <f t="shared" si="4"/>
        <v>370985.89424809412</v>
      </c>
      <c r="N25" s="4">
        <f>Input!J26</f>
        <v>8.4317050000008749</v>
      </c>
      <c r="O25">
        <f t="shared" si="7"/>
        <v>4.3258312857155943</v>
      </c>
      <c r="P25">
        <f t="shared" si="8"/>
        <v>1.5739491356162613E-11</v>
      </c>
      <c r="Q25">
        <f t="shared" si="9"/>
        <v>18.712816312339658</v>
      </c>
      <c r="R25">
        <f t="shared" si="5"/>
        <v>316.93458974644994</v>
      </c>
    </row>
    <row r="26" spans="1:18" x14ac:dyDescent="0.25">
      <c r="A26">
        <f>Input!G27</f>
        <v>179</v>
      </c>
      <c r="B26">
        <f t="shared" si="0"/>
        <v>23</v>
      </c>
      <c r="C26">
        <f t="shared" si="1"/>
        <v>9744803446.2489033</v>
      </c>
      <c r="D26" s="4">
        <f t="shared" si="2"/>
        <v>0.39413127141582183</v>
      </c>
      <c r="E26" s="4">
        <f>Input!I27</f>
        <v>4210.9542955714287</v>
      </c>
      <c r="F26">
        <f t="shared" si="3"/>
        <v>141.22928442857119</v>
      </c>
      <c r="G26">
        <f t="shared" si="10"/>
        <v>3.6445249314752842E-10</v>
      </c>
      <c r="H26">
        <f t="shared" si="6"/>
        <v>19945.71078010332</v>
      </c>
      <c r="I26">
        <f t="shared" si="4"/>
        <v>370985.89424807607</v>
      </c>
      <c r="N26" s="4">
        <f>Input!J27</f>
        <v>9.1838178571424578</v>
      </c>
      <c r="O26">
        <f t="shared" si="7"/>
        <v>5.0779441428571772</v>
      </c>
      <c r="P26">
        <f t="shared" si="8"/>
        <v>1.4717167248099301E-11</v>
      </c>
      <c r="Q26">
        <f t="shared" si="9"/>
        <v>25.785516717828045</v>
      </c>
      <c r="R26">
        <f t="shared" si="5"/>
        <v>290.72104932952902</v>
      </c>
    </row>
    <row r="27" spans="1:18" x14ac:dyDescent="0.25">
      <c r="A27">
        <f>Input!G28</f>
        <v>180</v>
      </c>
      <c r="B27">
        <f t="shared" si="0"/>
        <v>24</v>
      </c>
      <c r="C27">
        <f t="shared" si="1"/>
        <v>26489122129.843472</v>
      </c>
      <c r="D27" s="4">
        <f t="shared" si="2"/>
        <v>1.0713598731170881</v>
      </c>
      <c r="E27" s="4">
        <f>Input!I28</f>
        <v>4221.0203085714293</v>
      </c>
      <c r="F27">
        <f t="shared" si="3"/>
        <v>151.29529742857176</v>
      </c>
      <c r="G27">
        <f t="shared" si="10"/>
        <v>3.7341256631609317E-10</v>
      </c>
      <c r="H27">
        <f t="shared" si="6"/>
        <v>22890.267023887001</v>
      </c>
      <c r="I27">
        <f t="shared" si="4"/>
        <v>370985.89424806513</v>
      </c>
      <c r="N27" s="4">
        <f>Input!J28</f>
        <v>10.066013000000567</v>
      </c>
      <c r="O27">
        <f t="shared" si="7"/>
        <v>5.960139285715286</v>
      </c>
      <c r="P27">
        <f t="shared" si="8"/>
        <v>8.9600731685647465E-12</v>
      </c>
      <c r="Q27">
        <f t="shared" si="9"/>
        <v>35.523260305019917</v>
      </c>
      <c r="R27">
        <f t="shared" si="5"/>
        <v>261.41550347053243</v>
      </c>
    </row>
    <row r="28" spans="1:18" x14ac:dyDescent="0.25">
      <c r="A28">
        <f>Input!G29</f>
        <v>181</v>
      </c>
      <c r="B28">
        <f t="shared" si="0"/>
        <v>25</v>
      </c>
      <c r="C28">
        <f t="shared" si="1"/>
        <v>72004899337.38588</v>
      </c>
      <c r="D28" s="4">
        <f t="shared" si="2"/>
        <v>2.9122580748343698</v>
      </c>
      <c r="E28" s="4">
        <f>Input!I29</f>
        <v>4232.1317111428571</v>
      </c>
      <c r="F28">
        <f t="shared" si="3"/>
        <v>162.40669999999955</v>
      </c>
      <c r="G28">
        <f t="shared" si="10"/>
        <v>3.7364158786833386E-10</v>
      </c>
      <c r="H28">
        <f t="shared" si="6"/>
        <v>26375.936204768492</v>
      </c>
      <c r="I28">
        <f t="shared" si="4"/>
        <v>370985.8942480649</v>
      </c>
      <c r="N28" s="4">
        <f>Input!J29</f>
        <v>11.111402571427789</v>
      </c>
      <c r="O28">
        <f t="shared" si="7"/>
        <v>7.0055288571425081</v>
      </c>
      <c r="P28">
        <f t="shared" si="8"/>
        <v>2.2902155224067229E-13</v>
      </c>
      <c r="Q28">
        <f t="shared" si="9"/>
        <v>49.077434568253203</v>
      </c>
      <c r="R28">
        <f t="shared" si="5"/>
        <v>228.70389634545052</v>
      </c>
    </row>
    <row r="29" spans="1:18" x14ac:dyDescent="0.25">
      <c r="A29">
        <f>Input!G30</f>
        <v>182</v>
      </c>
      <c r="B29">
        <f t="shared" si="0"/>
        <v>26</v>
      </c>
      <c r="C29">
        <f t="shared" si="1"/>
        <v>195729609428.83878</v>
      </c>
      <c r="D29" s="4">
        <f t="shared" si="2"/>
        <v>7.9163382046053892</v>
      </c>
      <c r="E29" s="4">
        <f>Input!I30</f>
        <v>4244.9743922857142</v>
      </c>
      <c r="F29">
        <f t="shared" si="3"/>
        <v>175.24938114285669</v>
      </c>
      <c r="G29">
        <f t="shared" si="10"/>
        <v>3.7364158786833428E-10</v>
      </c>
      <c r="H29">
        <f t="shared" si="6"/>
        <v>30712.345590823297</v>
      </c>
      <c r="I29">
        <f t="shared" si="4"/>
        <v>370985.8942480649</v>
      </c>
      <c r="N29" s="4">
        <f>Input!J30</f>
        <v>12.842681142857145</v>
      </c>
      <c r="O29">
        <f t="shared" si="7"/>
        <v>8.7368074285718649</v>
      </c>
      <c r="P29">
        <f t="shared" si="8"/>
        <v>3.919975116794979E-25</v>
      </c>
      <c r="Q29">
        <f t="shared" si="9"/>
        <v>76.331804043948523</v>
      </c>
      <c r="R29">
        <f t="shared" si="5"/>
        <v>179.33711128017043</v>
      </c>
    </row>
    <row r="30" spans="1:18" x14ac:dyDescent="0.25">
      <c r="A30">
        <f>Input!G31</f>
        <v>183</v>
      </c>
      <c r="B30">
        <f t="shared" si="0"/>
        <v>27</v>
      </c>
      <c r="C30">
        <f t="shared" si="1"/>
        <v>532048240601.79865</v>
      </c>
      <c r="D30" s="4">
        <f t="shared" si="2"/>
        <v>21.518838289514932</v>
      </c>
      <c r="E30" s="4">
        <f>Input!I31</f>
        <v>4259.3142035714291</v>
      </c>
      <c r="F30">
        <f t="shared" si="3"/>
        <v>189.58919242857155</v>
      </c>
      <c r="G30">
        <f t="shared" si="10"/>
        <v>3.7364158786833428E-10</v>
      </c>
      <c r="H30">
        <f t="shared" si="6"/>
        <v>35944.061885576259</v>
      </c>
      <c r="I30">
        <f t="shared" si="4"/>
        <v>370985.8942480649</v>
      </c>
      <c r="N30" s="4">
        <f>Input!J31</f>
        <v>14.339811285714859</v>
      </c>
      <c r="O30">
        <f t="shared" si="7"/>
        <v>10.233937571429578</v>
      </c>
      <c r="P30">
        <f t="shared" si="8"/>
        <v>4.4593054098789261E-112</v>
      </c>
      <c r="Q30">
        <f t="shared" si="9"/>
        <v>104.73347821591794</v>
      </c>
      <c r="R30">
        <f t="shared" si="5"/>
        <v>141.4803323430358</v>
      </c>
    </row>
    <row r="31" spans="1:18" x14ac:dyDescent="0.25">
      <c r="A31">
        <f>Input!G32</f>
        <v>184</v>
      </c>
      <c r="B31">
        <f t="shared" si="0"/>
        <v>28</v>
      </c>
      <c r="C31">
        <f t="shared" si="1"/>
        <v>1446257064291.4751</v>
      </c>
      <c r="D31" s="4">
        <f t="shared" si="2"/>
        <v>58.494267091937154</v>
      </c>
      <c r="E31" s="4">
        <f>Input!I32</f>
        <v>4274.7774538571421</v>
      </c>
      <c r="F31">
        <f t="shared" si="3"/>
        <v>205.05244271428455</v>
      </c>
      <c r="G31">
        <f t="shared" si="10"/>
        <v>3.7364158786833428E-10</v>
      </c>
      <c r="H31">
        <f t="shared" si="6"/>
        <v>42046.504262941722</v>
      </c>
      <c r="I31">
        <f t="shared" si="4"/>
        <v>370985.8942480649</v>
      </c>
      <c r="N31" s="4">
        <f>Input!J32</f>
        <v>15.463250285713002</v>
      </c>
      <c r="O31">
        <f t="shared" si="7"/>
        <v>11.357376571427722</v>
      </c>
      <c r="P31">
        <f t="shared" si="8"/>
        <v>0</v>
      </c>
      <c r="Q31">
        <f t="shared" si="9"/>
        <v>128.99000258521531</v>
      </c>
      <c r="R31">
        <f t="shared" si="5"/>
        <v>116.01684362099955</v>
      </c>
    </row>
    <row r="32" spans="1:18" x14ac:dyDescent="0.25">
      <c r="A32">
        <f>Input!G33</f>
        <v>185</v>
      </c>
      <c r="B32">
        <f t="shared" si="0"/>
        <v>29</v>
      </c>
      <c r="C32">
        <f t="shared" si="1"/>
        <v>3931334297144.042</v>
      </c>
      <c r="D32" s="4">
        <f t="shared" si="2"/>
        <v>159.00390330504271</v>
      </c>
      <c r="E32" s="4">
        <f>Input!I33</f>
        <v>4291.9530615714284</v>
      </c>
      <c r="F32">
        <f t="shared" si="3"/>
        <v>222.2280504285709</v>
      </c>
      <c r="G32">
        <f t="shared" si="10"/>
        <v>3.7364158786833428E-10</v>
      </c>
      <c r="H32">
        <f t="shared" si="6"/>
        <v>49385.306397117383</v>
      </c>
      <c r="I32">
        <f t="shared" si="4"/>
        <v>370985.8942480649</v>
      </c>
      <c r="N32" s="4">
        <f>Input!J33</f>
        <v>17.175607714286343</v>
      </c>
      <c r="O32">
        <f t="shared" si="7"/>
        <v>13.069734000001063</v>
      </c>
      <c r="P32">
        <f t="shared" si="8"/>
        <v>0</v>
      </c>
      <c r="Q32">
        <f t="shared" si="9"/>
        <v>170.81794683078377</v>
      </c>
      <c r="R32">
        <f t="shared" si="5"/>
        <v>82.06102589475681</v>
      </c>
    </row>
    <row r="33" spans="1:18" x14ac:dyDescent="0.25">
      <c r="A33">
        <f>Input!G34</f>
        <v>186</v>
      </c>
      <c r="B33">
        <f t="shared" si="0"/>
        <v>30</v>
      </c>
      <c r="C33">
        <f t="shared" si="1"/>
        <v>10686474581524.463</v>
      </c>
      <c r="D33" s="4">
        <f t="shared" si="2"/>
        <v>432.21742100815675</v>
      </c>
      <c r="E33" s="4">
        <f>Input!I34</f>
        <v>4310.4744308571426</v>
      </c>
      <c r="F33">
        <f t="shared" si="3"/>
        <v>240.74941971428507</v>
      </c>
      <c r="G33">
        <f t="shared" si="10"/>
        <v>3.7364158786833428E-10</v>
      </c>
      <c r="H33">
        <f t="shared" si="6"/>
        <v>57960.283092585087</v>
      </c>
      <c r="I33">
        <f t="shared" si="4"/>
        <v>370985.8942480649</v>
      </c>
      <c r="N33" s="4">
        <f>Input!J34</f>
        <v>18.521369285714172</v>
      </c>
      <c r="O33">
        <f t="shared" si="7"/>
        <v>14.415495571428892</v>
      </c>
      <c r="P33">
        <f t="shared" si="8"/>
        <v>0</v>
      </c>
      <c r="Q33">
        <f t="shared" si="9"/>
        <v>207.806512569886</v>
      </c>
      <c r="R33">
        <f t="shared" si="5"/>
        <v>59.490253788799379</v>
      </c>
    </row>
    <row r="34" spans="1:18" x14ac:dyDescent="0.25">
      <c r="A34">
        <f>Input!G35</f>
        <v>187</v>
      </c>
      <c r="B34">
        <f t="shared" si="0"/>
        <v>31</v>
      </c>
      <c r="C34">
        <f t="shared" si="1"/>
        <v>29048849665247.426</v>
      </c>
      <c r="D34" s="4">
        <f t="shared" si="2"/>
        <v>1174.8887614699051</v>
      </c>
      <c r="E34" s="4">
        <f>Input!I35</f>
        <v>4330.2091142857143</v>
      </c>
      <c r="F34">
        <f t="shared" si="3"/>
        <v>260.48410314285684</v>
      </c>
      <c r="G34">
        <f t="shared" si="10"/>
        <v>3.7364158786833428E-10</v>
      </c>
      <c r="H34">
        <f t="shared" si="6"/>
        <v>67851.967989943834</v>
      </c>
      <c r="I34">
        <f t="shared" si="4"/>
        <v>370985.8942480649</v>
      </c>
      <c r="N34" s="4">
        <f>Input!J35</f>
        <v>19.73468342857177</v>
      </c>
      <c r="O34">
        <f t="shared" si="7"/>
        <v>15.62880971428649</v>
      </c>
      <c r="P34">
        <f t="shared" si="8"/>
        <v>0</v>
      </c>
      <c r="Q34">
        <f t="shared" si="9"/>
        <v>244.25969308537574</v>
      </c>
      <c r="R34">
        <f t="shared" si="5"/>
        <v>42.245819153951892</v>
      </c>
    </row>
    <row r="35" spans="1:18" x14ac:dyDescent="0.25">
      <c r="A35">
        <f>Input!G36</f>
        <v>188</v>
      </c>
      <c r="B35">
        <f t="shared" si="0"/>
        <v>32</v>
      </c>
      <c r="C35">
        <f t="shared" si="1"/>
        <v>78962960182680.687</v>
      </c>
      <c r="D35" s="4">
        <f t="shared" si="2"/>
        <v>3193.6787707643966</v>
      </c>
      <c r="E35" s="4">
        <f>Input!I36</f>
        <v>4350.8259928571433</v>
      </c>
      <c r="F35">
        <f t="shared" si="3"/>
        <v>281.10098171428581</v>
      </c>
      <c r="G35">
        <f t="shared" si="10"/>
        <v>3.7364158786833428E-10</v>
      </c>
      <c r="H35">
        <f t="shared" si="6"/>
        <v>79017.761920525183</v>
      </c>
      <c r="I35">
        <f t="shared" si="4"/>
        <v>370985.8942480649</v>
      </c>
      <c r="N35" s="4">
        <f>Input!J36</f>
        <v>20.61687857142897</v>
      </c>
      <c r="O35">
        <f t="shared" si="7"/>
        <v>16.511004857143689</v>
      </c>
      <c r="P35">
        <f t="shared" si="8"/>
        <v>0</v>
      </c>
      <c r="Q35">
        <f t="shared" si="9"/>
        <v>272.61328139262247</v>
      </c>
      <c r="R35">
        <f t="shared" si="5"/>
        <v>31.556118015093077</v>
      </c>
    </row>
    <row r="36" spans="1:18" x14ac:dyDescent="0.25">
      <c r="A36">
        <f>Input!G37</f>
        <v>189</v>
      </c>
      <c r="B36">
        <f t="shared" si="0"/>
        <v>33</v>
      </c>
      <c r="C36">
        <f t="shared" si="1"/>
        <v>214643579785916.06</v>
      </c>
      <c r="D36" s="4">
        <f t="shared" si="2"/>
        <v>8681.3189685042798</v>
      </c>
      <c r="E36" s="4">
        <f>Input!I37</f>
        <v>4371.8118324285706</v>
      </c>
      <c r="F36">
        <f t="shared" si="3"/>
        <v>302.08682128571309</v>
      </c>
      <c r="G36">
        <f t="shared" si="10"/>
        <v>3.7364158786833428E-10</v>
      </c>
      <c r="H36">
        <f t="shared" si="6"/>
        <v>91256.447594280617</v>
      </c>
      <c r="I36">
        <f t="shared" si="4"/>
        <v>370985.8942480649</v>
      </c>
      <c r="N36" s="4">
        <f>Input!J37</f>
        <v>20.985839571427277</v>
      </c>
      <c r="O36">
        <f t="shared" si="7"/>
        <v>16.879965857141997</v>
      </c>
      <c r="P36">
        <f t="shared" si="8"/>
        <v>0</v>
      </c>
      <c r="Q36">
        <f t="shared" si="9"/>
        <v>284.93324733827956</v>
      </c>
      <c r="R36">
        <f t="shared" si="5"/>
        <v>27.546985763039597</v>
      </c>
    </row>
    <row r="37" spans="1:18" x14ac:dyDescent="0.25">
      <c r="A37">
        <f>Input!G38</f>
        <v>190</v>
      </c>
      <c r="B37">
        <f t="shared" si="0"/>
        <v>34</v>
      </c>
      <c r="C37">
        <f t="shared" si="1"/>
        <v>583461742527454.87</v>
      </c>
      <c r="D37" s="4">
        <f t="shared" si="2"/>
        <v>23598.271599142008</v>
      </c>
      <c r="E37" s="4">
        <f>Input!I38</f>
        <v>4392.8993728571431</v>
      </c>
      <c r="F37">
        <f t="shared" si="3"/>
        <v>323.17436171428562</v>
      </c>
      <c r="G37">
        <f t="shared" si="10"/>
        <v>3.7364158786833428E-10</v>
      </c>
      <c r="H37">
        <f t="shared" si="6"/>
        <v>104441.66806919442</v>
      </c>
      <c r="I37">
        <f t="shared" si="4"/>
        <v>370985.8942480649</v>
      </c>
      <c r="N37" s="4">
        <f>Input!J38</f>
        <v>21.087540428572538</v>
      </c>
      <c r="O37">
        <f t="shared" si="7"/>
        <v>16.981666714287257</v>
      </c>
      <c r="P37">
        <f t="shared" si="8"/>
        <v>0</v>
      </c>
      <c r="Q37">
        <f t="shared" si="9"/>
        <v>288.37700439513179</v>
      </c>
      <c r="R37">
        <f t="shared" si="5"/>
        <v>26.48977040512737</v>
      </c>
    </row>
    <row r="38" spans="1:18" x14ac:dyDescent="0.25">
      <c r="A38">
        <f>Input!G39</f>
        <v>191</v>
      </c>
      <c r="B38">
        <f t="shared" si="0"/>
        <v>35</v>
      </c>
      <c r="C38">
        <f t="shared" si="1"/>
        <v>1586013452313430.7</v>
      </c>
      <c r="D38" s="4">
        <f t="shared" si="2"/>
        <v>64146.752870988894</v>
      </c>
      <c r="E38" s="4">
        <f>Input!I39</f>
        <v>4414.2210615714284</v>
      </c>
      <c r="F38">
        <f t="shared" si="3"/>
        <v>344.49605042857092</v>
      </c>
      <c r="G38">
        <f t="shared" si="10"/>
        <v>3.7364158786833428E-10</v>
      </c>
      <c r="H38">
        <f t="shared" si="6"/>
        <v>118677.52876062706</v>
      </c>
      <c r="I38">
        <f t="shared" si="4"/>
        <v>370985.8942480649</v>
      </c>
      <c r="N38" s="4">
        <f>Input!J39</f>
        <v>21.321688714285301</v>
      </c>
      <c r="O38">
        <f t="shared" si="7"/>
        <v>17.215815000000021</v>
      </c>
      <c r="P38">
        <f t="shared" si="8"/>
        <v>0</v>
      </c>
      <c r="Q38">
        <f t="shared" si="9"/>
        <v>296.38428611422569</v>
      </c>
      <c r="R38">
        <f t="shared" si="5"/>
        <v>24.134357014855194</v>
      </c>
    </row>
    <row r="39" spans="1:18" x14ac:dyDescent="0.25">
      <c r="A39">
        <f>Input!G40</f>
        <v>192</v>
      </c>
      <c r="B39">
        <f t="shared" si="0"/>
        <v>36</v>
      </c>
      <c r="C39">
        <f t="shared" si="1"/>
        <v>4311231547115195</v>
      </c>
      <c r="D39" s="4">
        <f t="shared" si="2"/>
        <v>174368.95268386218</v>
      </c>
      <c r="E39" s="4">
        <f>Input!I40</f>
        <v>4435.4481450000003</v>
      </c>
      <c r="F39">
        <f t="shared" si="3"/>
        <v>365.72313385714278</v>
      </c>
      <c r="G39">
        <f t="shared" si="10"/>
        <v>3.7364158786833428E-10</v>
      </c>
      <c r="H39">
        <f t="shared" si="6"/>
        <v>133753.4106380163</v>
      </c>
      <c r="I39">
        <f t="shared" si="4"/>
        <v>370985.8942480649</v>
      </c>
      <c r="N39" s="4">
        <f>Input!J40</f>
        <v>21.227083428571859</v>
      </c>
      <c r="O39">
        <f t="shared" si="7"/>
        <v>17.121209714286579</v>
      </c>
      <c r="P39">
        <f t="shared" si="8"/>
        <v>0</v>
      </c>
      <c r="Q39">
        <f t="shared" si="9"/>
        <v>293.13582208058114</v>
      </c>
      <c r="R39">
        <f t="shared" si="5"/>
        <v>25.072836859952087</v>
      </c>
    </row>
    <row r="40" spans="1:18" x14ac:dyDescent="0.25">
      <c r="A40">
        <f>Input!G41</f>
        <v>193</v>
      </c>
      <c r="B40">
        <f t="shared" si="0"/>
        <v>37</v>
      </c>
      <c r="C40">
        <f t="shared" si="1"/>
        <v>1.1719142372802612E+16</v>
      </c>
      <c r="D40" s="4">
        <f t="shared" si="2"/>
        <v>473983.95552797773</v>
      </c>
      <c r="E40" s="4">
        <f>Input!I41</f>
        <v>4456.6468467142859</v>
      </c>
      <c r="F40">
        <f t="shared" si="3"/>
        <v>386.92183557142835</v>
      </c>
      <c r="G40">
        <f t="shared" si="10"/>
        <v>3.7364158786833428E-10</v>
      </c>
      <c r="H40">
        <f t="shared" si="6"/>
        <v>149708.5068416743</v>
      </c>
      <c r="I40">
        <f t="shared" si="4"/>
        <v>370985.8942480649</v>
      </c>
      <c r="N40" s="4">
        <f>Input!J41</f>
        <v>21.198701714285562</v>
      </c>
      <c r="O40">
        <f t="shared" si="7"/>
        <v>17.092828000000281</v>
      </c>
      <c r="P40">
        <f t="shared" si="8"/>
        <v>0</v>
      </c>
      <c r="Q40">
        <f t="shared" si="9"/>
        <v>292.1647690375936</v>
      </c>
      <c r="R40">
        <f t="shared" si="5"/>
        <v>25.357872670806703</v>
      </c>
    </row>
    <row r="41" spans="1:18" x14ac:dyDescent="0.25">
      <c r="A41">
        <f>Input!G42</f>
        <v>194</v>
      </c>
      <c r="B41">
        <f t="shared" si="0"/>
        <v>38</v>
      </c>
      <c r="C41">
        <f t="shared" si="1"/>
        <v>3.1855931757113756E+16</v>
      </c>
      <c r="D41" s="4">
        <f t="shared" si="2"/>
        <v>1288421.973292842</v>
      </c>
      <c r="E41" s="4">
        <f>Input!I42</f>
        <v>4478.4888651428564</v>
      </c>
      <c r="F41">
        <f t="shared" si="3"/>
        <v>408.7638539999989</v>
      </c>
      <c r="G41">
        <f t="shared" si="10"/>
        <v>3.7364158786833428E-10</v>
      </c>
      <c r="H41">
        <f t="shared" si="6"/>
        <v>167087.88833662696</v>
      </c>
      <c r="I41">
        <f t="shared" si="4"/>
        <v>370985.8942480649</v>
      </c>
      <c r="N41" s="4">
        <f>Input!J42</f>
        <v>21.842018428570555</v>
      </c>
      <c r="O41">
        <f t="shared" si="7"/>
        <v>17.736144714285274</v>
      </c>
      <c r="P41">
        <f t="shared" si="8"/>
        <v>0</v>
      </c>
      <c r="Q41">
        <f t="shared" si="9"/>
        <v>314.57082932606949</v>
      </c>
      <c r="R41">
        <f t="shared" si="5"/>
        <v>19.292680442522464</v>
      </c>
    </row>
    <row r="42" spans="1:18" x14ac:dyDescent="0.25">
      <c r="A42">
        <f>Input!G43</f>
        <v>195</v>
      </c>
      <c r="B42">
        <f t="shared" si="0"/>
        <v>39</v>
      </c>
      <c r="C42">
        <f t="shared" si="1"/>
        <v>8.6593400423993744E+16</v>
      </c>
      <c r="D42" s="4">
        <f t="shared" si="2"/>
        <v>3502294.0373892775</v>
      </c>
      <c r="E42" s="4">
        <f>Input!I43</f>
        <v>4500.9221671428559</v>
      </c>
      <c r="F42">
        <f t="shared" si="3"/>
        <v>431.19715599999836</v>
      </c>
      <c r="G42">
        <f t="shared" si="10"/>
        <v>3.7364158786833428E-10</v>
      </c>
      <c r="H42">
        <f t="shared" si="6"/>
        <v>185930.98734216471</v>
      </c>
      <c r="I42">
        <f t="shared" si="4"/>
        <v>370985.8942480649</v>
      </c>
      <c r="N42" s="4">
        <f>Input!J43</f>
        <v>22.433301999999458</v>
      </c>
      <c r="O42">
        <f t="shared" si="7"/>
        <v>18.327428285714177</v>
      </c>
      <c r="P42">
        <f t="shared" si="8"/>
        <v>0</v>
      </c>
      <c r="Q42">
        <f t="shared" si="9"/>
        <v>335.89462756799611</v>
      </c>
      <c r="R42">
        <f t="shared" si="5"/>
        <v>14.448055732972295</v>
      </c>
    </row>
    <row r="43" spans="1:18" x14ac:dyDescent="0.25">
      <c r="A43">
        <f>Input!G44</f>
        <v>196</v>
      </c>
      <c r="B43">
        <f t="shared" si="0"/>
        <v>40</v>
      </c>
      <c r="C43">
        <f t="shared" si="1"/>
        <v>2.3538526683702E+17</v>
      </c>
      <c r="D43" s="4">
        <f t="shared" si="2"/>
        <v>9520222.2397557385</v>
      </c>
      <c r="E43" s="4">
        <f>Input!I44</f>
        <v>4523.1922749999994</v>
      </c>
      <c r="F43">
        <f t="shared" si="3"/>
        <v>453.46726385714192</v>
      </c>
      <c r="G43">
        <f t="shared" si="10"/>
        <v>3.7364158786833428E-10</v>
      </c>
      <c r="H43">
        <f t="shared" si="6"/>
        <v>205632.5593897439</v>
      </c>
      <c r="I43">
        <f t="shared" si="4"/>
        <v>370985.8942480649</v>
      </c>
      <c r="N43" s="4">
        <f>Input!J44</f>
        <v>22.270107857143557</v>
      </c>
      <c r="O43">
        <f t="shared" si="7"/>
        <v>18.164234142858277</v>
      </c>
      <c r="P43">
        <f t="shared" si="8"/>
        <v>0</v>
      </c>
      <c r="Q43">
        <f t="shared" si="9"/>
        <v>329.93940199657834</v>
      </c>
      <c r="R43">
        <f t="shared" si="5"/>
        <v>15.715309458817458</v>
      </c>
    </row>
    <row r="44" spans="1:18" x14ac:dyDescent="0.25">
      <c r="A44">
        <f>Input!G45</f>
        <v>197</v>
      </c>
      <c r="B44">
        <f t="shared" si="0"/>
        <v>41</v>
      </c>
      <c r="C44">
        <f t="shared" si="1"/>
        <v>6.3984349353005491E+17</v>
      </c>
      <c r="D44" s="4">
        <f t="shared" si="2"/>
        <v>25878647.11721969</v>
      </c>
      <c r="E44" s="4">
        <f>Input!I45</f>
        <v>4545.8266134285714</v>
      </c>
      <c r="F44">
        <f t="shared" si="3"/>
        <v>476.10160228571385</v>
      </c>
      <c r="G44">
        <f t="shared" si="10"/>
        <v>3.7364158786833428E-10</v>
      </c>
      <c r="H44">
        <f t="shared" si="6"/>
        <v>226672.73569866829</v>
      </c>
      <c r="I44">
        <f t="shared" si="4"/>
        <v>370985.8942480649</v>
      </c>
      <c r="N44" s="4">
        <f>Input!J45</f>
        <v>22.634338428571937</v>
      </c>
      <c r="O44">
        <f t="shared" si="7"/>
        <v>18.528464714286656</v>
      </c>
      <c r="P44">
        <f t="shared" si="8"/>
        <v>0</v>
      </c>
      <c r="Q44">
        <f t="shared" si="9"/>
        <v>343.30400466856571</v>
      </c>
      <c r="R44">
        <f t="shared" si="5"/>
        <v>12.96016839775576</v>
      </c>
    </row>
    <row r="45" spans="1:18" x14ac:dyDescent="0.25">
      <c r="A45">
        <f>Input!G46</f>
        <v>198</v>
      </c>
      <c r="B45">
        <f t="shared" si="0"/>
        <v>42</v>
      </c>
      <c r="C45">
        <f t="shared" si="1"/>
        <v>1.739274941520501E+18</v>
      </c>
      <c r="D45" s="4">
        <f t="shared" si="2"/>
        <v>70345456.203842342</v>
      </c>
      <c r="E45" s="4">
        <f>Input!I46</f>
        <v>4569.3928150000002</v>
      </c>
      <c r="F45">
        <f t="shared" si="3"/>
        <v>499.66780385714264</v>
      </c>
      <c r="G45">
        <f t="shared" si="10"/>
        <v>3.7364158786833428E-10</v>
      </c>
      <c r="H45">
        <f t="shared" si="6"/>
        <v>249667.91421104659</v>
      </c>
      <c r="I45">
        <f t="shared" si="4"/>
        <v>370985.8942480649</v>
      </c>
      <c r="N45" s="4">
        <f>Input!J46</f>
        <v>23.566201571428792</v>
      </c>
      <c r="O45">
        <f t="shared" si="7"/>
        <v>19.460327857143511</v>
      </c>
      <c r="P45">
        <f t="shared" si="8"/>
        <v>0</v>
      </c>
      <c r="Q45">
        <f t="shared" si="9"/>
        <v>378.70436030751574</v>
      </c>
      <c r="R45">
        <f t="shared" si="5"/>
        <v>7.1190790964369635</v>
      </c>
    </row>
    <row r="46" spans="1:18" x14ac:dyDescent="0.25">
      <c r="A46">
        <f>Input!G47</f>
        <v>199</v>
      </c>
      <c r="B46">
        <f t="shared" si="0"/>
        <v>43</v>
      </c>
      <c r="C46">
        <f t="shared" si="1"/>
        <v>4.7278394682293463E+18</v>
      </c>
      <c r="D46" s="4">
        <f t="shared" si="2"/>
        <v>191218775.31356624</v>
      </c>
      <c r="E46" s="4">
        <f>Input!I47</f>
        <v>4593.2049904285714</v>
      </c>
      <c r="F46">
        <f t="shared" si="3"/>
        <v>523.47997928571385</v>
      </c>
      <c r="G46">
        <f t="shared" si="10"/>
        <v>3.7364158786833428E-10</v>
      </c>
      <c r="H46">
        <f t="shared" si="6"/>
        <v>274031.28871258016</v>
      </c>
      <c r="I46">
        <f t="shared" si="4"/>
        <v>370985.8942480649</v>
      </c>
      <c r="N46" s="4">
        <f>Input!J47</f>
        <v>23.812175428571209</v>
      </c>
      <c r="O46">
        <f t="shared" si="7"/>
        <v>19.706301714285928</v>
      </c>
      <c r="P46">
        <f t="shared" si="8"/>
        <v>0</v>
      </c>
      <c r="Q46">
        <f t="shared" si="9"/>
        <v>388.33832725446848</v>
      </c>
      <c r="R46">
        <f t="shared" si="5"/>
        <v>5.8669869006440791</v>
      </c>
    </row>
    <row r="47" spans="1:18" x14ac:dyDescent="0.25">
      <c r="A47">
        <f>Input!G48</f>
        <v>200</v>
      </c>
      <c r="B47">
        <f t="shared" si="0"/>
        <v>44</v>
      </c>
      <c r="C47">
        <f t="shared" si="1"/>
        <v>1.2851600114359308E+19</v>
      </c>
      <c r="D47" s="4">
        <f t="shared" si="2"/>
        <v>519786522.19506025</v>
      </c>
      <c r="E47" s="4">
        <f>Input!I48</f>
        <v>4617.4901928571435</v>
      </c>
      <c r="F47">
        <f t="shared" si="3"/>
        <v>547.76518171428597</v>
      </c>
      <c r="G47">
        <f t="shared" si="10"/>
        <v>3.7364158786833428E-10</v>
      </c>
      <c r="H47">
        <f t="shared" si="6"/>
        <v>300046.69429807534</v>
      </c>
      <c r="I47">
        <f t="shared" si="4"/>
        <v>370985.8942480649</v>
      </c>
      <c r="N47" s="4">
        <f>Input!J48</f>
        <v>24.28520242857212</v>
      </c>
      <c r="O47">
        <f t="shared" si="7"/>
        <v>20.179328714286839</v>
      </c>
      <c r="P47">
        <f t="shared" si="8"/>
        <v>0</v>
      </c>
      <c r="Q47">
        <f t="shared" si="9"/>
        <v>407.20530735924137</v>
      </c>
      <c r="R47">
        <f t="shared" si="5"/>
        <v>3.7992223217817105</v>
      </c>
    </row>
    <row r="48" spans="1:18" x14ac:dyDescent="0.25">
      <c r="A48">
        <f>Input!G49</f>
        <v>201</v>
      </c>
      <c r="B48">
        <f t="shared" si="0"/>
        <v>45</v>
      </c>
      <c r="C48">
        <f t="shared" si="1"/>
        <v>3.4934271057485095E+19</v>
      </c>
      <c r="D48" s="4">
        <f t="shared" si="2"/>
        <v>1412926257.9607565</v>
      </c>
      <c r="E48" s="4">
        <f>Input!I49</f>
        <v>4641.5010395714289</v>
      </c>
      <c r="F48">
        <f t="shared" si="3"/>
        <v>571.77602842857141</v>
      </c>
      <c r="G48">
        <f t="shared" si="10"/>
        <v>3.7364158786833428E-10</v>
      </c>
      <c r="H48">
        <f t="shared" si="6"/>
        <v>326927.82668512315</v>
      </c>
      <c r="I48">
        <f t="shared" si="4"/>
        <v>370985.8942480649</v>
      </c>
      <c r="N48" s="4">
        <f>Input!J49</f>
        <v>24.010846714285435</v>
      </c>
      <c r="O48">
        <f t="shared" si="7"/>
        <v>19.904973000000155</v>
      </c>
      <c r="P48">
        <f t="shared" si="8"/>
        <v>0</v>
      </c>
      <c r="Q48">
        <f t="shared" si="9"/>
        <v>396.20795013073513</v>
      </c>
      <c r="R48">
        <f t="shared" si="5"/>
        <v>4.9440194123250638</v>
      </c>
    </row>
    <row r="49" spans="1:18" x14ac:dyDescent="0.25">
      <c r="A49">
        <f>Input!G50</f>
        <v>202</v>
      </c>
      <c r="B49">
        <f t="shared" si="0"/>
        <v>46</v>
      </c>
      <c r="C49">
        <f t="shared" si="1"/>
        <v>9.4961194206024483E+19</v>
      </c>
      <c r="D49" s="4">
        <f t="shared" si="2"/>
        <v>3840731771.9673615</v>
      </c>
      <c r="E49" s="4">
        <f>Input!I50</f>
        <v>4665.0554154285719</v>
      </c>
      <c r="F49">
        <f t="shared" si="3"/>
        <v>595.33040428571439</v>
      </c>
      <c r="G49">
        <f t="shared" si="10"/>
        <v>3.7364158786833428E-10</v>
      </c>
      <c r="H49">
        <f t="shared" si="6"/>
        <v>354418.29026654724</v>
      </c>
      <c r="I49">
        <f t="shared" si="4"/>
        <v>370985.8942480649</v>
      </c>
      <c r="N49" s="4">
        <f>Input!J50</f>
        <v>23.554375857142986</v>
      </c>
      <c r="O49">
        <f t="shared" si="7"/>
        <v>19.448502142857706</v>
      </c>
      <c r="P49">
        <f t="shared" si="8"/>
        <v>0</v>
      </c>
      <c r="Q49">
        <f t="shared" si="9"/>
        <v>378.24423560074075</v>
      </c>
      <c r="R49">
        <f t="shared" si="5"/>
        <v>7.182324745422803</v>
      </c>
    </row>
    <row r="50" spans="1:18" x14ac:dyDescent="0.25">
      <c r="A50">
        <f>Input!G51</f>
        <v>203</v>
      </c>
      <c r="B50">
        <f t="shared" si="0"/>
        <v>47</v>
      </c>
      <c r="C50">
        <f t="shared" si="1"/>
        <v>2.5813128861900675E+20</v>
      </c>
      <c r="D50" s="4">
        <f t="shared" si="2"/>
        <v>10440191383.72419</v>
      </c>
      <c r="E50" s="4">
        <f>Input!I51</f>
        <v>4688.9882127142855</v>
      </c>
      <c r="F50">
        <f t="shared" si="3"/>
        <v>619.263201571428</v>
      </c>
      <c r="G50">
        <f t="shared" si="10"/>
        <v>3.7364158786833428E-10</v>
      </c>
      <c r="H50">
        <f t="shared" si="6"/>
        <v>383486.91282003222</v>
      </c>
      <c r="I50">
        <f t="shared" si="4"/>
        <v>370985.8942480649</v>
      </c>
      <c r="N50" s="4">
        <f>Input!J51</f>
        <v>23.932797285713605</v>
      </c>
      <c r="O50">
        <f t="shared" si="7"/>
        <v>19.826923571428324</v>
      </c>
      <c r="P50">
        <f t="shared" si="8"/>
        <v>0</v>
      </c>
      <c r="Q50">
        <f t="shared" si="9"/>
        <v>393.10689830726011</v>
      </c>
      <c r="R50">
        <f t="shared" si="5"/>
        <v>5.2971992920122846</v>
      </c>
    </row>
    <row r="51" spans="1:18" x14ac:dyDescent="0.25">
      <c r="A51">
        <f>Input!G52</f>
        <v>204</v>
      </c>
      <c r="B51">
        <f t="shared" si="0"/>
        <v>48</v>
      </c>
      <c r="C51">
        <f t="shared" si="1"/>
        <v>7.0167359120976314E+20</v>
      </c>
      <c r="D51" s="4">
        <f t="shared" si="2"/>
        <v>28379382524.012157</v>
      </c>
      <c r="E51" s="4">
        <f>Input!I52</f>
        <v>4712.585161</v>
      </c>
      <c r="F51">
        <f t="shared" si="3"/>
        <v>642.86014985714246</v>
      </c>
      <c r="G51">
        <f t="shared" si="10"/>
        <v>3.7364158786833428E-10</v>
      </c>
      <c r="H51">
        <f t="shared" si="6"/>
        <v>413269.17227386718</v>
      </c>
      <c r="I51">
        <f t="shared" si="4"/>
        <v>370985.8942480649</v>
      </c>
      <c r="N51" s="4">
        <f>Input!J52</f>
        <v>23.596948285714461</v>
      </c>
      <c r="O51">
        <f t="shared" si="7"/>
        <v>19.491074571429181</v>
      </c>
      <c r="P51">
        <f t="shared" si="8"/>
        <v>0</v>
      </c>
      <c r="Q51">
        <f t="shared" si="9"/>
        <v>379.90198794901323</v>
      </c>
      <c r="R51">
        <f t="shared" si="5"/>
        <v>6.9559501353939108</v>
      </c>
    </row>
    <row r="52" spans="1:18" x14ac:dyDescent="0.25">
      <c r="A52">
        <f>Input!G53</f>
        <v>205</v>
      </c>
      <c r="B52">
        <f t="shared" si="0"/>
        <v>49</v>
      </c>
      <c r="C52">
        <f t="shared" si="1"/>
        <v>1.9073465724950998E+21</v>
      </c>
      <c r="D52" s="4">
        <f t="shared" si="2"/>
        <v>77143159817.910446</v>
      </c>
      <c r="E52" s="4">
        <f>Input!I53</f>
        <v>4735.850990428572</v>
      </c>
      <c r="F52">
        <f t="shared" si="3"/>
        <v>666.12597928571449</v>
      </c>
      <c r="G52">
        <f t="shared" si="10"/>
        <v>3.7364158786833428E-10</v>
      </c>
      <c r="H52">
        <f t="shared" si="6"/>
        <v>443723.82027885428</v>
      </c>
      <c r="I52">
        <f t="shared" si="4"/>
        <v>370985.8942480649</v>
      </c>
      <c r="N52" s="4">
        <f>Input!J53</f>
        <v>23.265829428572033</v>
      </c>
      <c r="O52">
        <f t="shared" si="7"/>
        <v>19.159955714286752</v>
      </c>
      <c r="P52">
        <f t="shared" si="8"/>
        <v>0</v>
      </c>
      <c r="Q52">
        <f t="shared" si="9"/>
        <v>367.10390297342957</v>
      </c>
      <c r="R52">
        <f t="shared" si="5"/>
        <v>8.8121845415801481</v>
      </c>
    </row>
    <row r="53" spans="1:18" x14ac:dyDescent="0.25">
      <c r="A53">
        <f>Input!G54</f>
        <v>206</v>
      </c>
      <c r="B53">
        <f t="shared" si="0"/>
        <v>50</v>
      </c>
      <c r="C53">
        <f t="shared" si="1"/>
        <v>5.184705528587072E+21</v>
      </c>
      <c r="D53" s="4">
        <f t="shared" si="2"/>
        <v>209696849522.93793</v>
      </c>
      <c r="E53" s="4">
        <f>Input!I54</f>
        <v>4759.168852857144</v>
      </c>
      <c r="F53">
        <f t="shared" si="3"/>
        <v>689.44384171428646</v>
      </c>
      <c r="G53">
        <f t="shared" si="10"/>
        <v>3.7364158786833428E-10</v>
      </c>
      <c r="H53">
        <f t="shared" si="6"/>
        <v>475332.81087723881</v>
      </c>
      <c r="I53">
        <f t="shared" si="4"/>
        <v>370985.8942480649</v>
      </c>
      <c r="N53" s="4">
        <f>Input!J54</f>
        <v>23.317862428571971</v>
      </c>
      <c r="O53">
        <f t="shared" si="7"/>
        <v>19.21198871428669</v>
      </c>
      <c r="P53">
        <f t="shared" si="8"/>
        <v>0</v>
      </c>
      <c r="Q53">
        <f t="shared" si="9"/>
        <v>369.10051035787916</v>
      </c>
      <c r="R53">
        <f t="shared" si="5"/>
        <v>8.5059686831277546</v>
      </c>
    </row>
    <row r="54" spans="1:18" x14ac:dyDescent="0.25">
      <c r="A54">
        <f>Input!G55</f>
        <v>207</v>
      </c>
      <c r="B54">
        <f t="shared" si="0"/>
        <v>51</v>
      </c>
      <c r="C54">
        <f t="shared" si="1"/>
        <v>1.4093490824269389E+22</v>
      </c>
      <c r="D54" s="4">
        <f t="shared" si="2"/>
        <v>570015135543.31299</v>
      </c>
      <c r="E54" s="4">
        <f>Input!I55</f>
        <v>4782.4536034285711</v>
      </c>
      <c r="F54">
        <f t="shared" si="3"/>
        <v>712.7285922857136</v>
      </c>
      <c r="G54">
        <f t="shared" si="10"/>
        <v>3.7364158786833428E-10</v>
      </c>
      <c r="H54">
        <f t="shared" si="6"/>
        <v>507982.0462610423</v>
      </c>
      <c r="I54">
        <f t="shared" si="4"/>
        <v>370985.8942480649</v>
      </c>
      <c r="N54" s="4">
        <f>Input!J55</f>
        <v>23.284750571427139</v>
      </c>
      <c r="O54">
        <f t="shared" si="7"/>
        <v>19.178876857141859</v>
      </c>
      <c r="P54">
        <f t="shared" si="8"/>
        <v>0</v>
      </c>
      <c r="Q54">
        <f t="shared" si="9"/>
        <v>367.82931750141159</v>
      </c>
      <c r="R54">
        <f t="shared" si="5"/>
        <v>8.7002065004414124</v>
      </c>
    </row>
    <row r="55" spans="1:18" x14ac:dyDescent="0.25">
      <c r="A55">
        <f>Input!G56</f>
        <v>208</v>
      </c>
      <c r="B55">
        <f t="shared" si="0"/>
        <v>52</v>
      </c>
      <c r="C55">
        <f t="shared" si="1"/>
        <v>3.8310080007165769E+22</v>
      </c>
      <c r="D55" s="4">
        <f t="shared" si="2"/>
        <v>1549461784894.0073</v>
      </c>
      <c r="E55" s="4">
        <f>Input!I56</f>
        <v>4806.4266081428577</v>
      </c>
      <c r="F55">
        <f t="shared" si="3"/>
        <v>736.70159700000022</v>
      </c>
      <c r="G55">
        <f t="shared" si="10"/>
        <v>3.7364158786833428E-10</v>
      </c>
      <c r="H55">
        <f t="shared" si="6"/>
        <v>542729.24302180018</v>
      </c>
      <c r="I55">
        <f t="shared" si="4"/>
        <v>370985.8942480649</v>
      </c>
      <c r="N55" s="4">
        <f>Input!J56</f>
        <v>23.973004714286617</v>
      </c>
      <c r="O55">
        <f t="shared" si="7"/>
        <v>19.867131000001336</v>
      </c>
      <c r="P55">
        <f t="shared" si="8"/>
        <v>0</v>
      </c>
      <c r="Q55">
        <f t="shared" si="9"/>
        <v>394.7028941712141</v>
      </c>
      <c r="R55">
        <f t="shared" si="5"/>
        <v>5.1137359463231036</v>
      </c>
    </row>
    <row r="56" spans="1:18" x14ac:dyDescent="0.25">
      <c r="A56">
        <f>Input!G57</f>
        <v>209</v>
      </c>
      <c r="B56">
        <f t="shared" si="0"/>
        <v>53</v>
      </c>
      <c r="C56">
        <f t="shared" si="1"/>
        <v>1.0413759433029089E+23</v>
      </c>
      <c r="D56" s="4">
        <f t="shared" si="2"/>
        <v>4211873813769.0986</v>
      </c>
      <c r="E56" s="4">
        <f>Input!I57</f>
        <v>4830.7212711428574</v>
      </c>
      <c r="F56">
        <f t="shared" si="3"/>
        <v>760.99625999999989</v>
      </c>
      <c r="G56">
        <f t="shared" si="10"/>
        <v>3.7364158786833428E-10</v>
      </c>
      <c r="H56">
        <f t="shared" si="6"/>
        <v>579115.30773341865</v>
      </c>
      <c r="I56">
        <f t="shared" si="4"/>
        <v>370985.8942480649</v>
      </c>
      <c r="N56" s="4">
        <f>Input!J57</f>
        <v>24.294662999999673</v>
      </c>
      <c r="O56">
        <f t="shared" si="7"/>
        <v>20.188789285714392</v>
      </c>
      <c r="P56">
        <f t="shared" si="8"/>
        <v>0</v>
      </c>
      <c r="Q56">
        <f t="shared" si="9"/>
        <v>407.58721282297626</v>
      </c>
      <c r="R56">
        <f t="shared" si="5"/>
        <v>3.762431500956247</v>
      </c>
    </row>
    <row r="57" spans="1:18" x14ac:dyDescent="0.25">
      <c r="A57">
        <f>Input!G58</f>
        <v>210</v>
      </c>
      <c r="B57">
        <f t="shared" si="0"/>
        <v>54</v>
      </c>
      <c r="C57">
        <f t="shared" si="1"/>
        <v>2.8307533032746939E+23</v>
      </c>
      <c r="D57" s="4">
        <f t="shared" si="2"/>
        <v>11449060051731.037</v>
      </c>
      <c r="E57" s="4">
        <f>Input!I58</f>
        <v>4855.3257668571441</v>
      </c>
      <c r="F57">
        <f t="shared" si="3"/>
        <v>785.60075571428661</v>
      </c>
      <c r="G57">
        <f t="shared" si="10"/>
        <v>3.7364158786833428E-10</v>
      </c>
      <c r="H57">
        <f t="shared" si="6"/>
        <v>617168.54737827112</v>
      </c>
      <c r="I57">
        <f t="shared" si="4"/>
        <v>370985.8942480649</v>
      </c>
      <c r="N57" s="4">
        <f>Input!J58</f>
        <v>24.604495714286713</v>
      </c>
      <c r="O57">
        <f t="shared" si="7"/>
        <v>20.498622000001433</v>
      </c>
      <c r="P57">
        <f t="shared" si="8"/>
        <v>0</v>
      </c>
      <c r="Q57">
        <f t="shared" si="9"/>
        <v>420.19350389894277</v>
      </c>
      <c r="R57">
        <f t="shared" si="5"/>
        <v>2.6564635130122483</v>
      </c>
    </row>
    <row r="58" spans="1:18" x14ac:dyDescent="0.25">
      <c r="A58">
        <f>Input!G59</f>
        <v>211</v>
      </c>
      <c r="B58">
        <f t="shared" si="0"/>
        <v>55</v>
      </c>
      <c r="C58">
        <f t="shared" si="1"/>
        <v>7.6947852651420175E+23</v>
      </c>
      <c r="D58" s="4">
        <f t="shared" si="2"/>
        <v>31121771891556.855</v>
      </c>
      <c r="E58" s="4">
        <f>Input!I59</f>
        <v>4880.7391385714291</v>
      </c>
      <c r="F58">
        <f t="shared" si="3"/>
        <v>811.01412742857156</v>
      </c>
      <c r="G58">
        <f t="shared" si="10"/>
        <v>3.7364158786833428E-10</v>
      </c>
      <c r="H58">
        <f t="shared" si="6"/>
        <v>657743.91488812119</v>
      </c>
      <c r="I58">
        <f t="shared" si="4"/>
        <v>370985.8942480649</v>
      </c>
      <c r="N58" s="4">
        <f>Input!J59</f>
        <v>25.413371714284949</v>
      </c>
      <c r="O58">
        <f t="shared" si="7"/>
        <v>21.307497999999669</v>
      </c>
      <c r="P58">
        <f t="shared" si="8"/>
        <v>0</v>
      </c>
      <c r="Q58">
        <f t="shared" si="9"/>
        <v>454.00947101998986</v>
      </c>
      <c r="R58">
        <f t="shared" si="5"/>
        <v>0.67402474887618113</v>
      </c>
    </row>
    <row r="59" spans="1:18" x14ac:dyDescent="0.25">
      <c r="A59">
        <f>Input!G60</f>
        <v>212</v>
      </c>
      <c r="B59">
        <f t="shared" si="0"/>
        <v>56</v>
      </c>
      <c r="C59">
        <f t="shared" si="1"/>
        <v>2.0916594960129961E+24</v>
      </c>
      <c r="D59" s="4">
        <f t="shared" si="2"/>
        <v>84597747002266.484</v>
      </c>
      <c r="E59" s="4">
        <f>Input!I60</f>
        <v>4906.5356620000002</v>
      </c>
      <c r="F59">
        <f t="shared" si="3"/>
        <v>836.81065085714272</v>
      </c>
      <c r="G59">
        <f t="shared" si="10"/>
        <v>3.7364158786833428E-10</v>
      </c>
      <c r="H59">
        <f t="shared" si="6"/>
        <v>700252.06538732944</v>
      </c>
      <c r="I59">
        <f t="shared" si="4"/>
        <v>370985.8942480649</v>
      </c>
      <c r="N59" s="4">
        <f>Input!J60</f>
        <v>25.796523428571163</v>
      </c>
      <c r="O59">
        <f t="shared" si="7"/>
        <v>21.690649714285883</v>
      </c>
      <c r="P59">
        <f t="shared" si="8"/>
        <v>0</v>
      </c>
      <c r="Q59">
        <f t="shared" si="9"/>
        <v>470.48428502785026</v>
      </c>
      <c r="R59">
        <f t="shared" si="5"/>
        <v>0.19170245444601708</v>
      </c>
    </row>
    <row r="60" spans="1:18" x14ac:dyDescent="0.25">
      <c r="A60">
        <f>Input!G61</f>
        <v>213</v>
      </c>
      <c r="B60">
        <f t="shared" si="0"/>
        <v>57</v>
      </c>
      <c r="C60">
        <f t="shared" si="1"/>
        <v>5.685719999335932E+24</v>
      </c>
      <c r="D60" s="4">
        <f t="shared" si="2"/>
        <v>229960518404836.62</v>
      </c>
      <c r="E60" s="4">
        <f>Input!I61</f>
        <v>4932.776830857144</v>
      </c>
      <c r="F60">
        <f t="shared" si="3"/>
        <v>863.05181971428647</v>
      </c>
      <c r="G60">
        <f t="shared" si="10"/>
        <v>3.7364158786833428E-10</v>
      </c>
      <c r="H60">
        <f t="shared" si="6"/>
        <v>744858.44351149618</v>
      </c>
      <c r="I60">
        <f t="shared" si="4"/>
        <v>370985.8942480649</v>
      </c>
      <c r="N60" s="4">
        <f>Input!J61</f>
        <v>26.241168857143748</v>
      </c>
      <c r="O60">
        <f t="shared" si="7"/>
        <v>22.135295142858467</v>
      </c>
      <c r="P60">
        <f t="shared" si="8"/>
        <v>0</v>
      </c>
      <c r="Q60">
        <f t="shared" si="9"/>
        <v>489.97129106145366</v>
      </c>
      <c r="R60">
        <f t="shared" si="5"/>
        <v>4.6335794522723237E-5</v>
      </c>
    </row>
    <row r="61" spans="1:18" x14ac:dyDescent="0.25">
      <c r="A61">
        <f>Input!G62</f>
        <v>214</v>
      </c>
      <c r="B61">
        <f t="shared" si="0"/>
        <v>58</v>
      </c>
      <c r="C61">
        <f t="shared" si="1"/>
        <v>1.5455389355901039E+25</v>
      </c>
      <c r="D61" s="4">
        <f t="shared" si="2"/>
        <v>625097498442889.25</v>
      </c>
      <c r="E61" s="4">
        <f>Input!I62</f>
        <v>4959.498122</v>
      </c>
      <c r="F61">
        <f t="shared" si="3"/>
        <v>889.77311085714246</v>
      </c>
      <c r="G61">
        <f t="shared" si="10"/>
        <v>3.7364158786833428E-10</v>
      </c>
      <c r="H61">
        <f t="shared" si="6"/>
        <v>791696.1888037317</v>
      </c>
      <c r="I61">
        <f t="shared" si="4"/>
        <v>370985.8942480649</v>
      </c>
      <c r="N61" s="4">
        <f>Input!J62</f>
        <v>26.721291142855989</v>
      </c>
      <c r="O61">
        <f t="shared" si="7"/>
        <v>22.615417428570709</v>
      </c>
      <c r="P61">
        <f t="shared" si="8"/>
        <v>0</v>
      </c>
      <c r="Q61">
        <f t="shared" si="9"/>
        <v>511.45710546849978</v>
      </c>
      <c r="R61">
        <f t="shared" si="5"/>
        <v>0.23710016830733002</v>
      </c>
    </row>
    <row r="62" spans="1:18" x14ac:dyDescent="0.25">
      <c r="A62">
        <f>Input!G63</f>
        <v>215</v>
      </c>
      <c r="B62">
        <f t="shared" si="0"/>
        <v>59</v>
      </c>
      <c r="C62">
        <f t="shared" si="1"/>
        <v>4.2012104037905144E+25</v>
      </c>
      <c r="D62" s="4">
        <f t="shared" si="2"/>
        <v>1699191171032512.2</v>
      </c>
      <c r="E62" s="4">
        <f>Input!I63</f>
        <v>4986.2312388571427</v>
      </c>
      <c r="F62">
        <f t="shared" si="3"/>
        <v>916.50622771428516</v>
      </c>
      <c r="G62">
        <f t="shared" si="10"/>
        <v>3.7364158786833428E-10</v>
      </c>
      <c r="H62">
        <f t="shared" si="6"/>
        <v>839983.66543838417</v>
      </c>
      <c r="I62">
        <f t="shared" si="4"/>
        <v>370985.8942480649</v>
      </c>
      <c r="N62" s="4">
        <f>Input!J63</f>
        <v>26.733116857142704</v>
      </c>
      <c r="O62">
        <f t="shared" si="7"/>
        <v>22.627243142857424</v>
      </c>
      <c r="P62">
        <f t="shared" si="8"/>
        <v>0</v>
      </c>
      <c r="Q62">
        <f t="shared" si="9"/>
        <v>511.99213224598827</v>
      </c>
      <c r="R62">
        <f t="shared" si="5"/>
        <v>0.24875658999478237</v>
      </c>
    </row>
    <row r="63" spans="1:18" x14ac:dyDescent="0.25">
      <c r="A63">
        <f>Input!G64</f>
        <v>216</v>
      </c>
      <c r="B63">
        <f t="shared" si="0"/>
        <v>60</v>
      </c>
      <c r="C63">
        <f t="shared" si="1"/>
        <v>1.1420073898156842E+26</v>
      </c>
      <c r="D63" s="4">
        <f t="shared" si="2"/>
        <v>4618880483295723</v>
      </c>
      <c r="E63" s="4">
        <f>Input!I64</f>
        <v>5013.5130668571428</v>
      </c>
      <c r="F63">
        <f t="shared" si="3"/>
        <v>943.78805571428529</v>
      </c>
      <c r="G63">
        <f t="shared" si="10"/>
        <v>3.7364158786833428E-10</v>
      </c>
      <c r="H63">
        <f t="shared" si="6"/>
        <v>890735.8941082455</v>
      </c>
      <c r="I63">
        <f t="shared" si="4"/>
        <v>370985.8942480649</v>
      </c>
      <c r="N63" s="4">
        <f>Input!J64</f>
        <v>27.281828000000132</v>
      </c>
      <c r="O63">
        <f t="shared" si="7"/>
        <v>23.175954285714852</v>
      </c>
      <c r="P63">
        <f t="shared" si="8"/>
        <v>0</v>
      </c>
      <c r="Q63">
        <f t="shared" si="9"/>
        <v>537.12485705354459</v>
      </c>
      <c r="R63">
        <f t="shared" si="5"/>
        <v>1.0971854043756217</v>
      </c>
    </row>
    <row r="64" spans="1:18" x14ac:dyDescent="0.25">
      <c r="A64">
        <f>Input!G65</f>
        <v>217</v>
      </c>
      <c r="B64">
        <f t="shared" si="0"/>
        <v>61</v>
      </c>
      <c r="C64">
        <f t="shared" si="1"/>
        <v>3.1042979357019199E+26</v>
      </c>
      <c r="D64" s="4">
        <f t="shared" si="2"/>
        <v>1.2555418885566898E+16</v>
      </c>
      <c r="E64" s="4">
        <f>Input!I65</f>
        <v>5041.2182539999994</v>
      </c>
      <c r="F64">
        <f t="shared" si="3"/>
        <v>971.49324285714192</v>
      </c>
      <c r="G64">
        <f t="shared" si="10"/>
        <v>3.7364158786833428E-10</v>
      </c>
      <c r="H64">
        <f t="shared" si="6"/>
        <v>943799.12091635971</v>
      </c>
      <c r="I64">
        <f t="shared" si="4"/>
        <v>370985.8942480649</v>
      </c>
      <c r="N64" s="4">
        <f>Input!J65</f>
        <v>27.70518714285663</v>
      </c>
      <c r="O64">
        <f t="shared" si="7"/>
        <v>23.59931342857135</v>
      </c>
      <c r="P64">
        <f t="shared" si="8"/>
        <v>0</v>
      </c>
      <c r="Q64">
        <f t="shared" si="9"/>
        <v>556.92759429994805</v>
      </c>
      <c r="R64">
        <f t="shared" si="5"/>
        <v>2.1633271389660793</v>
      </c>
    </row>
    <row r="65" spans="1:18" x14ac:dyDescent="0.25">
      <c r="A65">
        <f>Input!G66</f>
        <v>218</v>
      </c>
      <c r="B65">
        <f t="shared" si="0"/>
        <v>62</v>
      </c>
      <c r="C65">
        <f t="shared" si="1"/>
        <v>8.4383566687414538E+26</v>
      </c>
      <c r="D65" s="4">
        <f t="shared" si="2"/>
        <v>3.4129167005328012E+16</v>
      </c>
      <c r="E65" s="4">
        <f>Input!I66</f>
        <v>5069.2640205714279</v>
      </c>
      <c r="F65">
        <f t="shared" si="3"/>
        <v>999.53900942857035</v>
      </c>
      <c r="G65">
        <f t="shared" si="10"/>
        <v>3.7364158786833428E-10</v>
      </c>
      <c r="H65">
        <f t="shared" si="6"/>
        <v>999078.23136870062</v>
      </c>
      <c r="I65">
        <f t="shared" si="4"/>
        <v>370985.8942480649</v>
      </c>
      <c r="N65" s="4">
        <f>Input!J66</f>
        <v>28.04576657142843</v>
      </c>
      <c r="O65">
        <f t="shared" si="7"/>
        <v>23.93989285714315</v>
      </c>
      <c r="P65">
        <f t="shared" si="8"/>
        <v>0</v>
      </c>
      <c r="Q65">
        <f t="shared" si="9"/>
        <v>573.11847001149363</v>
      </c>
      <c r="R65">
        <f t="shared" si="5"/>
        <v>3.2811871841009124</v>
      </c>
    </row>
    <row r="66" spans="1:18" x14ac:dyDescent="0.25">
      <c r="A66">
        <f>Input!G67</f>
        <v>219</v>
      </c>
      <c r="B66">
        <f t="shared" si="0"/>
        <v>63</v>
      </c>
      <c r="C66">
        <f t="shared" si="1"/>
        <v>2.29378315946961E+27</v>
      </c>
      <c r="D66" s="4">
        <f t="shared" si="2"/>
        <v>9.2772694491027168E+16</v>
      </c>
      <c r="E66" s="4">
        <f>Input!I67</f>
        <v>5097.9152615714283</v>
      </c>
      <c r="F66">
        <f t="shared" si="3"/>
        <v>1028.1902504285708</v>
      </c>
      <c r="G66">
        <f t="shared" si="10"/>
        <v>3.7364158786833428E-10</v>
      </c>
      <c r="H66">
        <f t="shared" si="6"/>
        <v>1057175.1910755991</v>
      </c>
      <c r="I66">
        <f t="shared" si="4"/>
        <v>370985.8942480649</v>
      </c>
      <c r="N66" s="4">
        <f>Input!J67</f>
        <v>28.651241000000482</v>
      </c>
      <c r="O66">
        <f t="shared" si="7"/>
        <v>24.545367285715201</v>
      </c>
      <c r="P66">
        <f t="shared" si="8"/>
        <v>0</v>
      </c>
      <c r="Q66">
        <f t="shared" si="9"/>
        <v>602.47505519065805</v>
      </c>
      <c r="R66">
        <f t="shared" si="5"/>
        <v>5.8413049848674863</v>
      </c>
    </row>
    <row r="67" spans="1:18" x14ac:dyDescent="0.25">
      <c r="A67">
        <f>Input!G68</f>
        <v>220</v>
      </c>
      <c r="B67">
        <f t="shared" si="0"/>
        <v>64</v>
      </c>
      <c r="C67">
        <f t="shared" si="1"/>
        <v>6.2351490808116167E+27</v>
      </c>
      <c r="D67" s="4">
        <f t="shared" si="2"/>
        <v>2.521823296121417E+17</v>
      </c>
      <c r="E67" s="4">
        <f>Input!I68</f>
        <v>5127.0631807142854</v>
      </c>
      <c r="F67">
        <f t="shared" si="3"/>
        <v>1057.3381695714279</v>
      </c>
      <c r="G67">
        <f t="shared" si="10"/>
        <v>3.7364158786833428E-10</v>
      </c>
      <c r="H67">
        <f t="shared" si="6"/>
        <v>1117964.0048318675</v>
      </c>
      <c r="I67">
        <f t="shared" si="4"/>
        <v>370985.8942480649</v>
      </c>
      <c r="N67" s="4">
        <f>Input!J68</f>
        <v>29.147919142857063</v>
      </c>
      <c r="O67">
        <f t="shared" si="7"/>
        <v>25.042045428571782</v>
      </c>
      <c r="P67">
        <f t="shared" si="8"/>
        <v>0</v>
      </c>
      <c r="Q67">
        <f t="shared" si="9"/>
        <v>627.10403924665286</v>
      </c>
      <c r="R67">
        <f t="shared" si="5"/>
        <v>8.4888162906291047</v>
      </c>
    </row>
    <row r="68" spans="1:18" x14ac:dyDescent="0.25">
      <c r="A68">
        <f>Input!G69</f>
        <v>221</v>
      </c>
      <c r="B68">
        <f t="shared" ref="B68:B84" si="11">A68-$A$3</f>
        <v>65</v>
      </c>
      <c r="C68">
        <f t="shared" ref="C68:C84" si="12">EXP(B68)</f>
        <v>1.6948892444103338E+28</v>
      </c>
      <c r="D68" s="4">
        <f t="shared" ref="D68:D84" si="13">((C68-$Z$3)/$AA$3)</f>
        <v>6.8550264404315418E+17</v>
      </c>
      <c r="E68" s="4">
        <f>Input!I69</f>
        <v>5158.0133325714287</v>
      </c>
      <c r="F68">
        <f t="shared" ref="F68:F84" si="14">E68-$E$3</f>
        <v>1088.2883214285712</v>
      </c>
      <c r="G68">
        <f t="shared" si="10"/>
        <v>3.7364158786833428E-10</v>
      </c>
      <c r="H68">
        <f t="shared" si="6"/>
        <v>1184371.470557004</v>
      </c>
      <c r="I68">
        <f t="shared" ref="I68:I84" si="15">(G68-$J$4)^2</f>
        <v>370985.8942480649</v>
      </c>
      <c r="N68" s="4">
        <f>Input!J69</f>
        <v>30.950151857143283</v>
      </c>
      <c r="O68">
        <f t="shared" si="7"/>
        <v>26.844278142858002</v>
      </c>
      <c r="P68">
        <f t="shared" si="8"/>
        <v>0</v>
      </c>
      <c r="Q68">
        <f t="shared" si="9"/>
        <v>720.61526901112381</v>
      </c>
      <c r="R68">
        <f t="shared" ref="R68:R84" si="16">(O68-$S$4)^2</f>
        <v>22.238675702024661</v>
      </c>
    </row>
    <row r="69" spans="1:18" x14ac:dyDescent="0.25">
      <c r="A69">
        <f>Input!G70</f>
        <v>222</v>
      </c>
      <c r="B69">
        <f t="shared" si="11"/>
        <v>66</v>
      </c>
      <c r="C69">
        <f t="shared" si="12"/>
        <v>4.6071866343312918E+28</v>
      </c>
      <c r="D69" s="4">
        <f t="shared" si="13"/>
        <v>1.8633893806631352E+18</v>
      </c>
      <c r="E69" s="4">
        <f>Input!I70</f>
        <v>5190.3518184285713</v>
      </c>
      <c r="F69">
        <f t="shared" si="14"/>
        <v>1120.6268072857138</v>
      </c>
      <c r="G69">
        <f t="shared" si="10"/>
        <v>3.7364158786833428E-10</v>
      </c>
      <c r="H69">
        <f t="shared" ref="H69:H84" si="17">(F69-G69)^2</f>
        <v>1255804.4412065351</v>
      </c>
      <c r="I69">
        <f t="shared" si="15"/>
        <v>370985.8942480649</v>
      </c>
      <c r="N69" s="4">
        <f>Input!J70</f>
        <v>32.338485857142587</v>
      </c>
      <c r="O69">
        <f t="shared" ref="O69:O84" si="18">N69-$N$3</f>
        <v>28.232612142857306</v>
      </c>
      <c r="P69">
        <f t="shared" ref="P69:P84" si="19">$Y$3*((1/$AA$3)*(1/SQRT(2*PI()))*EXP(-1*D69*D69/2))</f>
        <v>0</v>
      </c>
      <c r="Q69">
        <f t="shared" ref="Q69:Q84" si="20">(O69-P69)^2</f>
        <v>797.08038840901384</v>
      </c>
      <c r="R69">
        <f t="shared" si="16"/>
        <v>37.260330296553619</v>
      </c>
    </row>
    <row r="70" spans="1:18" x14ac:dyDescent="0.25">
      <c r="A70">
        <f>Input!G71</f>
        <v>223</v>
      </c>
      <c r="B70">
        <f t="shared" si="11"/>
        <v>67</v>
      </c>
      <c r="C70">
        <f t="shared" si="12"/>
        <v>1.2523631708422139E+29</v>
      </c>
      <c r="D70" s="4">
        <f t="shared" si="13"/>
        <v>5.0652174928001546E+18</v>
      </c>
      <c r="E70" s="4">
        <f>Input!I71</f>
        <v>5224.9939454285714</v>
      </c>
      <c r="F70">
        <f t="shared" si="14"/>
        <v>1155.2689342857138</v>
      </c>
      <c r="G70">
        <f t="shared" ref="G70:G84" si="21">G69+P70</f>
        <v>3.7364158786833428E-10</v>
      </c>
      <c r="H70">
        <f t="shared" si="17"/>
        <v>1334646.3105247859</v>
      </c>
      <c r="I70">
        <f t="shared" si="15"/>
        <v>370985.8942480649</v>
      </c>
      <c r="N70" s="4">
        <f>Input!J71</f>
        <v>34.642127000000073</v>
      </c>
      <c r="O70">
        <f t="shared" si="18"/>
        <v>30.536253285714793</v>
      </c>
      <c r="P70">
        <f t="shared" si="19"/>
        <v>0</v>
      </c>
      <c r="Q70">
        <f t="shared" si="20"/>
        <v>932.46276472932743</v>
      </c>
      <c r="R70">
        <f t="shared" si="16"/>
        <v>70.690515371238192</v>
      </c>
    </row>
    <row r="71" spans="1:18" x14ac:dyDescent="0.25">
      <c r="A71">
        <f>Input!G72</f>
        <v>224</v>
      </c>
      <c r="B71">
        <f t="shared" si="11"/>
        <v>68</v>
      </c>
      <c r="C71">
        <f t="shared" si="12"/>
        <v>3.4042760499317408E+29</v>
      </c>
      <c r="D71" s="4">
        <f t="shared" si="13"/>
        <v>1.3768688667871547E+19</v>
      </c>
      <c r="E71" s="4">
        <f>Input!I72</f>
        <v>5261.5565617142856</v>
      </c>
      <c r="F71">
        <f t="shared" si="14"/>
        <v>1191.8315505714281</v>
      </c>
      <c r="G71">
        <f t="shared" si="21"/>
        <v>3.7364158786833428E-10</v>
      </c>
      <c r="H71">
        <f t="shared" si="17"/>
        <v>1420462.4449366042</v>
      </c>
      <c r="I71">
        <f t="shared" si="15"/>
        <v>370985.8942480649</v>
      </c>
      <c r="N71" s="4">
        <f>Input!J72</f>
        <v>36.562616285714284</v>
      </c>
      <c r="O71">
        <f t="shared" si="18"/>
        <v>32.456742571429004</v>
      </c>
      <c r="P71">
        <f t="shared" si="19"/>
        <v>0</v>
      </c>
      <c r="Q71">
        <f t="shared" si="20"/>
        <v>1053.4401383480117</v>
      </c>
      <c r="R71">
        <f t="shared" si="16"/>
        <v>106.67284036900556</v>
      </c>
    </row>
    <row r="72" spans="1:18" x14ac:dyDescent="0.25">
      <c r="A72">
        <f>Input!G73</f>
        <v>225</v>
      </c>
      <c r="B72">
        <f t="shared" si="11"/>
        <v>69</v>
      </c>
      <c r="C72">
        <f t="shared" si="12"/>
        <v>9.2537817255877872E+29</v>
      </c>
      <c r="D72" s="4">
        <f t="shared" si="13"/>
        <v>3.7427176207585198E+19</v>
      </c>
      <c r="E72" s="4">
        <f>Input!I73</f>
        <v>5299.9237757142855</v>
      </c>
      <c r="F72">
        <f t="shared" si="14"/>
        <v>1230.198764571428</v>
      </c>
      <c r="G72">
        <f t="shared" si="21"/>
        <v>3.7364158786833428E-10</v>
      </c>
      <c r="H72">
        <f t="shared" si="17"/>
        <v>1513389.0003521487</v>
      </c>
      <c r="I72">
        <f t="shared" si="15"/>
        <v>370985.8942480649</v>
      </c>
      <c r="N72" s="4">
        <f>Input!J73</f>
        <v>38.367213999999876</v>
      </c>
      <c r="O72">
        <f t="shared" si="18"/>
        <v>34.261340285714596</v>
      </c>
      <c r="P72">
        <f t="shared" si="19"/>
        <v>0</v>
      </c>
      <c r="Q72">
        <f t="shared" si="20"/>
        <v>1173.83943817353</v>
      </c>
      <c r="R72">
        <f t="shared" si="16"/>
        <v>147.20610209274983</v>
      </c>
    </row>
    <row r="73" spans="1:18" x14ac:dyDescent="0.25">
      <c r="A73">
        <f>Input!G74</f>
        <v>226</v>
      </c>
      <c r="B73">
        <f t="shared" si="11"/>
        <v>70</v>
      </c>
      <c r="C73">
        <f t="shared" si="12"/>
        <v>2.5154386709191669E+30</v>
      </c>
      <c r="D73" s="4">
        <f t="shared" si="13"/>
        <v>1.0173761297561358E+20</v>
      </c>
      <c r="E73" s="4">
        <f>Input!I74</f>
        <v>5340.7270784285711</v>
      </c>
      <c r="F73">
        <f t="shared" si="14"/>
        <v>1271.0020672857136</v>
      </c>
      <c r="G73">
        <f t="shared" si="21"/>
        <v>3.7364158786833428E-10</v>
      </c>
      <c r="H73">
        <f t="shared" si="17"/>
        <v>1615446.2550436079</v>
      </c>
      <c r="I73">
        <f t="shared" si="15"/>
        <v>370985.8942480649</v>
      </c>
      <c r="N73" s="4">
        <f>Input!J74</f>
        <v>40.803302714285564</v>
      </c>
      <c r="O73">
        <f t="shared" si="18"/>
        <v>36.697429000000284</v>
      </c>
      <c r="P73">
        <f t="shared" si="19"/>
        <v>0</v>
      </c>
      <c r="Q73">
        <f t="shared" si="20"/>
        <v>1346.7012952100617</v>
      </c>
      <c r="R73">
        <f t="shared" si="16"/>
        <v>212.25403886646848</v>
      </c>
    </row>
    <row r="74" spans="1:18" x14ac:dyDescent="0.25">
      <c r="A74">
        <f>Input!G75</f>
        <v>227</v>
      </c>
      <c r="B74">
        <f t="shared" si="11"/>
        <v>71</v>
      </c>
      <c r="C74">
        <f t="shared" si="12"/>
        <v>6.8376712297627441E+30</v>
      </c>
      <c r="D74" s="4">
        <f t="shared" si="13"/>
        <v>2.7655150462240955E+20</v>
      </c>
      <c r="E74" s="4">
        <f>Input!I75</f>
        <v>5385.8514821428562</v>
      </c>
      <c r="F74">
        <f t="shared" si="14"/>
        <v>1316.1264709999987</v>
      </c>
      <c r="G74">
        <f t="shared" si="21"/>
        <v>3.7364158786833428E-10</v>
      </c>
      <c r="H74">
        <f t="shared" si="17"/>
        <v>1732188.8876659269</v>
      </c>
      <c r="I74">
        <f t="shared" si="15"/>
        <v>370985.8942480649</v>
      </c>
      <c r="N74" s="4">
        <f>Input!J75</f>
        <v>45.124403714285108</v>
      </c>
      <c r="O74">
        <f t="shared" si="18"/>
        <v>41.018529999999828</v>
      </c>
      <c r="P74">
        <f t="shared" si="19"/>
        <v>0</v>
      </c>
      <c r="Q74">
        <f t="shared" si="20"/>
        <v>1682.5198033608858</v>
      </c>
      <c r="R74">
        <f t="shared" si="16"/>
        <v>356.83368287842313</v>
      </c>
    </row>
    <row r="75" spans="1:18" x14ac:dyDescent="0.25">
      <c r="A75">
        <f>Input!G76</f>
        <v>228</v>
      </c>
      <c r="B75">
        <f t="shared" si="11"/>
        <v>72</v>
      </c>
      <c r="C75">
        <f t="shared" si="12"/>
        <v>1.8586717452841279E+31</v>
      </c>
      <c r="D75" s="4">
        <f t="shared" si="13"/>
        <v>7.5174492964810352E+20</v>
      </c>
      <c r="E75" s="4">
        <f>Input!I76</f>
        <v>5435.4932929999995</v>
      </c>
      <c r="F75">
        <f t="shared" si="14"/>
        <v>1365.768281857142</v>
      </c>
      <c r="G75">
        <f t="shared" si="21"/>
        <v>3.7364158786833428E-10</v>
      </c>
      <c r="H75">
        <f t="shared" si="17"/>
        <v>1865322.9997259893</v>
      </c>
      <c r="I75">
        <f t="shared" si="15"/>
        <v>370985.8942480649</v>
      </c>
      <c r="N75" s="4">
        <f>Input!J76</f>
        <v>49.641810857143355</v>
      </c>
      <c r="O75">
        <f t="shared" si="18"/>
        <v>45.535937142858074</v>
      </c>
      <c r="P75">
        <f t="shared" si="19"/>
        <v>0</v>
      </c>
      <c r="Q75">
        <f t="shared" si="20"/>
        <v>2073.5215714783217</v>
      </c>
      <c r="R75">
        <f t="shared" si="16"/>
        <v>547.9086705634835</v>
      </c>
    </row>
    <row r="76" spans="1:18" x14ac:dyDescent="0.25">
      <c r="A76">
        <f>Input!G77</f>
        <v>229</v>
      </c>
      <c r="B76">
        <f t="shared" si="11"/>
        <v>73</v>
      </c>
      <c r="C76">
        <f t="shared" si="12"/>
        <v>5.0523936302761039E+31</v>
      </c>
      <c r="D76" s="4">
        <f t="shared" si="13"/>
        <v>2.0434545818986632E+21</v>
      </c>
      <c r="E76" s="4">
        <f>Input!I77</f>
        <v>5491.9301357142849</v>
      </c>
      <c r="F76">
        <f t="shared" si="14"/>
        <v>1422.2051245714274</v>
      </c>
      <c r="G76">
        <f t="shared" si="21"/>
        <v>3.7364158786833428E-10</v>
      </c>
      <c r="H76">
        <f t="shared" si="17"/>
        <v>2022667.4163561668</v>
      </c>
      <c r="I76">
        <f t="shared" si="15"/>
        <v>370985.8942480649</v>
      </c>
      <c r="N76" s="4">
        <f>Input!J77</f>
        <v>56.436842714285376</v>
      </c>
      <c r="O76">
        <f t="shared" si="18"/>
        <v>52.330969000000096</v>
      </c>
      <c r="P76">
        <f t="shared" si="19"/>
        <v>0</v>
      </c>
      <c r="Q76">
        <f t="shared" si="20"/>
        <v>2738.5303164789711</v>
      </c>
      <c r="R76">
        <f t="shared" si="16"/>
        <v>912.18985234646937</v>
      </c>
    </row>
    <row r="77" spans="1:18" x14ac:dyDescent="0.25">
      <c r="A77">
        <f>Input!G78</f>
        <v>230</v>
      </c>
      <c r="B77">
        <f t="shared" si="11"/>
        <v>74</v>
      </c>
      <c r="C77">
        <f t="shared" si="12"/>
        <v>1.3733829795401761E+32</v>
      </c>
      <c r="D77" s="4">
        <f t="shared" si="13"/>
        <v>5.5546854572565117E+21</v>
      </c>
      <c r="E77" s="4">
        <f>Input!I78</f>
        <v>5555.1809312857149</v>
      </c>
      <c r="F77">
        <f t="shared" si="14"/>
        <v>1485.4559201428574</v>
      </c>
      <c r="G77">
        <f t="shared" si="21"/>
        <v>3.7364158786833428E-10</v>
      </c>
      <c r="H77">
        <f t="shared" si="17"/>
        <v>2206579.2906863531</v>
      </c>
      <c r="I77">
        <f t="shared" si="15"/>
        <v>370985.8942480649</v>
      </c>
      <c r="N77" s="4">
        <f>Input!J78</f>
        <v>63.25079557142999</v>
      </c>
      <c r="O77">
        <f t="shared" si="18"/>
        <v>59.144921857144709</v>
      </c>
      <c r="P77">
        <f t="shared" si="19"/>
        <v>0</v>
      </c>
      <c r="Q77">
        <f t="shared" si="20"/>
        <v>3498.1217814877541</v>
      </c>
      <c r="R77">
        <f t="shared" si="16"/>
        <v>1370.2163678906884</v>
      </c>
    </row>
    <row r="78" spans="1:18" x14ac:dyDescent="0.25">
      <c r="A78">
        <f>Input!G79</f>
        <v>231</v>
      </c>
      <c r="B78">
        <f t="shared" si="11"/>
        <v>75</v>
      </c>
      <c r="C78">
        <f t="shared" si="12"/>
        <v>3.7332419967990015E+32</v>
      </c>
      <c r="D78" s="4">
        <f t="shared" si="13"/>
        <v>1.5099200541266098E+22</v>
      </c>
      <c r="E78" s="4">
        <f>Input!I79</f>
        <v>5625.2385842857138</v>
      </c>
      <c r="F78">
        <f t="shared" si="14"/>
        <v>1555.5135731428563</v>
      </c>
      <c r="G78">
        <f t="shared" si="21"/>
        <v>3.7364158786833428E-10</v>
      </c>
      <c r="H78">
        <f t="shared" si="17"/>
        <v>2419622.4762304942</v>
      </c>
      <c r="I78">
        <f t="shared" si="15"/>
        <v>370985.8942480649</v>
      </c>
      <c r="N78" s="4">
        <f>Input!J79</f>
        <v>70.057652999998936</v>
      </c>
      <c r="O78">
        <f t="shared" si="18"/>
        <v>65.951779285713656</v>
      </c>
      <c r="P78">
        <f t="shared" si="19"/>
        <v>0</v>
      </c>
      <c r="Q78">
        <f t="shared" si="20"/>
        <v>4349.6371909514892</v>
      </c>
      <c r="R78">
        <f t="shared" si="16"/>
        <v>1920.4808501035009</v>
      </c>
    </row>
    <row r="79" spans="1:18" x14ac:dyDescent="0.25">
      <c r="A79">
        <f>Input!G80</f>
        <v>232</v>
      </c>
      <c r="B79">
        <f t="shared" si="11"/>
        <v>76</v>
      </c>
      <c r="C79">
        <f t="shared" si="12"/>
        <v>1.0148003881138887E+33</v>
      </c>
      <c r="D79" s="4">
        <f t="shared" si="13"/>
        <v>4.1043882455582619E+22</v>
      </c>
      <c r="E79" s="4">
        <f>Input!I80</f>
        <v>5700.8826854285717</v>
      </c>
      <c r="F79">
        <f t="shared" si="14"/>
        <v>1631.1576742857142</v>
      </c>
      <c r="G79">
        <f t="shared" si="21"/>
        <v>3.7364158786833428E-10</v>
      </c>
      <c r="H79">
        <f t="shared" si="17"/>
        <v>2660675.3583799615</v>
      </c>
      <c r="I79">
        <f t="shared" si="15"/>
        <v>370985.8942480649</v>
      </c>
      <c r="N79" s="4">
        <f>Input!J80</f>
        <v>75.644101142857835</v>
      </c>
      <c r="O79">
        <f t="shared" si="18"/>
        <v>71.538227428572554</v>
      </c>
      <c r="P79">
        <f t="shared" si="19"/>
        <v>0</v>
      </c>
      <c r="Q79">
        <f t="shared" si="20"/>
        <v>5117.7179836221703</v>
      </c>
      <c r="R79">
        <f t="shared" si="16"/>
        <v>2441.3223402419935</v>
      </c>
    </row>
    <row r="80" spans="1:18" x14ac:dyDescent="0.25">
      <c r="A80">
        <f>Input!G81</f>
        <v>233</v>
      </c>
      <c r="B80">
        <f t="shared" si="11"/>
        <v>77</v>
      </c>
      <c r="C80">
        <f t="shared" si="12"/>
        <v>2.7585134545231703E+33</v>
      </c>
      <c r="D80" s="4">
        <f t="shared" si="13"/>
        <v>1.1156883984841925E+23</v>
      </c>
      <c r="E80" s="4">
        <f>Input!I81</f>
        <v>5784.1448851428568</v>
      </c>
      <c r="F80">
        <f t="shared" si="14"/>
        <v>1714.4198739999993</v>
      </c>
      <c r="G80">
        <f t="shared" si="21"/>
        <v>3.7364158786833428E-10</v>
      </c>
      <c r="H80">
        <f t="shared" si="17"/>
        <v>2939235.5043648924</v>
      </c>
      <c r="I80">
        <f t="shared" si="15"/>
        <v>370985.8942480649</v>
      </c>
      <c r="N80" s="4">
        <f>Input!J81</f>
        <v>83.262199714285089</v>
      </c>
      <c r="O80">
        <f t="shared" si="18"/>
        <v>79.156325999999808</v>
      </c>
      <c r="P80">
        <f t="shared" si="19"/>
        <v>0</v>
      </c>
      <c r="Q80">
        <f t="shared" si="20"/>
        <v>6265.7239458182457</v>
      </c>
      <c r="R80">
        <f t="shared" si="16"/>
        <v>3252.1742952306822</v>
      </c>
    </row>
    <row r="81" spans="1:18" x14ac:dyDescent="0.25">
      <c r="A81">
        <f>Input!G82</f>
        <v>234</v>
      </c>
      <c r="B81">
        <f t="shared" si="11"/>
        <v>78</v>
      </c>
      <c r="C81">
        <f t="shared" si="12"/>
        <v>7.4984169969901209E+33</v>
      </c>
      <c r="D81" s="4">
        <f t="shared" si="13"/>
        <v>3.0327554998221544E+23</v>
      </c>
      <c r="E81" s="4">
        <f>Input!I82</f>
        <v>5876.0516520000001</v>
      </c>
      <c r="F81">
        <f t="shared" si="14"/>
        <v>1806.3266408571426</v>
      </c>
      <c r="G81">
        <f t="shared" si="21"/>
        <v>3.7364158786833428E-10</v>
      </c>
      <c r="H81">
        <f t="shared" si="17"/>
        <v>3262815.9334688992</v>
      </c>
      <c r="I81">
        <f t="shared" si="15"/>
        <v>370985.8942480649</v>
      </c>
      <c r="N81" s="4">
        <f>Input!J82</f>
        <v>91.906766857143339</v>
      </c>
      <c r="O81">
        <f t="shared" si="18"/>
        <v>87.800893142858058</v>
      </c>
      <c r="P81">
        <f t="shared" si="19"/>
        <v>0</v>
      </c>
      <c r="Q81">
        <f t="shared" si="20"/>
        <v>7708.9968366835792</v>
      </c>
      <c r="R81">
        <f t="shared" si="16"/>
        <v>4312.8647837470362</v>
      </c>
    </row>
    <row r="82" spans="1:18" x14ac:dyDescent="0.25">
      <c r="A82">
        <f>Input!G83</f>
        <v>235</v>
      </c>
      <c r="B82">
        <f t="shared" si="11"/>
        <v>79</v>
      </c>
      <c r="C82">
        <f t="shared" si="12"/>
        <v>2.0382810665126688E+34</v>
      </c>
      <c r="D82" s="4">
        <f t="shared" si="13"/>
        <v>8.2438841653257915E+23</v>
      </c>
      <c r="E82" s="4">
        <f>Input!I83</f>
        <v>5978.2349288571431</v>
      </c>
      <c r="F82">
        <f t="shared" si="14"/>
        <v>1908.5099177142856</v>
      </c>
      <c r="G82">
        <f t="shared" si="21"/>
        <v>3.7364158786833428E-10</v>
      </c>
      <c r="H82">
        <f t="shared" si="17"/>
        <v>3642410.1060123635</v>
      </c>
      <c r="I82">
        <f t="shared" si="15"/>
        <v>370985.8942480649</v>
      </c>
      <c r="N82" s="4">
        <f>Input!J83</f>
        <v>102.18327685714303</v>
      </c>
      <c r="O82">
        <f t="shared" si="18"/>
        <v>98.077403142857747</v>
      </c>
      <c r="P82">
        <f t="shared" si="19"/>
        <v>0</v>
      </c>
      <c r="Q82">
        <f t="shared" si="20"/>
        <v>9619.1770072466425</v>
      </c>
      <c r="R82">
        <f t="shared" si="16"/>
        <v>5768.2376957637525</v>
      </c>
    </row>
    <row r="83" spans="1:18" x14ac:dyDescent="0.25">
      <c r="A83">
        <f>Input!G84</f>
        <v>236</v>
      </c>
      <c r="B83">
        <f t="shared" si="11"/>
        <v>80</v>
      </c>
      <c r="C83">
        <f t="shared" si="12"/>
        <v>5.5406223843935098E+34</v>
      </c>
      <c r="D83" s="4">
        <f t="shared" si="13"/>
        <v>2.2409200522526362E+24</v>
      </c>
      <c r="E83" s="4">
        <f>Input!I84</f>
        <v>6091.3853349999999</v>
      </c>
      <c r="F83">
        <f t="shared" si="14"/>
        <v>2021.6603238571424</v>
      </c>
      <c r="G83">
        <f t="shared" si="21"/>
        <v>3.7364158786833428E-10</v>
      </c>
      <c r="H83">
        <f t="shared" si="17"/>
        <v>4087110.4650566555</v>
      </c>
      <c r="I83">
        <f t="shared" si="15"/>
        <v>370985.8942480649</v>
      </c>
      <c r="N83" s="4">
        <f>Input!J84</f>
        <v>113.15040614285681</v>
      </c>
      <c r="O83">
        <f t="shared" si="18"/>
        <v>109.04453242857153</v>
      </c>
      <c r="P83">
        <f t="shared" si="19"/>
        <v>0</v>
      </c>
      <c r="Q83">
        <f t="shared" si="20"/>
        <v>11890.710052565788</v>
      </c>
      <c r="R83">
        <f t="shared" si="16"/>
        <v>7554.3987612415895</v>
      </c>
    </row>
    <row r="84" spans="1:18" x14ac:dyDescent="0.25">
      <c r="A84">
        <f>Input!G85</f>
        <v>237</v>
      </c>
      <c r="B84">
        <f t="shared" si="11"/>
        <v>81</v>
      </c>
      <c r="C84">
        <f t="shared" si="12"/>
        <v>1.5060973145850306E+35</v>
      </c>
      <c r="D84" s="4">
        <f t="shared" si="13"/>
        <v>6.0914522570678352E+24</v>
      </c>
      <c r="E84" s="4">
        <f>Input!I85</f>
        <v>6216.8368064285705</v>
      </c>
      <c r="F84">
        <f t="shared" si="14"/>
        <v>2147.111795285713</v>
      </c>
      <c r="G84">
        <f t="shared" si="21"/>
        <v>3.7364158786833428E-10</v>
      </c>
      <c r="H84">
        <f t="shared" si="17"/>
        <v>4610089.0614534328</v>
      </c>
      <c r="I84">
        <f t="shared" si="15"/>
        <v>370985.8942480649</v>
      </c>
      <c r="N84" s="4">
        <f>Input!J85</f>
        <v>125.45147142857058</v>
      </c>
      <c r="O84">
        <f t="shared" si="18"/>
        <v>121.3455977142853</v>
      </c>
      <c r="P84">
        <f t="shared" si="19"/>
        <v>0</v>
      </c>
      <c r="Q84">
        <f t="shared" si="20"/>
        <v>14724.754084637163</v>
      </c>
      <c r="R84">
        <f t="shared" si="16"/>
        <v>9844.0348396598965</v>
      </c>
    </row>
  </sheetData>
  <mergeCells count="2">
    <mergeCell ref="D1:L1"/>
    <mergeCell ref="N1:U1"/>
  </mergeCells>
  <conditionalFormatting sqref="U8">
    <cfRule type="cellIs" dxfId="2" priority="1" operator="between">
      <formula>0.05</formula>
      <formula>0.025</formula>
    </cfRule>
    <cfRule type="cellIs" dxfId="1" priority="2" operator="lessThan">
      <formula>0.025</formula>
    </cfRule>
    <cfRule type="cellIs" dxfId="0" priority="3" operator="greaterThan">
      <formula>0.05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Input</vt:lpstr>
      <vt:lpstr>logistic</vt:lpstr>
      <vt:lpstr>LogNormal</vt:lpstr>
      <vt:lpstr>NORMAL</vt:lpstr>
      <vt:lpstr>Cauchy</vt:lpstr>
      <vt:lpstr>Weibull</vt:lpstr>
      <vt:lpstr>power_normal!</vt:lpstr>
      <vt:lpstr>_Ac</vt:lpstr>
      <vt:lpstr>_Ac2</vt:lpstr>
      <vt:lpstr>_ModeC</vt:lpstr>
      <vt:lpstr>_Muc</vt:lpstr>
      <vt:lpstr>_MuC2</vt:lpstr>
      <vt:lpstr>_sc</vt:lpstr>
      <vt:lpstr>_Sigma</vt:lpstr>
      <vt:lpstr>_sigma2</vt:lpstr>
      <vt:lpstr>_t</vt:lpstr>
      <vt:lpstr>_Y0c</vt:lpstr>
      <vt:lpstr>_yoc2</vt:lpstr>
      <vt:lpstr>Muc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Pre-Setup</dc:creator>
  <cp:lastModifiedBy>admin</cp:lastModifiedBy>
  <dcterms:created xsi:type="dcterms:W3CDTF">2021-06-09T08:39:21Z</dcterms:created>
  <dcterms:modified xsi:type="dcterms:W3CDTF">2021-06-30T07:39:29Z</dcterms:modified>
</cp:coreProperties>
</file>