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Bhanu\DS_Project\through\Distribution\"/>
    </mc:Choice>
  </mc:AlternateContent>
  <bookViews>
    <workbookView xWindow="-105" yWindow="-105" windowWidth="20730" windowHeight="11760" tabRatio="937"/>
  </bookViews>
  <sheets>
    <sheet name="Input" sheetId="15" r:id="rId1"/>
    <sheet name="logistic" sheetId="2" r:id="rId2"/>
    <sheet name="LogNormal" sheetId="5" r:id="rId3"/>
    <sheet name="NORMAL" sheetId="16" r:id="rId4"/>
    <sheet name="Cauchy" sheetId="12" r:id="rId5"/>
    <sheet name="Weibull" sheetId="13" r:id="rId6"/>
    <sheet name="power_normal!" sheetId="17" r:id="rId7"/>
  </sheets>
  <externalReferences>
    <externalReference r:id="rId8"/>
  </externalReferences>
  <definedNames>
    <definedName name="_A">#REF!</definedName>
    <definedName name="_Ac">logistic!$X$3</definedName>
    <definedName name="_Ac2">LogNormal!$P$3</definedName>
    <definedName name="_center">LogNormal!#REF!</definedName>
    <definedName name="_Mean">#REF!</definedName>
    <definedName name="_ModeC">LogNormal!$R$5</definedName>
    <definedName name="_Mu">#REF!</definedName>
    <definedName name="_Mu2">#REF!</definedName>
    <definedName name="_Muc">logistic!$Y$3</definedName>
    <definedName name="_MuC2">LogNormal!$Q$3</definedName>
    <definedName name="_s">#REF!</definedName>
    <definedName name="_sc">logistic!$Z$3</definedName>
    <definedName name="_SCP">#REF!</definedName>
    <definedName name="_Sigma">LogNormal!$T$3</definedName>
    <definedName name="_sigma2">LogNormal!$R$3</definedName>
    <definedName name="_SigmaP2">#REF!</definedName>
    <definedName name="_t">logistic!$AE$10</definedName>
    <definedName name="_y0">#REF!</definedName>
    <definedName name="_Y0c">logistic!$AA$3</definedName>
    <definedName name="_yoc2">LogNormal!$S$3</definedName>
    <definedName name="Muc">logistic!$Y$3</definedName>
    <definedName name="solver_adj" localSheetId="4" hidden="1">Cauchy!$X$3:$Z$3</definedName>
    <definedName name="solver_adj" localSheetId="1" hidden="1">logistic!$X$3:$Z$3</definedName>
    <definedName name="solver_adj" localSheetId="2" hidden="1">LogNormal!$Y$3:$AA$3</definedName>
    <definedName name="solver_adj" localSheetId="3" hidden="1">NORMAL!$X$3:$Z$3</definedName>
    <definedName name="solver_adj" localSheetId="6" hidden="1">'power_normal!'!$Y$3:$AA$3</definedName>
    <definedName name="solver_adj" localSheetId="5" hidden="1">Weibull!$Z$3:$AB$3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6" hidden="1">0.0001</definedName>
    <definedName name="solver_cvg" localSheetId="5" hidden="1">0.0001</definedName>
    <definedName name="solver_drv" localSheetId="4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6" hidden="1">1</definedName>
    <definedName name="solver_drv" localSheetId="5" hidden="1">1</definedName>
    <definedName name="solver_eng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6" hidden="1">1</definedName>
    <definedName name="solver_eng" localSheetId="5" hidden="1">1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6" hidden="1">1</definedName>
    <definedName name="solver_est" localSheetId="5" hidden="1">1</definedName>
    <definedName name="solver_itr" localSheetId="4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6" hidden="1">2147483647</definedName>
    <definedName name="solver_itr" localSheetId="5" hidden="1">2147483647</definedName>
    <definedName name="solver_lhs1" localSheetId="4" hidden="1">Cauchy!$J$5</definedName>
    <definedName name="solver_lhs1" localSheetId="1" hidden="1">logistic!$S$5</definedName>
    <definedName name="solver_lhs1" localSheetId="2" hidden="1">LogNormal!$L$5</definedName>
    <definedName name="solver_lhs1" localSheetId="3" hidden="1">NORMAL!$K$5</definedName>
    <definedName name="solver_lhs1" localSheetId="5" hidden="1">Weibull!$U$5</definedName>
    <definedName name="solver_lhs2" localSheetId="4" hidden="1">Cauchy!$S$5</definedName>
    <definedName name="solver_lhs2" localSheetId="1" hidden="1">logistic!$S$5</definedName>
    <definedName name="solver_lhs2" localSheetId="2" hidden="1">LogNormal!$U$5</definedName>
    <definedName name="solver_lhs2" localSheetId="3" hidden="1">NORMAL!$T$5</definedName>
    <definedName name="solver_lhs2" localSheetId="5" hidden="1">Weibull!$U$5</definedName>
    <definedName name="solver_lhs3" localSheetId="1" hidden="1">logistic!$W$6</definedName>
    <definedName name="solver_lhs4" localSheetId="1" hidden="1">logistic!$S$5</definedName>
    <definedName name="solver_mip" localSheetId="4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6" hidden="1">2147483647</definedName>
    <definedName name="solver_mip" localSheetId="5" hidden="1">2147483647</definedName>
    <definedName name="solver_mni" localSheetId="4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6" hidden="1">30</definedName>
    <definedName name="solver_mni" localSheetId="5" hidden="1">30</definedName>
    <definedName name="solver_mrt" localSheetId="4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6" hidden="1">0.075</definedName>
    <definedName name="solver_mrt" localSheetId="5" hidden="1">0.075</definedName>
    <definedName name="solver_msl" localSheetId="4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6" hidden="1">2</definedName>
    <definedName name="solver_msl" localSheetId="5" hidden="1">2</definedName>
    <definedName name="solver_neg" localSheetId="4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6" hidden="1">1</definedName>
    <definedName name="solver_neg" localSheetId="5" hidden="1">1</definedName>
    <definedName name="solver_nod" localSheetId="4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6" hidden="1">2147483647</definedName>
    <definedName name="solver_nod" localSheetId="5" hidden="1">2147483647</definedName>
    <definedName name="solver_num" localSheetId="4" hidden="1">2</definedName>
    <definedName name="solver_num" localSheetId="1" hidden="1">0</definedName>
    <definedName name="solver_num" localSheetId="2" hidden="1">2</definedName>
    <definedName name="solver_num" localSheetId="3" hidden="1">2</definedName>
    <definedName name="solver_num" localSheetId="6" hidden="1">0</definedName>
    <definedName name="solver_num" localSheetId="5" hidden="1">0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6" hidden="1">1</definedName>
    <definedName name="solver_nwt" localSheetId="5" hidden="1">1</definedName>
    <definedName name="solver_opt" localSheetId="4" hidden="1">Cauchy!$W$6</definedName>
    <definedName name="solver_opt" localSheetId="1" hidden="1">logistic!$I$3</definedName>
    <definedName name="solver_opt" localSheetId="2" hidden="1">LogNormal!$U$8</definedName>
    <definedName name="solver_opt" localSheetId="3" hidden="1">NORMAL!$T$8</definedName>
    <definedName name="solver_opt" localSheetId="6" hidden="1">'power_normal!'!$K$3</definedName>
    <definedName name="solver_opt" localSheetId="5" hidden="1">Weibull!$K$3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6" hidden="1">0.000001</definedName>
    <definedName name="solver_pre" localSheetId="5" hidden="1">0.000001</definedName>
    <definedName name="solver_rbv" localSheetId="4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6" hidden="1">1</definedName>
    <definedName name="solver_rbv" localSheetId="5" hidden="1">1</definedName>
    <definedName name="solver_rel1" localSheetId="4" hidden="1">3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5" hidden="1">3</definedName>
    <definedName name="solver_rel2" localSheetId="4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5" hidden="1">3</definedName>
    <definedName name="solver_rel3" localSheetId="1" hidden="1">1</definedName>
    <definedName name="solver_rel4" localSheetId="1" hidden="1">3</definedName>
    <definedName name="solver_rhs1" localSheetId="4" hidden="1">0.95</definedName>
    <definedName name="solver_rhs1" localSheetId="1" hidden="1">0.95</definedName>
    <definedName name="solver_rhs1" localSheetId="2" hidden="1">0.999</definedName>
    <definedName name="solver_rhs1" localSheetId="3" hidden="1">0.95</definedName>
    <definedName name="solver_rhs1" localSheetId="5" hidden="1">0.95</definedName>
    <definedName name="solver_rhs2" localSheetId="4" hidden="1">0.95</definedName>
    <definedName name="solver_rhs2" localSheetId="1" hidden="1">0.95</definedName>
    <definedName name="solver_rhs2" localSheetId="2" hidden="1">0.95</definedName>
    <definedName name="solver_rhs2" localSheetId="3" hidden="1">0.95</definedName>
    <definedName name="solver_rhs2" localSheetId="5" hidden="1">0.95</definedName>
    <definedName name="solver_rhs3" localSheetId="1" hidden="1">0.03</definedName>
    <definedName name="solver_rhs4" localSheetId="1" hidden="1">0.951</definedName>
    <definedName name="solver_rlx" localSheetId="4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6" hidden="1">2</definedName>
    <definedName name="solver_rlx" localSheetId="5" hidden="1">2</definedName>
    <definedName name="solver_rsd" localSheetId="4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6" hidden="1">0</definedName>
    <definedName name="solver_rsd" localSheetId="5" hidden="1">0</definedName>
    <definedName name="solver_scl" localSheetId="4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6" hidden="1">1</definedName>
    <definedName name="solver_scl" localSheetId="5" hidden="1">1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6" hidden="1">2</definedName>
    <definedName name="solver_sho" localSheetId="5" hidden="1">2</definedName>
    <definedName name="solver_ssz" localSheetId="4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6" hidden="1">100</definedName>
    <definedName name="solver_ssz" localSheetId="5" hidden="1">100</definedName>
    <definedName name="solver_tim" localSheetId="4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6" hidden="1">2147483647</definedName>
    <definedName name="solver_tim" localSheetId="5" hidden="1">2147483647</definedName>
    <definedName name="solver_tol" localSheetId="4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6" hidden="1">0.01</definedName>
    <definedName name="solver_tol" localSheetId="5" hidden="1">0.01</definedName>
    <definedName name="solver_typ" localSheetId="4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6" hidden="1">1</definedName>
    <definedName name="solver_typ" localSheetId="5" hidden="1">2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6" hidden="1">0</definedName>
    <definedName name="solver_val" localSheetId="5" hidden="1">0</definedName>
    <definedName name="solver_ver" localSheetId="4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6" hidden="1">3</definedName>
    <definedName name="solver_ver" localSheetId="5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7" i="5" l="1"/>
  <c r="Z13" i="5" l="1"/>
  <c r="AA13" i="5" s="1"/>
  <c r="Z12" i="5"/>
  <c r="AA12" i="5" s="1"/>
  <c r="A85" i="2" l="1"/>
  <c r="C85" i="2"/>
  <c r="L85" i="2"/>
  <c r="A86" i="2"/>
  <c r="C86" i="2"/>
  <c r="L86" i="2"/>
  <c r="A87" i="2"/>
  <c r="C87" i="2"/>
  <c r="L87" i="2"/>
  <c r="A88" i="2"/>
  <c r="C88" i="2"/>
  <c r="L88" i="2"/>
  <c r="A89" i="2"/>
  <c r="C89" i="2"/>
  <c r="L89" i="2"/>
  <c r="A90" i="2"/>
  <c r="C90" i="2"/>
  <c r="L90" i="2"/>
  <c r="A91" i="2"/>
  <c r="C91" i="2"/>
  <c r="L91" i="2"/>
  <c r="A92" i="2"/>
  <c r="C92" i="2"/>
  <c r="L92" i="2"/>
  <c r="A93" i="2"/>
  <c r="C93" i="2"/>
  <c r="L93" i="2"/>
  <c r="A94" i="2"/>
  <c r="C94" i="2"/>
  <c r="L94" i="2"/>
  <c r="A95" i="2"/>
  <c r="C95" i="2"/>
  <c r="L95" i="2"/>
  <c r="A96" i="2"/>
  <c r="C96" i="2"/>
  <c r="L96" i="2"/>
  <c r="A97" i="2"/>
  <c r="C97" i="2"/>
  <c r="L97" i="2"/>
  <c r="A98" i="2"/>
  <c r="C98" i="2"/>
  <c r="L98" i="2"/>
  <c r="A99" i="2"/>
  <c r="C99" i="2"/>
  <c r="L99" i="2"/>
  <c r="A100" i="2"/>
  <c r="C100" i="2"/>
  <c r="L100" i="2"/>
  <c r="A101" i="2"/>
  <c r="C101" i="2"/>
  <c r="L101" i="2"/>
  <c r="A102" i="2"/>
  <c r="C102" i="2"/>
  <c r="L102" i="2"/>
  <c r="A103" i="2"/>
  <c r="C103" i="2"/>
  <c r="L103" i="2"/>
  <c r="A104" i="2"/>
  <c r="C104" i="2"/>
  <c r="L104" i="2"/>
  <c r="A105" i="2"/>
  <c r="C105" i="2"/>
  <c r="L105" i="2"/>
  <c r="A106" i="2"/>
  <c r="C106" i="2"/>
  <c r="L106" i="2"/>
  <c r="A107" i="2"/>
  <c r="C107" i="2"/>
  <c r="L107" i="2"/>
  <c r="A108" i="2"/>
  <c r="C108" i="2"/>
  <c r="L108" i="2"/>
  <c r="A109" i="2"/>
  <c r="C109" i="2"/>
  <c r="L109" i="2"/>
  <c r="A110" i="2"/>
  <c r="C110" i="2"/>
  <c r="L110" i="2"/>
  <c r="A111" i="2"/>
  <c r="C111" i="2"/>
  <c r="L111" i="2"/>
  <c r="A112" i="2"/>
  <c r="C112" i="2"/>
  <c r="L112" i="2"/>
  <c r="A113" i="2"/>
  <c r="C113" i="2"/>
  <c r="L113" i="2"/>
  <c r="A114" i="2"/>
  <c r="C114" i="2"/>
  <c r="L114" i="2"/>
  <c r="A115" i="2"/>
  <c r="C115" i="2"/>
  <c r="L115" i="2"/>
  <c r="A116" i="2"/>
  <c r="C116" i="2"/>
  <c r="L116" i="2"/>
  <c r="A117" i="2"/>
  <c r="C117" i="2"/>
  <c r="L117" i="2"/>
  <c r="A118" i="2"/>
  <c r="C118" i="2"/>
  <c r="L118" i="2"/>
  <c r="A119" i="2"/>
  <c r="C119" i="2"/>
  <c r="L119" i="2"/>
  <c r="A120" i="2"/>
  <c r="C120" i="2"/>
  <c r="L120" i="2"/>
  <c r="A121" i="2"/>
  <c r="C121" i="2"/>
  <c r="L121" i="2"/>
  <c r="A122" i="2"/>
  <c r="C122" i="2"/>
  <c r="L122" i="2"/>
  <c r="A123" i="2"/>
  <c r="C123" i="2"/>
  <c r="L123" i="2"/>
  <c r="A124" i="2"/>
  <c r="C124" i="2"/>
  <c r="L124" i="2"/>
  <c r="A125" i="2"/>
  <c r="C125" i="2"/>
  <c r="L125" i="2"/>
  <c r="A126" i="2"/>
  <c r="C126" i="2"/>
  <c r="L126" i="2"/>
  <c r="A127" i="2"/>
  <c r="C127" i="2"/>
  <c r="L127" i="2"/>
  <c r="A128" i="2"/>
  <c r="C128" i="2"/>
  <c r="L128" i="2"/>
  <c r="A129" i="2"/>
  <c r="C129" i="2"/>
  <c r="L129" i="2"/>
  <c r="A130" i="2"/>
  <c r="C130" i="2"/>
  <c r="L130" i="2"/>
  <c r="A131" i="2"/>
  <c r="C131" i="2"/>
  <c r="L131" i="2"/>
  <c r="A132" i="2"/>
  <c r="C132" i="2"/>
  <c r="L132" i="2"/>
  <c r="A133" i="2"/>
  <c r="C133" i="2"/>
  <c r="L133" i="2"/>
  <c r="A134" i="2"/>
  <c r="C134" i="2"/>
  <c r="L134" i="2"/>
  <c r="A135" i="2"/>
  <c r="C135" i="2"/>
  <c r="L135" i="2"/>
  <c r="A136" i="2"/>
  <c r="C136" i="2"/>
  <c r="L136" i="2"/>
  <c r="A137" i="2"/>
  <c r="C137" i="2"/>
  <c r="L137" i="2"/>
  <c r="A138" i="2"/>
  <c r="C138" i="2"/>
  <c r="L138" i="2"/>
  <c r="A139" i="2"/>
  <c r="C139" i="2"/>
  <c r="L139" i="2"/>
  <c r="A140" i="2"/>
  <c r="C140" i="2"/>
  <c r="L140" i="2"/>
  <c r="A141" i="2"/>
  <c r="C141" i="2"/>
  <c r="L141" i="2"/>
  <c r="A142" i="2"/>
  <c r="C142" i="2"/>
  <c r="L142" i="2"/>
  <c r="A143" i="2"/>
  <c r="C143" i="2"/>
  <c r="L143" i="2"/>
  <c r="A144" i="2"/>
  <c r="C144" i="2"/>
  <c r="L144" i="2"/>
  <c r="A145" i="2"/>
  <c r="C145" i="2"/>
  <c r="L145" i="2"/>
  <c r="A146" i="2"/>
  <c r="C146" i="2"/>
  <c r="L146" i="2"/>
  <c r="A147" i="2"/>
  <c r="C147" i="2"/>
  <c r="L147" i="2"/>
  <c r="A148" i="2"/>
  <c r="C148" i="2"/>
  <c r="L148" i="2"/>
  <c r="A149" i="2"/>
  <c r="C149" i="2"/>
  <c r="L149" i="2"/>
  <c r="A150" i="2"/>
  <c r="C150" i="2"/>
  <c r="L150" i="2"/>
  <c r="A151" i="2"/>
  <c r="C151" i="2"/>
  <c r="L151" i="2"/>
  <c r="A152" i="2"/>
  <c r="C152" i="2"/>
  <c r="L152" i="2"/>
  <c r="A153" i="2"/>
  <c r="C153" i="2"/>
  <c r="L153" i="2"/>
  <c r="A154" i="2"/>
  <c r="C154" i="2"/>
  <c r="L154" i="2"/>
  <c r="A155" i="2"/>
  <c r="C155" i="2"/>
  <c r="L155" i="2"/>
  <c r="A156" i="2"/>
  <c r="C156" i="2"/>
  <c r="L156" i="2"/>
  <c r="A157" i="2"/>
  <c r="C157" i="2"/>
  <c r="L157" i="2"/>
  <c r="A158" i="2"/>
  <c r="C158" i="2"/>
  <c r="L158" i="2"/>
  <c r="A159" i="2"/>
  <c r="C159" i="2"/>
  <c r="L159" i="2"/>
  <c r="A160" i="2"/>
  <c r="C160" i="2"/>
  <c r="L160" i="2"/>
  <c r="A161" i="2"/>
  <c r="C161" i="2"/>
  <c r="L161" i="2"/>
  <c r="A85" i="5"/>
  <c r="E85" i="5"/>
  <c r="N85" i="5"/>
  <c r="A86" i="5"/>
  <c r="E86" i="5"/>
  <c r="N86" i="5"/>
  <c r="A87" i="5"/>
  <c r="E87" i="5"/>
  <c r="N87" i="5"/>
  <c r="A88" i="5"/>
  <c r="E88" i="5"/>
  <c r="N88" i="5"/>
  <c r="A89" i="5"/>
  <c r="E89" i="5"/>
  <c r="N89" i="5"/>
  <c r="A90" i="5"/>
  <c r="E90" i="5"/>
  <c r="N90" i="5"/>
  <c r="A91" i="5"/>
  <c r="E91" i="5"/>
  <c r="N91" i="5"/>
  <c r="A92" i="5"/>
  <c r="E92" i="5"/>
  <c r="N92" i="5"/>
  <c r="A93" i="5"/>
  <c r="E93" i="5"/>
  <c r="N93" i="5"/>
  <c r="A94" i="5"/>
  <c r="E94" i="5"/>
  <c r="N94" i="5"/>
  <c r="A95" i="5"/>
  <c r="E95" i="5"/>
  <c r="N95" i="5"/>
  <c r="A96" i="5"/>
  <c r="E96" i="5"/>
  <c r="N96" i="5"/>
  <c r="A97" i="5"/>
  <c r="E97" i="5"/>
  <c r="N97" i="5"/>
  <c r="A98" i="5"/>
  <c r="E98" i="5"/>
  <c r="N98" i="5"/>
  <c r="A99" i="5"/>
  <c r="E99" i="5"/>
  <c r="N99" i="5"/>
  <c r="A100" i="5"/>
  <c r="E100" i="5"/>
  <c r="N100" i="5"/>
  <c r="A101" i="5"/>
  <c r="E101" i="5"/>
  <c r="N101" i="5"/>
  <c r="A102" i="5"/>
  <c r="E102" i="5"/>
  <c r="N102" i="5"/>
  <c r="A103" i="5"/>
  <c r="E103" i="5"/>
  <c r="N103" i="5"/>
  <c r="A104" i="5"/>
  <c r="E104" i="5"/>
  <c r="N104" i="5"/>
  <c r="A105" i="5"/>
  <c r="E105" i="5"/>
  <c r="N105" i="5"/>
  <c r="A106" i="5"/>
  <c r="E106" i="5"/>
  <c r="N106" i="5"/>
  <c r="A107" i="5"/>
  <c r="E107" i="5"/>
  <c r="N107" i="5"/>
  <c r="A108" i="5"/>
  <c r="E108" i="5"/>
  <c r="N108" i="5"/>
  <c r="A109" i="5"/>
  <c r="E109" i="5"/>
  <c r="N109" i="5"/>
  <c r="A110" i="5"/>
  <c r="E110" i="5"/>
  <c r="N110" i="5"/>
  <c r="A111" i="5"/>
  <c r="E111" i="5"/>
  <c r="N111" i="5"/>
  <c r="A112" i="5"/>
  <c r="E112" i="5"/>
  <c r="N112" i="5"/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3" i="2"/>
  <c r="B104" i="2" l="1"/>
  <c r="B112" i="2"/>
  <c r="B118" i="2"/>
  <c r="B147" i="2"/>
  <c r="B149" i="2"/>
  <c r="B108" i="2"/>
  <c r="B111" i="2"/>
  <c r="B117" i="2"/>
  <c r="B129" i="2"/>
  <c r="B131" i="2"/>
  <c r="B133" i="2"/>
  <c r="B135" i="2"/>
  <c r="B137" i="2"/>
  <c r="B139" i="2"/>
  <c r="B146" i="2"/>
  <c r="B148" i="2"/>
  <c r="B150" i="2"/>
  <c r="B152" i="2"/>
  <c r="B155" i="2"/>
  <c r="B161" i="2"/>
  <c r="B107" i="2"/>
  <c r="B132" i="2"/>
  <c r="B134" i="2"/>
  <c r="B136" i="2"/>
  <c r="B138" i="2"/>
  <c r="B140" i="2"/>
  <c r="B145" i="2"/>
  <c r="B151" i="2"/>
  <c r="B157" i="2"/>
  <c r="B101" i="2"/>
  <c r="B91" i="2"/>
  <c r="B93" i="2"/>
  <c r="B95" i="2"/>
  <c r="B97" i="2"/>
  <c r="B99" i="2"/>
  <c r="B130" i="2"/>
  <c r="B156" i="2"/>
  <c r="B127" i="2"/>
  <c r="B154" i="2"/>
  <c r="B98" i="2"/>
  <c r="B144" i="2"/>
  <c r="B100" i="2"/>
  <c r="B92" i="2"/>
  <c r="B114" i="2"/>
  <c r="B122" i="2"/>
  <c r="B115" i="2"/>
  <c r="B87" i="2"/>
  <c r="B110" i="2"/>
  <c r="B90" i="2"/>
  <c r="B96" i="2"/>
  <c r="B125" i="2"/>
  <c r="B126" i="2"/>
  <c r="B160" i="2"/>
  <c r="B89" i="2"/>
  <c r="B85" i="2"/>
  <c r="B143" i="2"/>
  <c r="B103" i="2"/>
  <c r="B106" i="2"/>
  <c r="B116" i="2"/>
  <c r="B124" i="2"/>
  <c r="B109" i="2"/>
  <c r="B153" i="2"/>
  <c r="B86" i="2"/>
  <c r="B128" i="2"/>
  <c r="B119" i="2"/>
  <c r="B113" i="2"/>
  <c r="B142" i="2"/>
  <c r="B88" i="2"/>
  <c r="B121" i="2"/>
  <c r="B94" i="2"/>
  <c r="B123" i="2"/>
  <c r="B158" i="2"/>
  <c r="B120" i="2"/>
  <c r="B105" i="2"/>
  <c r="B141" i="2"/>
  <c r="B102" i="2"/>
  <c r="B159" i="2"/>
  <c r="N84" i="17"/>
  <c r="E84" i="17"/>
  <c r="A84" i="17"/>
  <c r="N83" i="17"/>
  <c r="E83" i="17"/>
  <c r="A83" i="17"/>
  <c r="N82" i="17"/>
  <c r="E82" i="17"/>
  <c r="A82" i="17"/>
  <c r="N81" i="17"/>
  <c r="E81" i="17"/>
  <c r="A81" i="17"/>
  <c r="N80" i="17"/>
  <c r="E80" i="17"/>
  <c r="A80" i="17"/>
  <c r="N79" i="17"/>
  <c r="E79" i="17"/>
  <c r="A79" i="17"/>
  <c r="N78" i="17"/>
  <c r="E78" i="17"/>
  <c r="A78" i="17"/>
  <c r="N77" i="17"/>
  <c r="E77" i="17"/>
  <c r="A77" i="17"/>
  <c r="N76" i="17"/>
  <c r="E76" i="17"/>
  <c r="A76" i="17"/>
  <c r="N75" i="17"/>
  <c r="E75" i="17"/>
  <c r="A75" i="17"/>
  <c r="N74" i="17"/>
  <c r="E74" i="17"/>
  <c r="A74" i="17"/>
  <c r="N73" i="17"/>
  <c r="E73" i="17"/>
  <c r="A73" i="17"/>
  <c r="N72" i="17"/>
  <c r="E72" i="17"/>
  <c r="A72" i="17"/>
  <c r="N71" i="17"/>
  <c r="E71" i="17"/>
  <c r="A71" i="17"/>
  <c r="N70" i="17"/>
  <c r="E70" i="17"/>
  <c r="A70" i="17"/>
  <c r="N69" i="17"/>
  <c r="E69" i="17"/>
  <c r="A69" i="17"/>
  <c r="N68" i="17"/>
  <c r="E68" i="17"/>
  <c r="A68" i="17"/>
  <c r="N67" i="17"/>
  <c r="E67" i="17"/>
  <c r="A67" i="17"/>
  <c r="N66" i="17"/>
  <c r="E66" i="17"/>
  <c r="A66" i="17"/>
  <c r="N65" i="17"/>
  <c r="E65" i="17"/>
  <c r="A65" i="17"/>
  <c r="N64" i="17"/>
  <c r="E64" i="17"/>
  <c r="A64" i="17"/>
  <c r="N63" i="17"/>
  <c r="E63" i="17"/>
  <c r="A63" i="17"/>
  <c r="N62" i="17"/>
  <c r="E62" i="17"/>
  <c r="A62" i="17"/>
  <c r="N61" i="17"/>
  <c r="E61" i="17"/>
  <c r="A61" i="17"/>
  <c r="N60" i="17"/>
  <c r="E60" i="17"/>
  <c r="A60" i="17"/>
  <c r="N59" i="17"/>
  <c r="E59" i="17"/>
  <c r="A59" i="17"/>
  <c r="N58" i="17"/>
  <c r="E58" i="17"/>
  <c r="A58" i="17"/>
  <c r="N57" i="17"/>
  <c r="E57" i="17"/>
  <c r="A57" i="17"/>
  <c r="N56" i="17"/>
  <c r="E56" i="17"/>
  <c r="A56" i="17"/>
  <c r="N55" i="17"/>
  <c r="E55" i="17"/>
  <c r="A55" i="17"/>
  <c r="N54" i="17"/>
  <c r="E54" i="17"/>
  <c r="A54" i="17"/>
  <c r="N53" i="17"/>
  <c r="E53" i="17"/>
  <c r="A53" i="17"/>
  <c r="N52" i="17"/>
  <c r="E52" i="17"/>
  <c r="A52" i="17"/>
  <c r="N51" i="17"/>
  <c r="E51" i="17"/>
  <c r="A51" i="17"/>
  <c r="N50" i="17"/>
  <c r="E50" i="17"/>
  <c r="A50" i="17"/>
  <c r="N49" i="17"/>
  <c r="E49" i="17"/>
  <c r="A49" i="17"/>
  <c r="N48" i="17"/>
  <c r="E48" i="17"/>
  <c r="A48" i="17"/>
  <c r="N47" i="17"/>
  <c r="E47" i="17"/>
  <c r="A47" i="17"/>
  <c r="N46" i="17"/>
  <c r="E46" i="17"/>
  <c r="A46" i="17"/>
  <c r="N45" i="17"/>
  <c r="E45" i="17"/>
  <c r="A45" i="17"/>
  <c r="N44" i="17"/>
  <c r="E44" i="17"/>
  <c r="A44" i="17"/>
  <c r="N43" i="17"/>
  <c r="E43" i="17"/>
  <c r="A43" i="17"/>
  <c r="N42" i="17"/>
  <c r="E42" i="17"/>
  <c r="A42" i="17"/>
  <c r="N41" i="17"/>
  <c r="E41" i="17"/>
  <c r="A41" i="17"/>
  <c r="N40" i="17"/>
  <c r="E40" i="17"/>
  <c r="A40" i="17"/>
  <c r="N39" i="17"/>
  <c r="E39" i="17"/>
  <c r="A39" i="17"/>
  <c r="N38" i="17"/>
  <c r="E38" i="17"/>
  <c r="A38" i="17"/>
  <c r="N37" i="17"/>
  <c r="E37" i="17"/>
  <c r="A37" i="17"/>
  <c r="N36" i="17"/>
  <c r="E36" i="17"/>
  <c r="A36" i="17"/>
  <c r="N35" i="17"/>
  <c r="E35" i="17"/>
  <c r="A35" i="17"/>
  <c r="N34" i="17"/>
  <c r="E34" i="17"/>
  <c r="A34" i="17"/>
  <c r="N33" i="17"/>
  <c r="E33" i="17"/>
  <c r="A33" i="17"/>
  <c r="N32" i="17"/>
  <c r="E32" i="17"/>
  <c r="A32" i="17"/>
  <c r="N31" i="17"/>
  <c r="E31" i="17"/>
  <c r="A31" i="17"/>
  <c r="N30" i="17"/>
  <c r="E30" i="17"/>
  <c r="A30" i="17"/>
  <c r="N29" i="17"/>
  <c r="E29" i="17"/>
  <c r="A29" i="17"/>
  <c r="N28" i="17"/>
  <c r="E28" i="17"/>
  <c r="A28" i="17"/>
  <c r="N27" i="17"/>
  <c r="E27" i="17"/>
  <c r="A27" i="17"/>
  <c r="N26" i="17"/>
  <c r="E26" i="17"/>
  <c r="A26" i="17"/>
  <c r="N25" i="17"/>
  <c r="E25" i="17"/>
  <c r="A25" i="17"/>
  <c r="N24" i="17"/>
  <c r="E24" i="17"/>
  <c r="A24" i="17"/>
  <c r="N23" i="17"/>
  <c r="E23" i="17"/>
  <c r="A23" i="17"/>
  <c r="N22" i="17"/>
  <c r="E22" i="17"/>
  <c r="A22" i="17"/>
  <c r="N21" i="17"/>
  <c r="E21" i="17"/>
  <c r="A21" i="17"/>
  <c r="N20" i="17"/>
  <c r="E20" i="17"/>
  <c r="A20" i="17"/>
  <c r="N19" i="17"/>
  <c r="E19" i="17"/>
  <c r="A19" i="17"/>
  <c r="N18" i="17"/>
  <c r="E18" i="17"/>
  <c r="A18" i="17"/>
  <c r="N17" i="17"/>
  <c r="E17" i="17"/>
  <c r="A17" i="17"/>
  <c r="N16" i="17"/>
  <c r="E16" i="17"/>
  <c r="A16" i="17"/>
  <c r="N15" i="17"/>
  <c r="E15" i="17"/>
  <c r="A15" i="17"/>
  <c r="N14" i="17"/>
  <c r="E14" i="17"/>
  <c r="A14" i="17"/>
  <c r="N13" i="17"/>
  <c r="E13" i="17"/>
  <c r="A13" i="17"/>
  <c r="N12" i="17"/>
  <c r="E12" i="17"/>
  <c r="A12" i="17"/>
  <c r="N11" i="17"/>
  <c r="E11" i="17"/>
  <c r="A11" i="17"/>
  <c r="N10" i="17"/>
  <c r="E10" i="17"/>
  <c r="A10" i="17"/>
  <c r="N9" i="17"/>
  <c r="E9" i="17"/>
  <c r="A9" i="17"/>
  <c r="N8" i="17"/>
  <c r="E8" i="17"/>
  <c r="A8" i="17"/>
  <c r="N7" i="17"/>
  <c r="E7" i="17"/>
  <c r="A7" i="17"/>
  <c r="N6" i="17"/>
  <c r="E6" i="17"/>
  <c r="A6" i="17"/>
  <c r="N5" i="17"/>
  <c r="E5" i="17"/>
  <c r="A5" i="17"/>
  <c r="N4" i="17"/>
  <c r="E4" i="17"/>
  <c r="A4" i="17"/>
  <c r="N3" i="17"/>
  <c r="G3" i="17"/>
  <c r="E3" i="17"/>
  <c r="F83" i="17" s="1"/>
  <c r="A3" i="17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3" i="13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3" i="12"/>
  <c r="A4" i="12"/>
  <c r="C4" i="12"/>
  <c r="A5" i="12"/>
  <c r="C5" i="12"/>
  <c r="A6" i="12"/>
  <c r="C6" i="12"/>
  <c r="A7" i="12"/>
  <c r="C7" i="12"/>
  <c r="A8" i="12"/>
  <c r="C8" i="12"/>
  <c r="A9" i="12"/>
  <c r="C9" i="12"/>
  <c r="A10" i="12"/>
  <c r="C10" i="12"/>
  <c r="A11" i="12"/>
  <c r="C11" i="12"/>
  <c r="A12" i="12"/>
  <c r="C12" i="12"/>
  <c r="A13" i="12"/>
  <c r="C13" i="12"/>
  <c r="A14" i="12"/>
  <c r="C14" i="12"/>
  <c r="A15" i="12"/>
  <c r="C15" i="12"/>
  <c r="A16" i="12"/>
  <c r="C16" i="12"/>
  <c r="A17" i="12"/>
  <c r="C17" i="12"/>
  <c r="A18" i="12"/>
  <c r="C18" i="12"/>
  <c r="A19" i="12"/>
  <c r="C19" i="12"/>
  <c r="A20" i="12"/>
  <c r="C20" i="12"/>
  <c r="A21" i="12"/>
  <c r="C21" i="12"/>
  <c r="A22" i="12"/>
  <c r="C22" i="12"/>
  <c r="A23" i="12"/>
  <c r="C23" i="12"/>
  <c r="A24" i="12"/>
  <c r="C24" i="12"/>
  <c r="A25" i="12"/>
  <c r="C25" i="12"/>
  <c r="A26" i="12"/>
  <c r="C26" i="12"/>
  <c r="A27" i="12"/>
  <c r="C27" i="12"/>
  <c r="A28" i="12"/>
  <c r="C28" i="12"/>
  <c r="A29" i="12"/>
  <c r="C29" i="12"/>
  <c r="A30" i="12"/>
  <c r="C30" i="12"/>
  <c r="A31" i="12"/>
  <c r="C31" i="12"/>
  <c r="A32" i="12"/>
  <c r="C32" i="12"/>
  <c r="A33" i="12"/>
  <c r="C33" i="12"/>
  <c r="A34" i="12"/>
  <c r="C34" i="12"/>
  <c r="A35" i="12"/>
  <c r="C35" i="12"/>
  <c r="A36" i="12"/>
  <c r="C36" i="12"/>
  <c r="A37" i="12"/>
  <c r="C37" i="12"/>
  <c r="A38" i="12"/>
  <c r="C38" i="12"/>
  <c r="A39" i="12"/>
  <c r="C39" i="12"/>
  <c r="A40" i="12"/>
  <c r="C40" i="12"/>
  <c r="A41" i="12"/>
  <c r="C41" i="12"/>
  <c r="A42" i="12"/>
  <c r="C42" i="12"/>
  <c r="A43" i="12"/>
  <c r="C43" i="12"/>
  <c r="A44" i="12"/>
  <c r="C44" i="12"/>
  <c r="A45" i="12"/>
  <c r="C45" i="12"/>
  <c r="A46" i="12"/>
  <c r="C46" i="12"/>
  <c r="A47" i="12"/>
  <c r="C47" i="12"/>
  <c r="A48" i="12"/>
  <c r="C48" i="12"/>
  <c r="A49" i="12"/>
  <c r="C49" i="12"/>
  <c r="A50" i="12"/>
  <c r="C50" i="12"/>
  <c r="A51" i="12"/>
  <c r="C51" i="12"/>
  <c r="A52" i="12"/>
  <c r="C52" i="12"/>
  <c r="A53" i="12"/>
  <c r="C53" i="12"/>
  <c r="A54" i="12"/>
  <c r="C54" i="12"/>
  <c r="A55" i="12"/>
  <c r="C55" i="12"/>
  <c r="A56" i="12"/>
  <c r="C56" i="12"/>
  <c r="A57" i="12"/>
  <c r="C57" i="12"/>
  <c r="A58" i="12"/>
  <c r="C58" i="12"/>
  <c r="A59" i="12"/>
  <c r="C59" i="12"/>
  <c r="A60" i="12"/>
  <c r="C60" i="12"/>
  <c r="A61" i="12"/>
  <c r="C61" i="12"/>
  <c r="A62" i="12"/>
  <c r="C62" i="12"/>
  <c r="A63" i="12"/>
  <c r="C63" i="12"/>
  <c r="A64" i="12"/>
  <c r="C64" i="12"/>
  <c r="A65" i="12"/>
  <c r="C65" i="12"/>
  <c r="A66" i="12"/>
  <c r="C66" i="12"/>
  <c r="A67" i="12"/>
  <c r="C67" i="12"/>
  <c r="A68" i="12"/>
  <c r="C68" i="12"/>
  <c r="A69" i="12"/>
  <c r="C69" i="12"/>
  <c r="A70" i="12"/>
  <c r="C70" i="12"/>
  <c r="A71" i="12"/>
  <c r="C71" i="12"/>
  <c r="A72" i="12"/>
  <c r="C72" i="12"/>
  <c r="A73" i="12"/>
  <c r="C73" i="12"/>
  <c r="A74" i="12"/>
  <c r="C74" i="12"/>
  <c r="A75" i="12"/>
  <c r="C75" i="12"/>
  <c r="A76" i="12"/>
  <c r="C76" i="12"/>
  <c r="A77" i="12"/>
  <c r="C77" i="12"/>
  <c r="A78" i="12"/>
  <c r="C78" i="12"/>
  <c r="A79" i="12"/>
  <c r="C79" i="12"/>
  <c r="A80" i="12"/>
  <c r="C80" i="12"/>
  <c r="A81" i="12"/>
  <c r="C81" i="12"/>
  <c r="A82" i="12"/>
  <c r="C82" i="12"/>
  <c r="A83" i="12"/>
  <c r="C83" i="12"/>
  <c r="C3" i="1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A3" i="12"/>
  <c r="B31" i="12" s="1"/>
  <c r="N31" i="12" s="1"/>
  <c r="F3" i="16"/>
  <c r="M84" i="16"/>
  <c r="D84" i="16"/>
  <c r="A84" i="16"/>
  <c r="M83" i="16"/>
  <c r="D83" i="16"/>
  <c r="A83" i="16"/>
  <c r="M82" i="16"/>
  <c r="D82" i="16"/>
  <c r="A82" i="16"/>
  <c r="M81" i="16"/>
  <c r="D81" i="16"/>
  <c r="A81" i="16"/>
  <c r="M80" i="16"/>
  <c r="D80" i="16"/>
  <c r="A80" i="16"/>
  <c r="M79" i="16"/>
  <c r="D79" i="16"/>
  <c r="A79" i="16"/>
  <c r="M78" i="16"/>
  <c r="D78" i="16"/>
  <c r="A78" i="16"/>
  <c r="M77" i="16"/>
  <c r="D77" i="16"/>
  <c r="A77" i="16"/>
  <c r="M76" i="16"/>
  <c r="D76" i="16"/>
  <c r="A76" i="16"/>
  <c r="M75" i="16"/>
  <c r="D75" i="16"/>
  <c r="A75" i="16"/>
  <c r="M74" i="16"/>
  <c r="D74" i="16"/>
  <c r="A74" i="16"/>
  <c r="M73" i="16"/>
  <c r="D73" i="16"/>
  <c r="A73" i="16"/>
  <c r="M72" i="16"/>
  <c r="D72" i="16"/>
  <c r="A72" i="16"/>
  <c r="M71" i="16"/>
  <c r="D71" i="16"/>
  <c r="A71" i="16"/>
  <c r="M70" i="16"/>
  <c r="D70" i="16"/>
  <c r="A70" i="16"/>
  <c r="M69" i="16"/>
  <c r="D69" i="16"/>
  <c r="A69" i="16"/>
  <c r="M68" i="16"/>
  <c r="D68" i="16"/>
  <c r="A68" i="16"/>
  <c r="M67" i="16"/>
  <c r="D67" i="16"/>
  <c r="A67" i="16"/>
  <c r="M66" i="16"/>
  <c r="D66" i="16"/>
  <c r="A66" i="16"/>
  <c r="M65" i="16"/>
  <c r="D65" i="16"/>
  <c r="A65" i="16"/>
  <c r="M64" i="16"/>
  <c r="D64" i="16"/>
  <c r="A64" i="16"/>
  <c r="M63" i="16"/>
  <c r="D63" i="16"/>
  <c r="A63" i="16"/>
  <c r="M62" i="16"/>
  <c r="D62" i="16"/>
  <c r="A62" i="16"/>
  <c r="M61" i="16"/>
  <c r="D61" i="16"/>
  <c r="A61" i="16"/>
  <c r="M60" i="16"/>
  <c r="D60" i="16"/>
  <c r="A60" i="16"/>
  <c r="M59" i="16"/>
  <c r="D59" i="16"/>
  <c r="A59" i="16"/>
  <c r="M58" i="16"/>
  <c r="D58" i="16"/>
  <c r="A58" i="16"/>
  <c r="M57" i="16"/>
  <c r="D57" i="16"/>
  <c r="A57" i="16"/>
  <c r="M56" i="16"/>
  <c r="D56" i="16"/>
  <c r="A56" i="16"/>
  <c r="M55" i="16"/>
  <c r="D55" i="16"/>
  <c r="A55" i="16"/>
  <c r="M54" i="16"/>
  <c r="D54" i="16"/>
  <c r="A54" i="16"/>
  <c r="M53" i="16"/>
  <c r="D53" i="16"/>
  <c r="A53" i="16"/>
  <c r="M52" i="16"/>
  <c r="D52" i="16"/>
  <c r="A52" i="16"/>
  <c r="M51" i="16"/>
  <c r="D51" i="16"/>
  <c r="A51" i="16"/>
  <c r="M50" i="16"/>
  <c r="D50" i="16"/>
  <c r="A50" i="16"/>
  <c r="M49" i="16"/>
  <c r="D49" i="16"/>
  <c r="A49" i="16"/>
  <c r="M48" i="16"/>
  <c r="D48" i="16"/>
  <c r="A48" i="16"/>
  <c r="M47" i="16"/>
  <c r="D47" i="16"/>
  <c r="A47" i="16"/>
  <c r="M46" i="16"/>
  <c r="D46" i="16"/>
  <c r="A46" i="16"/>
  <c r="M45" i="16"/>
  <c r="D45" i="16"/>
  <c r="A45" i="16"/>
  <c r="M44" i="16"/>
  <c r="D44" i="16"/>
  <c r="A44" i="16"/>
  <c r="M43" i="16"/>
  <c r="D43" i="16"/>
  <c r="A43" i="16"/>
  <c r="M42" i="16"/>
  <c r="D42" i="16"/>
  <c r="A42" i="16"/>
  <c r="M41" i="16"/>
  <c r="D41" i="16"/>
  <c r="A41" i="16"/>
  <c r="M40" i="16"/>
  <c r="D40" i="16"/>
  <c r="A40" i="16"/>
  <c r="M39" i="16"/>
  <c r="D39" i="16"/>
  <c r="A39" i="16"/>
  <c r="M38" i="16"/>
  <c r="D38" i="16"/>
  <c r="A38" i="16"/>
  <c r="M37" i="16"/>
  <c r="D37" i="16"/>
  <c r="A37" i="16"/>
  <c r="M36" i="16"/>
  <c r="D36" i="16"/>
  <c r="A36" i="16"/>
  <c r="M35" i="16"/>
  <c r="D35" i="16"/>
  <c r="A35" i="16"/>
  <c r="M34" i="16"/>
  <c r="D34" i="16"/>
  <c r="A34" i="16"/>
  <c r="M33" i="16"/>
  <c r="D33" i="16"/>
  <c r="A33" i="16"/>
  <c r="M32" i="16"/>
  <c r="D32" i="16"/>
  <c r="A32" i="16"/>
  <c r="M31" i="16"/>
  <c r="D31" i="16"/>
  <c r="A31" i="16"/>
  <c r="M30" i="16"/>
  <c r="D30" i="16"/>
  <c r="A30" i="16"/>
  <c r="M29" i="16"/>
  <c r="D29" i="16"/>
  <c r="A29" i="16"/>
  <c r="M28" i="16"/>
  <c r="D28" i="16"/>
  <c r="A28" i="16"/>
  <c r="M27" i="16"/>
  <c r="D27" i="16"/>
  <c r="A27" i="16"/>
  <c r="M26" i="16"/>
  <c r="D26" i="16"/>
  <c r="A26" i="16"/>
  <c r="M25" i="16"/>
  <c r="D25" i="16"/>
  <c r="A25" i="16"/>
  <c r="M24" i="16"/>
  <c r="D24" i="16"/>
  <c r="A24" i="16"/>
  <c r="M23" i="16"/>
  <c r="D23" i="16"/>
  <c r="A23" i="16"/>
  <c r="M22" i="16"/>
  <c r="D22" i="16"/>
  <c r="A22" i="16"/>
  <c r="M21" i="16"/>
  <c r="D21" i="16"/>
  <c r="A21" i="16"/>
  <c r="M20" i="16"/>
  <c r="D20" i="16"/>
  <c r="A20" i="16"/>
  <c r="M19" i="16"/>
  <c r="D19" i="16"/>
  <c r="A19" i="16"/>
  <c r="M18" i="16"/>
  <c r="D18" i="16"/>
  <c r="A18" i="16"/>
  <c r="M17" i="16"/>
  <c r="D17" i="16"/>
  <c r="A17" i="16"/>
  <c r="M16" i="16"/>
  <c r="D16" i="16"/>
  <c r="A16" i="16"/>
  <c r="M15" i="16"/>
  <c r="D15" i="16"/>
  <c r="A15" i="16"/>
  <c r="M14" i="16"/>
  <c r="D14" i="16"/>
  <c r="A14" i="16"/>
  <c r="M13" i="16"/>
  <c r="D13" i="16"/>
  <c r="A13" i="16"/>
  <c r="M12" i="16"/>
  <c r="D12" i="16"/>
  <c r="A12" i="16"/>
  <c r="M11" i="16"/>
  <c r="D11" i="16"/>
  <c r="A11" i="16"/>
  <c r="M10" i="16"/>
  <c r="D10" i="16"/>
  <c r="A10" i="16"/>
  <c r="M9" i="16"/>
  <c r="D9" i="16"/>
  <c r="A9" i="16"/>
  <c r="M8" i="16"/>
  <c r="D8" i="16"/>
  <c r="A8" i="16"/>
  <c r="M7" i="16"/>
  <c r="D7" i="16"/>
  <c r="A7" i="16"/>
  <c r="M6" i="16"/>
  <c r="D6" i="16"/>
  <c r="A6" i="16"/>
  <c r="M5" i="16"/>
  <c r="D5" i="16"/>
  <c r="A5" i="16"/>
  <c r="M4" i="16"/>
  <c r="D4" i="16"/>
  <c r="A4" i="16"/>
  <c r="M3" i="16"/>
  <c r="D3" i="16"/>
  <c r="E3" i="16" s="1"/>
  <c r="A3" i="16"/>
  <c r="B31" i="16" s="1"/>
  <c r="C31" i="16" s="1"/>
  <c r="O31" i="16" s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3" i="5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3" i="2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B45" i="15" s="1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E102" i="2" l="1"/>
  <c r="N102" i="2"/>
  <c r="O102" i="2" s="1"/>
  <c r="N158" i="2"/>
  <c r="O158" i="2" s="1"/>
  <c r="E158" i="2"/>
  <c r="E88" i="2"/>
  <c r="N88" i="2"/>
  <c r="O88" i="2" s="1"/>
  <c r="E128" i="2"/>
  <c r="N128" i="2"/>
  <c r="O128" i="2" s="1"/>
  <c r="E124" i="2"/>
  <c r="N124" i="2"/>
  <c r="O124" i="2" s="1"/>
  <c r="E143" i="2"/>
  <c r="N143" i="2"/>
  <c r="O143" i="2" s="1"/>
  <c r="E126" i="2"/>
  <c r="N126" i="2"/>
  <c r="O126" i="2" s="1"/>
  <c r="E110" i="2"/>
  <c r="N110" i="2"/>
  <c r="O110" i="2" s="1"/>
  <c r="E114" i="2"/>
  <c r="N114" i="2"/>
  <c r="O114" i="2" s="1"/>
  <c r="E98" i="2"/>
  <c r="N98" i="2"/>
  <c r="O98" i="2" s="1"/>
  <c r="E130" i="2"/>
  <c r="N130" i="2"/>
  <c r="O130" i="2" s="1"/>
  <c r="E93" i="2"/>
  <c r="N93" i="2"/>
  <c r="O93" i="2" s="1"/>
  <c r="E151" i="2"/>
  <c r="N151" i="2"/>
  <c r="O151" i="2" s="1"/>
  <c r="E136" i="2"/>
  <c r="N136" i="2"/>
  <c r="O136" i="2" s="1"/>
  <c r="N161" i="2"/>
  <c r="O161" i="2" s="1"/>
  <c r="E161" i="2"/>
  <c r="E148" i="2"/>
  <c r="N148" i="2"/>
  <c r="O148" i="2" s="1"/>
  <c r="E135" i="2"/>
  <c r="N135" i="2"/>
  <c r="O135" i="2" s="1"/>
  <c r="E117" i="2"/>
  <c r="N117" i="2"/>
  <c r="O117" i="2" s="1"/>
  <c r="E147" i="2"/>
  <c r="N147" i="2"/>
  <c r="O147" i="2" s="1"/>
  <c r="E141" i="2"/>
  <c r="N141" i="2"/>
  <c r="O141" i="2" s="1"/>
  <c r="E123" i="2"/>
  <c r="N123" i="2"/>
  <c r="O123" i="2" s="1"/>
  <c r="E142" i="2"/>
  <c r="N142" i="2"/>
  <c r="O142" i="2" s="1"/>
  <c r="E86" i="2"/>
  <c r="N86" i="2"/>
  <c r="O86" i="2" s="1"/>
  <c r="E116" i="2"/>
  <c r="N116" i="2"/>
  <c r="O116" i="2" s="1"/>
  <c r="E85" i="2"/>
  <c r="N85" i="2"/>
  <c r="O85" i="2" s="1"/>
  <c r="E125" i="2"/>
  <c r="N125" i="2"/>
  <c r="O125" i="2" s="1"/>
  <c r="E87" i="2"/>
  <c r="N87" i="2"/>
  <c r="O87" i="2" s="1"/>
  <c r="E92" i="2"/>
  <c r="N92" i="2"/>
  <c r="O92" i="2" s="1"/>
  <c r="E154" i="2"/>
  <c r="N154" i="2"/>
  <c r="O154" i="2" s="1"/>
  <c r="E99" i="2"/>
  <c r="N99" i="2"/>
  <c r="O99" i="2" s="1"/>
  <c r="E91" i="2"/>
  <c r="N91" i="2"/>
  <c r="O91" i="2" s="1"/>
  <c r="E145" i="2"/>
  <c r="N145" i="2"/>
  <c r="O145" i="2" s="1"/>
  <c r="E134" i="2"/>
  <c r="N134" i="2"/>
  <c r="O134" i="2" s="1"/>
  <c r="E155" i="2"/>
  <c r="N155" i="2"/>
  <c r="O155" i="2" s="1"/>
  <c r="E146" i="2"/>
  <c r="N146" i="2"/>
  <c r="O146" i="2" s="1"/>
  <c r="E133" i="2"/>
  <c r="N133" i="2"/>
  <c r="O133" i="2" s="1"/>
  <c r="M157" i="2"/>
  <c r="M161" i="2"/>
  <c r="M87" i="2"/>
  <c r="M158" i="2"/>
  <c r="M99" i="2"/>
  <c r="M91" i="2"/>
  <c r="M102" i="2"/>
  <c r="M114" i="2"/>
  <c r="M86" i="2"/>
  <c r="M127" i="2"/>
  <c r="M115" i="2"/>
  <c r="M100" i="2"/>
  <c r="M92" i="2"/>
  <c r="M152" i="2"/>
  <c r="M123" i="2"/>
  <c r="M116" i="2"/>
  <c r="M118" i="2"/>
  <c r="M107" i="2"/>
  <c r="M95" i="2"/>
  <c r="M119" i="2"/>
  <c r="M106" i="2"/>
  <c r="M113" i="2"/>
  <c r="M108" i="2"/>
  <c r="M96" i="2"/>
  <c r="M154" i="2"/>
  <c r="M150" i="2"/>
  <c r="M126" i="2"/>
  <c r="M125" i="2"/>
  <c r="M121" i="2"/>
  <c r="M85" i="2"/>
  <c r="M97" i="2"/>
  <c r="M88" i="2"/>
  <c r="M109" i="2"/>
  <c r="M111" i="2"/>
  <c r="M90" i="2"/>
  <c r="M156" i="2"/>
  <c r="M146" i="2"/>
  <c r="M142" i="2"/>
  <c r="M138" i="2"/>
  <c r="M134" i="2"/>
  <c r="M130" i="2"/>
  <c r="M93" i="2"/>
  <c r="M101" i="2"/>
  <c r="M129" i="2"/>
  <c r="M103" i="2"/>
  <c r="M155" i="2"/>
  <c r="M149" i="2"/>
  <c r="M145" i="2"/>
  <c r="M141" i="2"/>
  <c r="M137" i="2"/>
  <c r="M133" i="2"/>
  <c r="M124" i="2"/>
  <c r="M159" i="2"/>
  <c r="M112" i="2"/>
  <c r="M128" i="2"/>
  <c r="M120" i="2"/>
  <c r="M98" i="2"/>
  <c r="M153" i="2"/>
  <c r="M148" i="2"/>
  <c r="M144" i="2"/>
  <c r="M140" i="2"/>
  <c r="M136" i="2"/>
  <c r="M132" i="2"/>
  <c r="M122" i="2"/>
  <c r="M160" i="2"/>
  <c r="M89" i="2"/>
  <c r="M104" i="2"/>
  <c r="M110" i="2"/>
  <c r="M105" i="2"/>
  <c r="M117" i="2"/>
  <c r="M94" i="2"/>
  <c r="M151" i="2"/>
  <c r="M147" i="2"/>
  <c r="M143" i="2"/>
  <c r="M139" i="2"/>
  <c r="M135" i="2"/>
  <c r="M131" i="2"/>
  <c r="E118" i="2"/>
  <c r="N118" i="2"/>
  <c r="O118" i="2" s="1"/>
  <c r="M73" i="12"/>
  <c r="F83" i="13"/>
  <c r="O36" i="17"/>
  <c r="E105" i="2"/>
  <c r="N105" i="2"/>
  <c r="O105" i="2" s="1"/>
  <c r="E94" i="2"/>
  <c r="N94" i="2"/>
  <c r="O94" i="2" s="1"/>
  <c r="E113" i="2"/>
  <c r="N113" i="2"/>
  <c r="O113" i="2" s="1"/>
  <c r="E153" i="2"/>
  <c r="N153" i="2"/>
  <c r="O153" i="2" s="1"/>
  <c r="E106" i="2"/>
  <c r="N106" i="2"/>
  <c r="O106" i="2" s="1"/>
  <c r="E89" i="2"/>
  <c r="N89" i="2"/>
  <c r="O89" i="2" s="1"/>
  <c r="E96" i="2"/>
  <c r="N96" i="2"/>
  <c r="O96" i="2" s="1"/>
  <c r="N115" i="2"/>
  <c r="O115" i="2" s="1"/>
  <c r="E115" i="2"/>
  <c r="E100" i="2"/>
  <c r="N100" i="2"/>
  <c r="O100" i="2" s="1"/>
  <c r="E127" i="2"/>
  <c r="N127" i="2"/>
  <c r="O127" i="2" s="1"/>
  <c r="E97" i="2"/>
  <c r="N97" i="2"/>
  <c r="O97" i="2" s="1"/>
  <c r="E101" i="2"/>
  <c r="N101" i="2"/>
  <c r="O101" i="2" s="1"/>
  <c r="E140" i="2"/>
  <c r="N140" i="2"/>
  <c r="O140" i="2" s="1"/>
  <c r="E132" i="2"/>
  <c r="N132" i="2"/>
  <c r="O132" i="2" s="1"/>
  <c r="E152" i="2"/>
  <c r="N152" i="2"/>
  <c r="O152" i="2" s="1"/>
  <c r="E139" i="2"/>
  <c r="N139" i="2"/>
  <c r="O139" i="2" s="1"/>
  <c r="E131" i="2"/>
  <c r="N131" i="2"/>
  <c r="O131" i="2" s="1"/>
  <c r="E108" i="2"/>
  <c r="N108" i="2"/>
  <c r="O108" i="2" s="1"/>
  <c r="E112" i="2"/>
  <c r="N112" i="2"/>
  <c r="O112" i="2" s="1"/>
  <c r="E111" i="2"/>
  <c r="N111" i="2"/>
  <c r="O111" i="2" s="1"/>
  <c r="D108" i="2"/>
  <c r="F108" i="2" s="1"/>
  <c r="D117" i="2"/>
  <c r="D129" i="2"/>
  <c r="D135" i="2"/>
  <c r="F135" i="2" s="1"/>
  <c r="D139" i="2"/>
  <c r="F139" i="2" s="1"/>
  <c r="D155" i="2"/>
  <c r="F155" i="2" s="1"/>
  <c r="D107" i="2"/>
  <c r="D112" i="2"/>
  <c r="F112" i="2" s="1"/>
  <c r="D118" i="2"/>
  <c r="D130" i="2"/>
  <c r="D132" i="2"/>
  <c r="F132" i="2" s="1"/>
  <c r="D134" i="2"/>
  <c r="F134" i="2" s="1"/>
  <c r="D136" i="2"/>
  <c r="F136" i="2" s="1"/>
  <c r="D138" i="2"/>
  <c r="F138" i="2" s="1"/>
  <c r="D140" i="2"/>
  <c r="F140" i="2" s="1"/>
  <c r="D145" i="2"/>
  <c r="F145" i="2" s="1"/>
  <c r="D147" i="2"/>
  <c r="F147" i="2" s="1"/>
  <c r="D149" i="2"/>
  <c r="F149" i="2" s="1"/>
  <c r="D151" i="2"/>
  <c r="F151" i="2" s="1"/>
  <c r="D157" i="2"/>
  <c r="F157" i="2" s="1"/>
  <c r="D148" i="2"/>
  <c r="F148" i="2" s="1"/>
  <c r="D85" i="2"/>
  <c r="F85" i="2" s="1"/>
  <c r="D86" i="2"/>
  <c r="F86" i="2" s="1"/>
  <c r="D87" i="2"/>
  <c r="D88" i="2"/>
  <c r="F88" i="2" s="1"/>
  <c r="D89" i="2"/>
  <c r="F89" i="2" s="1"/>
  <c r="D102" i="2"/>
  <c r="F102" i="2" s="1"/>
  <c r="D90" i="2"/>
  <c r="F90" i="2" s="1"/>
  <c r="D92" i="2"/>
  <c r="F92" i="2" s="1"/>
  <c r="D94" i="2"/>
  <c r="F94" i="2" s="1"/>
  <c r="D96" i="2"/>
  <c r="F96" i="2" s="1"/>
  <c r="D98" i="2"/>
  <c r="F98" i="2" s="1"/>
  <c r="D100" i="2"/>
  <c r="F100" i="2" s="1"/>
  <c r="D103" i="2"/>
  <c r="D111" i="2"/>
  <c r="D131" i="2"/>
  <c r="F131" i="2" s="1"/>
  <c r="D133" i="2"/>
  <c r="F133" i="2" s="1"/>
  <c r="D137" i="2"/>
  <c r="F137" i="2" s="1"/>
  <c r="D146" i="2"/>
  <c r="F146" i="2" s="1"/>
  <c r="D150" i="2"/>
  <c r="F150" i="2" s="1"/>
  <c r="D152" i="2"/>
  <c r="F152" i="2" s="1"/>
  <c r="D113" i="2"/>
  <c r="F113" i="2" s="1"/>
  <c r="D91" i="2"/>
  <c r="F91" i="2" s="1"/>
  <c r="D142" i="2"/>
  <c r="F142" i="2" s="1"/>
  <c r="D114" i="2"/>
  <c r="F114" i="2" s="1"/>
  <c r="D106" i="2"/>
  <c r="F106" i="2" s="1"/>
  <c r="D122" i="2"/>
  <c r="D158" i="2"/>
  <c r="F158" i="2" s="1"/>
  <c r="D126" i="2"/>
  <c r="F126" i="2" s="1"/>
  <c r="D144" i="2"/>
  <c r="F144" i="2" s="1"/>
  <c r="D104" i="2"/>
  <c r="D125" i="2"/>
  <c r="F125" i="2" s="1"/>
  <c r="D105" i="2"/>
  <c r="D143" i="2"/>
  <c r="F143" i="2" s="1"/>
  <c r="D99" i="2"/>
  <c r="F99" i="2" s="1"/>
  <c r="D154" i="2"/>
  <c r="F154" i="2" s="1"/>
  <c r="D110" i="2"/>
  <c r="F110" i="2" s="1"/>
  <c r="D127" i="2"/>
  <c r="D161" i="2"/>
  <c r="D115" i="2"/>
  <c r="D156" i="2"/>
  <c r="D119" i="2"/>
  <c r="D153" i="2"/>
  <c r="F153" i="2" s="1"/>
  <c r="D121" i="2"/>
  <c r="F121" i="2" s="1"/>
  <c r="D101" i="2"/>
  <c r="D93" i="2"/>
  <c r="F93" i="2" s="1"/>
  <c r="D123" i="2"/>
  <c r="F123" i="2" s="1"/>
  <c r="D141" i="2"/>
  <c r="F141" i="2" s="1"/>
  <c r="D109" i="2"/>
  <c r="D124" i="2"/>
  <c r="F124" i="2" s="1"/>
  <c r="D160" i="2"/>
  <c r="D116" i="2"/>
  <c r="F116" i="2" s="1"/>
  <c r="D159" i="2"/>
  <c r="D97" i="2"/>
  <c r="F97" i="2" s="1"/>
  <c r="D128" i="2"/>
  <c r="F128" i="2" s="1"/>
  <c r="D120" i="2"/>
  <c r="F120" i="2" s="1"/>
  <c r="D95" i="2"/>
  <c r="B82" i="17"/>
  <c r="C82" i="17" s="1"/>
  <c r="D82" i="17" s="1"/>
  <c r="N159" i="2"/>
  <c r="O159" i="2" s="1"/>
  <c r="E159" i="2"/>
  <c r="E120" i="2"/>
  <c r="N120" i="2"/>
  <c r="O120" i="2" s="1"/>
  <c r="E121" i="2"/>
  <c r="N121" i="2"/>
  <c r="O121" i="2" s="1"/>
  <c r="N119" i="2"/>
  <c r="O119" i="2" s="1"/>
  <c r="E119" i="2"/>
  <c r="F119" i="2" s="1"/>
  <c r="E109" i="2"/>
  <c r="F109" i="2" s="1"/>
  <c r="N109" i="2"/>
  <c r="O109" i="2" s="1"/>
  <c r="E103" i="2"/>
  <c r="N103" i="2"/>
  <c r="O103" i="2" s="1"/>
  <c r="N160" i="2"/>
  <c r="O160" i="2" s="1"/>
  <c r="E160" i="2"/>
  <c r="E90" i="2"/>
  <c r="N90" i="2"/>
  <c r="O90" i="2" s="1"/>
  <c r="E122" i="2"/>
  <c r="N122" i="2"/>
  <c r="O122" i="2" s="1"/>
  <c r="E144" i="2"/>
  <c r="N144" i="2"/>
  <c r="O144" i="2" s="1"/>
  <c r="N156" i="2"/>
  <c r="O156" i="2" s="1"/>
  <c r="E156" i="2"/>
  <c r="E95" i="2"/>
  <c r="N95" i="2"/>
  <c r="O95" i="2" s="1"/>
  <c r="E157" i="2"/>
  <c r="N157" i="2"/>
  <c r="O157" i="2" s="1"/>
  <c r="E138" i="2"/>
  <c r="N138" i="2"/>
  <c r="O138" i="2" s="1"/>
  <c r="E107" i="2"/>
  <c r="F107" i="2" s="1"/>
  <c r="N107" i="2"/>
  <c r="O107" i="2" s="1"/>
  <c r="E150" i="2"/>
  <c r="N150" i="2"/>
  <c r="O150" i="2" s="1"/>
  <c r="E137" i="2"/>
  <c r="N137" i="2"/>
  <c r="O137" i="2" s="1"/>
  <c r="E129" i="2"/>
  <c r="N129" i="2"/>
  <c r="O129" i="2" s="1"/>
  <c r="E149" i="2"/>
  <c r="N149" i="2"/>
  <c r="O149" i="2" s="1"/>
  <c r="E104" i="2"/>
  <c r="N104" i="2"/>
  <c r="O104" i="2" s="1"/>
  <c r="D149" i="15"/>
  <c r="D150" i="15"/>
  <c r="D350" i="15"/>
  <c r="D382" i="15"/>
  <c r="D398" i="15"/>
  <c r="D406" i="15"/>
  <c r="D414" i="15"/>
  <c r="D43" i="15"/>
  <c r="D415" i="15"/>
  <c r="D196" i="15"/>
  <c r="D344" i="15"/>
  <c r="D352" i="15"/>
  <c r="D156" i="15"/>
  <c r="D189" i="15"/>
  <c r="D240" i="15"/>
  <c r="D341" i="15"/>
  <c r="D369" i="15"/>
  <c r="D381" i="15"/>
  <c r="D385" i="15"/>
  <c r="D183" i="15"/>
  <c r="D195" i="15"/>
  <c r="D206" i="15"/>
  <c r="D351" i="15"/>
  <c r="E351" i="15" s="1"/>
  <c r="D391" i="15"/>
  <c r="B84" i="5"/>
  <c r="B80" i="5"/>
  <c r="B76" i="5"/>
  <c r="B72" i="5"/>
  <c r="B68" i="5"/>
  <c r="B64" i="5"/>
  <c r="B83" i="5"/>
  <c r="B79" i="5"/>
  <c r="O93" i="5"/>
  <c r="R93" i="5" s="1"/>
  <c r="O99" i="5"/>
  <c r="R99" i="5" s="1"/>
  <c r="O101" i="5"/>
  <c r="R101" i="5" s="1"/>
  <c r="O106" i="5"/>
  <c r="R106" i="5" s="1"/>
  <c r="O97" i="5"/>
  <c r="R97" i="5" s="1"/>
  <c r="O105" i="5"/>
  <c r="R105" i="5" s="1"/>
  <c r="O109" i="5"/>
  <c r="R109" i="5" s="1"/>
  <c r="O110" i="5"/>
  <c r="R110" i="5" s="1"/>
  <c r="O111" i="5"/>
  <c r="O95" i="5"/>
  <c r="R95" i="5" s="1"/>
  <c r="O85" i="5"/>
  <c r="O102" i="5"/>
  <c r="R102" i="5" s="1"/>
  <c r="O94" i="5"/>
  <c r="R94" i="5" s="1"/>
  <c r="O87" i="5"/>
  <c r="O96" i="5"/>
  <c r="O91" i="5"/>
  <c r="O107" i="5"/>
  <c r="R107" i="5" s="1"/>
  <c r="O104" i="5"/>
  <c r="R104" i="5" s="1"/>
  <c r="O86" i="5"/>
  <c r="O103" i="5"/>
  <c r="R103" i="5" s="1"/>
  <c r="O98" i="5"/>
  <c r="R98" i="5" s="1"/>
  <c r="O90" i="5"/>
  <c r="O100" i="5"/>
  <c r="R100" i="5" s="1"/>
  <c r="O92" i="5"/>
  <c r="O88" i="5"/>
  <c r="O112" i="5"/>
  <c r="R112" i="5" s="1"/>
  <c r="O89" i="5"/>
  <c r="O108" i="5"/>
  <c r="R108" i="5" s="1"/>
  <c r="F86" i="5"/>
  <c r="F96" i="5"/>
  <c r="F104" i="5"/>
  <c r="F110" i="5"/>
  <c r="F90" i="5"/>
  <c r="F98" i="5"/>
  <c r="F106" i="5"/>
  <c r="F112" i="5"/>
  <c r="F88" i="5"/>
  <c r="F87" i="5"/>
  <c r="F105" i="5"/>
  <c r="F94" i="5"/>
  <c r="F108" i="5"/>
  <c r="F91" i="5"/>
  <c r="F101" i="5"/>
  <c r="F93" i="5"/>
  <c r="F95" i="5"/>
  <c r="F89" i="5"/>
  <c r="F100" i="5"/>
  <c r="F103" i="5"/>
  <c r="F85" i="5"/>
  <c r="F109" i="5"/>
  <c r="F97" i="5"/>
  <c r="F102" i="5"/>
  <c r="F92" i="5"/>
  <c r="F107" i="5"/>
  <c r="F99" i="5"/>
  <c r="F111" i="5"/>
  <c r="B82" i="12"/>
  <c r="N82" i="12" s="1"/>
  <c r="B58" i="12"/>
  <c r="N58" i="12" s="1"/>
  <c r="B18" i="12"/>
  <c r="N18" i="12" s="1"/>
  <c r="O18" i="12" s="1"/>
  <c r="M57" i="12"/>
  <c r="M41" i="12"/>
  <c r="M29" i="12"/>
  <c r="M9" i="12"/>
  <c r="B82" i="13"/>
  <c r="C82" i="13" s="1"/>
  <c r="D82" i="13" s="1"/>
  <c r="G82" i="13" s="1"/>
  <c r="B78" i="13"/>
  <c r="C78" i="13" s="1"/>
  <c r="D78" i="13" s="1"/>
  <c r="G78" i="13" s="1"/>
  <c r="B74" i="13"/>
  <c r="C74" i="13" s="1"/>
  <c r="D74" i="13" s="1"/>
  <c r="G74" i="13" s="1"/>
  <c r="F79" i="13"/>
  <c r="F75" i="13"/>
  <c r="F71" i="13"/>
  <c r="F67" i="13"/>
  <c r="F63" i="13"/>
  <c r="B3" i="5"/>
  <c r="B90" i="5"/>
  <c r="B98" i="5"/>
  <c r="B106" i="5"/>
  <c r="C106" i="5" s="1"/>
  <c r="D106" i="5" s="1"/>
  <c r="P106" i="5" s="1"/>
  <c r="B108" i="5"/>
  <c r="B86" i="5"/>
  <c r="B96" i="5"/>
  <c r="B104" i="5"/>
  <c r="C104" i="5" s="1"/>
  <c r="D104" i="5" s="1"/>
  <c r="P104" i="5" s="1"/>
  <c r="B112" i="5"/>
  <c r="B110" i="5"/>
  <c r="B92" i="5"/>
  <c r="B105" i="5"/>
  <c r="B95" i="5"/>
  <c r="B107" i="5"/>
  <c r="B102" i="5"/>
  <c r="C102" i="5" s="1"/>
  <c r="D102" i="5" s="1"/>
  <c r="P102" i="5" s="1"/>
  <c r="B88" i="5"/>
  <c r="B103" i="5"/>
  <c r="B85" i="5"/>
  <c r="B101" i="5"/>
  <c r="B94" i="5"/>
  <c r="C94" i="5" s="1"/>
  <c r="D94" i="5" s="1"/>
  <c r="P94" i="5" s="1"/>
  <c r="Q94" i="5" s="1"/>
  <c r="B111" i="5"/>
  <c r="B91" i="5"/>
  <c r="B100" i="5"/>
  <c r="C100" i="5" s="1"/>
  <c r="D100" i="5" s="1"/>
  <c r="P100" i="5" s="1"/>
  <c r="B97" i="5"/>
  <c r="B87" i="5"/>
  <c r="B109" i="5"/>
  <c r="B89" i="5"/>
  <c r="B99" i="5"/>
  <c r="B93" i="5"/>
  <c r="B5" i="16"/>
  <c r="C5" i="16" s="1"/>
  <c r="O5" i="16" s="1"/>
  <c r="F82" i="13"/>
  <c r="F78" i="13"/>
  <c r="F74" i="13"/>
  <c r="B60" i="5"/>
  <c r="B56" i="5"/>
  <c r="B52" i="5"/>
  <c r="N6" i="16"/>
  <c r="F81" i="13"/>
  <c r="F77" i="13"/>
  <c r="F73" i="13"/>
  <c r="F70" i="13"/>
  <c r="B48" i="5"/>
  <c r="B44" i="5"/>
  <c r="B40" i="5"/>
  <c r="B36" i="5"/>
  <c r="B32" i="5"/>
  <c r="B28" i="5"/>
  <c r="B24" i="5"/>
  <c r="B20" i="5"/>
  <c r="B16" i="5"/>
  <c r="B12" i="5"/>
  <c r="B8" i="5"/>
  <c r="B4" i="5"/>
  <c r="N10" i="16"/>
  <c r="N14" i="16"/>
  <c r="N18" i="16"/>
  <c r="B20" i="16"/>
  <c r="C20" i="16" s="1"/>
  <c r="O20" i="16" s="1"/>
  <c r="B36" i="16"/>
  <c r="C36" i="16" s="1"/>
  <c r="O36" i="16" s="1"/>
  <c r="F69" i="13"/>
  <c r="F65" i="13"/>
  <c r="B75" i="5"/>
  <c r="B71" i="5"/>
  <c r="B67" i="5"/>
  <c r="B63" i="5"/>
  <c r="B59" i="5"/>
  <c r="E6" i="16"/>
  <c r="B9" i="16"/>
  <c r="C9" i="16" s="1"/>
  <c r="O9" i="16" s="1"/>
  <c r="E10" i="16"/>
  <c r="B13" i="16"/>
  <c r="C13" i="16" s="1"/>
  <c r="O13" i="16" s="1"/>
  <c r="E14" i="16"/>
  <c r="E18" i="16"/>
  <c r="E22" i="16"/>
  <c r="E38" i="16"/>
  <c r="M17" i="12"/>
  <c r="M80" i="12"/>
  <c r="M72" i="12"/>
  <c r="M64" i="12"/>
  <c r="M56" i="12"/>
  <c r="F66" i="13"/>
  <c r="F62" i="13"/>
  <c r="F58" i="13"/>
  <c r="E5" i="16"/>
  <c r="E9" i="16"/>
  <c r="E13" i="16"/>
  <c r="E17" i="16"/>
  <c r="E21" i="16"/>
  <c r="E25" i="16"/>
  <c r="E29" i="16"/>
  <c r="E33" i="16"/>
  <c r="B80" i="13"/>
  <c r="C80" i="13" s="1"/>
  <c r="D80" i="13" s="1"/>
  <c r="G80" i="13" s="1"/>
  <c r="B72" i="13"/>
  <c r="C72" i="13" s="1"/>
  <c r="D72" i="13" s="1"/>
  <c r="G72" i="13" s="1"/>
  <c r="B64" i="13"/>
  <c r="C64" i="13" s="1"/>
  <c r="D64" i="13" s="1"/>
  <c r="G64" i="13" s="1"/>
  <c r="B56" i="13"/>
  <c r="C56" i="13" s="1"/>
  <c r="D56" i="13" s="1"/>
  <c r="G56" i="13" s="1"/>
  <c r="B48" i="13"/>
  <c r="C48" i="13" s="1"/>
  <c r="D48" i="13" s="1"/>
  <c r="G48" i="13" s="1"/>
  <c r="B40" i="13"/>
  <c r="C40" i="13" s="1"/>
  <c r="D40" i="13" s="1"/>
  <c r="G40" i="13" s="1"/>
  <c r="B32" i="13"/>
  <c r="C32" i="13" s="1"/>
  <c r="D32" i="13" s="1"/>
  <c r="G32" i="13" s="1"/>
  <c r="B24" i="13"/>
  <c r="C24" i="13" s="1"/>
  <c r="D24" i="13" s="1"/>
  <c r="G24" i="13" s="1"/>
  <c r="B16" i="13"/>
  <c r="C16" i="13" s="1"/>
  <c r="D16" i="13" s="1"/>
  <c r="G16" i="13" s="1"/>
  <c r="B8" i="13"/>
  <c r="C8" i="13" s="1"/>
  <c r="D8" i="13" s="1"/>
  <c r="G8" i="13" s="1"/>
  <c r="O5" i="17"/>
  <c r="O13" i="17"/>
  <c r="B55" i="5"/>
  <c r="B51" i="5"/>
  <c r="B47" i="5"/>
  <c r="B43" i="5"/>
  <c r="B39" i="5"/>
  <c r="B35" i="5"/>
  <c r="B31" i="5"/>
  <c r="B27" i="5"/>
  <c r="E4" i="16"/>
  <c r="E8" i="16"/>
  <c r="E12" i="16"/>
  <c r="E16" i="16"/>
  <c r="E20" i="16"/>
  <c r="E24" i="16"/>
  <c r="E28" i="16"/>
  <c r="E32" i="16"/>
  <c r="E36" i="16"/>
  <c r="E40" i="16"/>
  <c r="E44" i="16"/>
  <c r="E48" i="16"/>
  <c r="E52" i="16"/>
  <c r="E56" i="16"/>
  <c r="E64" i="16"/>
  <c r="E68" i="16"/>
  <c r="E72" i="16"/>
  <c r="E76" i="16"/>
  <c r="E80" i="16"/>
  <c r="E84" i="16"/>
  <c r="D38" i="12"/>
  <c r="B83" i="13"/>
  <c r="C83" i="13" s="1"/>
  <c r="D83" i="13" s="1"/>
  <c r="G83" i="13" s="1"/>
  <c r="H83" i="13" s="1"/>
  <c r="B79" i="13"/>
  <c r="C79" i="13" s="1"/>
  <c r="D79" i="13" s="1"/>
  <c r="G79" i="13" s="1"/>
  <c r="B75" i="13"/>
  <c r="C75" i="13" s="1"/>
  <c r="D75" i="13" s="1"/>
  <c r="G75" i="13" s="1"/>
  <c r="B71" i="13"/>
  <c r="C71" i="13" s="1"/>
  <c r="D71" i="13" s="1"/>
  <c r="G71" i="13" s="1"/>
  <c r="H71" i="13" s="1"/>
  <c r="B67" i="13"/>
  <c r="C67" i="13" s="1"/>
  <c r="D67" i="13" s="1"/>
  <c r="G67" i="13" s="1"/>
  <c r="H67" i="13" s="1"/>
  <c r="O4" i="17"/>
  <c r="B82" i="5"/>
  <c r="B78" i="5"/>
  <c r="B74" i="5"/>
  <c r="B70" i="5"/>
  <c r="B66" i="5"/>
  <c r="B62" i="5"/>
  <c r="B58" i="5"/>
  <c r="B54" i="5"/>
  <c r="B50" i="5"/>
  <c r="B46" i="5"/>
  <c r="B42" i="5"/>
  <c r="B38" i="5"/>
  <c r="B34" i="5"/>
  <c r="B30" i="5"/>
  <c r="B26" i="5"/>
  <c r="B22" i="5"/>
  <c r="B18" i="5"/>
  <c r="B14" i="5"/>
  <c r="B10" i="5"/>
  <c r="B6" i="5"/>
  <c r="B81" i="5"/>
  <c r="B77" i="5"/>
  <c r="B73" i="5"/>
  <c r="B69" i="5"/>
  <c r="B65" i="5"/>
  <c r="B61" i="5"/>
  <c r="B57" i="5"/>
  <c r="B53" i="5"/>
  <c r="B49" i="5"/>
  <c r="B45" i="5"/>
  <c r="B41" i="5"/>
  <c r="B37" i="5"/>
  <c r="B33" i="5"/>
  <c r="B29" i="5"/>
  <c r="B25" i="5"/>
  <c r="B21" i="5"/>
  <c r="B17" i="5"/>
  <c r="B13" i="5"/>
  <c r="B9" i="5"/>
  <c r="B23" i="5"/>
  <c r="B19" i="5"/>
  <c r="B15" i="5"/>
  <c r="B11" i="5"/>
  <c r="B7" i="5"/>
  <c r="E26" i="16"/>
  <c r="E30" i="16"/>
  <c r="E34" i="16"/>
  <c r="B52" i="12"/>
  <c r="N52" i="12" s="1"/>
  <c r="O52" i="12" s="1"/>
  <c r="B50" i="12"/>
  <c r="N50" i="12" s="1"/>
  <c r="O50" i="12" s="1"/>
  <c r="B23" i="12"/>
  <c r="N23" i="12" s="1"/>
  <c r="O23" i="12" s="1"/>
  <c r="M25" i="12"/>
  <c r="B63" i="13"/>
  <c r="C63" i="13" s="1"/>
  <c r="D63" i="13" s="1"/>
  <c r="G63" i="13" s="1"/>
  <c r="B59" i="13"/>
  <c r="C59" i="13" s="1"/>
  <c r="D59" i="13" s="1"/>
  <c r="G59" i="13" s="1"/>
  <c r="B55" i="13"/>
  <c r="C55" i="13" s="1"/>
  <c r="D55" i="13" s="1"/>
  <c r="G55" i="13" s="1"/>
  <c r="B51" i="13"/>
  <c r="C51" i="13" s="1"/>
  <c r="D51" i="13" s="1"/>
  <c r="G51" i="13" s="1"/>
  <c r="B47" i="13"/>
  <c r="C47" i="13" s="1"/>
  <c r="D47" i="13" s="1"/>
  <c r="G47" i="13" s="1"/>
  <c r="B43" i="13"/>
  <c r="C43" i="13" s="1"/>
  <c r="D43" i="13" s="1"/>
  <c r="G43" i="13" s="1"/>
  <c r="B39" i="13"/>
  <c r="C39" i="13" s="1"/>
  <c r="D39" i="13" s="1"/>
  <c r="G39" i="13" s="1"/>
  <c r="B35" i="13"/>
  <c r="C35" i="13" s="1"/>
  <c r="D35" i="13" s="1"/>
  <c r="G35" i="13" s="1"/>
  <c r="B31" i="13"/>
  <c r="C31" i="13" s="1"/>
  <c r="D31" i="13" s="1"/>
  <c r="G31" i="13" s="1"/>
  <c r="B27" i="13"/>
  <c r="C27" i="13" s="1"/>
  <c r="D27" i="13" s="1"/>
  <c r="G27" i="13" s="1"/>
  <c r="B23" i="13"/>
  <c r="C23" i="13" s="1"/>
  <c r="D23" i="13" s="1"/>
  <c r="G23" i="13" s="1"/>
  <c r="B19" i="13"/>
  <c r="C19" i="13" s="1"/>
  <c r="D19" i="13" s="1"/>
  <c r="G19" i="13" s="1"/>
  <c r="B15" i="13"/>
  <c r="C15" i="13" s="1"/>
  <c r="D15" i="13" s="1"/>
  <c r="G15" i="13" s="1"/>
  <c r="B11" i="13"/>
  <c r="C11" i="13" s="1"/>
  <c r="D11" i="13" s="1"/>
  <c r="G11" i="13" s="1"/>
  <c r="B7" i="13"/>
  <c r="C7" i="13" s="1"/>
  <c r="D7" i="13" s="1"/>
  <c r="G7" i="13" s="1"/>
  <c r="F54" i="13"/>
  <c r="F50" i="13"/>
  <c r="F46" i="13"/>
  <c r="F42" i="13"/>
  <c r="F38" i="13"/>
  <c r="F34" i="13"/>
  <c r="F30" i="13"/>
  <c r="F26" i="13"/>
  <c r="F22" i="13"/>
  <c r="F18" i="13"/>
  <c r="F14" i="13"/>
  <c r="F10" i="13"/>
  <c r="F6" i="13"/>
  <c r="O30" i="17"/>
  <c r="O31" i="17"/>
  <c r="O67" i="17"/>
  <c r="O75" i="17"/>
  <c r="E42" i="16"/>
  <c r="E46" i="16"/>
  <c r="E50" i="16"/>
  <c r="E54" i="16"/>
  <c r="E58" i="16"/>
  <c r="B62" i="16"/>
  <c r="C62" i="16" s="1"/>
  <c r="O62" i="16" s="1"/>
  <c r="E63" i="16"/>
  <c r="N64" i="16"/>
  <c r="E67" i="16"/>
  <c r="N68" i="16"/>
  <c r="E71" i="16"/>
  <c r="E75" i="16"/>
  <c r="B78" i="16"/>
  <c r="C78" i="16" s="1"/>
  <c r="O78" i="16" s="1"/>
  <c r="E79" i="16"/>
  <c r="N80" i="16"/>
  <c r="E83" i="16"/>
  <c r="N84" i="16"/>
  <c r="E60" i="16"/>
  <c r="B77" i="12"/>
  <c r="N77" i="12" s="1"/>
  <c r="O77" i="12" s="1"/>
  <c r="B65" i="12"/>
  <c r="N65" i="12" s="1"/>
  <c r="O65" i="12" s="1"/>
  <c r="B63" i="12"/>
  <c r="N63" i="12" s="1"/>
  <c r="O63" i="12" s="1"/>
  <c r="B40" i="12"/>
  <c r="N40" i="12" s="1"/>
  <c r="O40" i="12" s="1"/>
  <c r="B34" i="12"/>
  <c r="N34" i="12" s="1"/>
  <c r="O34" i="12" s="1"/>
  <c r="B30" i="12"/>
  <c r="N30" i="12" s="1"/>
  <c r="O30" i="12" s="1"/>
  <c r="B28" i="12"/>
  <c r="N28" i="12" s="1"/>
  <c r="O28" i="12" s="1"/>
  <c r="B15" i="12"/>
  <c r="N15" i="12" s="1"/>
  <c r="O15" i="12" s="1"/>
  <c r="M47" i="12"/>
  <c r="M39" i="12"/>
  <c r="M31" i="12"/>
  <c r="M23" i="12"/>
  <c r="M15" i="12"/>
  <c r="M7" i="12"/>
  <c r="M81" i="12"/>
  <c r="M65" i="12"/>
  <c r="M45" i="12"/>
  <c r="M13" i="12"/>
  <c r="B70" i="13"/>
  <c r="C70" i="13" s="1"/>
  <c r="D70" i="13" s="1"/>
  <c r="G70" i="13" s="1"/>
  <c r="B66" i="13"/>
  <c r="C66" i="13" s="1"/>
  <c r="D66" i="13" s="1"/>
  <c r="G66" i="13" s="1"/>
  <c r="B62" i="13"/>
  <c r="C62" i="13" s="1"/>
  <c r="D62" i="13" s="1"/>
  <c r="G62" i="13" s="1"/>
  <c r="B58" i="13"/>
  <c r="C58" i="13" s="1"/>
  <c r="D58" i="13" s="1"/>
  <c r="G58" i="13" s="1"/>
  <c r="B54" i="13"/>
  <c r="C54" i="13" s="1"/>
  <c r="D54" i="13" s="1"/>
  <c r="G54" i="13" s="1"/>
  <c r="B50" i="13"/>
  <c r="C50" i="13" s="1"/>
  <c r="D50" i="13" s="1"/>
  <c r="G50" i="13" s="1"/>
  <c r="B46" i="13"/>
  <c r="C46" i="13" s="1"/>
  <c r="D46" i="13" s="1"/>
  <c r="G46" i="13" s="1"/>
  <c r="B42" i="13"/>
  <c r="C42" i="13" s="1"/>
  <c r="D42" i="13" s="1"/>
  <c r="G42" i="13" s="1"/>
  <c r="H42" i="13" s="1"/>
  <c r="B38" i="13"/>
  <c r="C38" i="13" s="1"/>
  <c r="D38" i="13" s="1"/>
  <c r="G38" i="13" s="1"/>
  <c r="B34" i="13"/>
  <c r="C34" i="13" s="1"/>
  <c r="D34" i="13" s="1"/>
  <c r="G34" i="13" s="1"/>
  <c r="B30" i="13"/>
  <c r="C30" i="13" s="1"/>
  <c r="D30" i="13" s="1"/>
  <c r="G30" i="13" s="1"/>
  <c r="B26" i="13"/>
  <c r="C26" i="13" s="1"/>
  <c r="D26" i="13" s="1"/>
  <c r="G26" i="13" s="1"/>
  <c r="H26" i="13" s="1"/>
  <c r="B22" i="13"/>
  <c r="C22" i="13" s="1"/>
  <c r="D22" i="13" s="1"/>
  <c r="G22" i="13" s="1"/>
  <c r="B18" i="13"/>
  <c r="C18" i="13" s="1"/>
  <c r="D18" i="13" s="1"/>
  <c r="G18" i="13" s="1"/>
  <c r="B14" i="13"/>
  <c r="C14" i="13" s="1"/>
  <c r="D14" i="13" s="1"/>
  <c r="G14" i="13" s="1"/>
  <c r="B10" i="13"/>
  <c r="C10" i="13" s="1"/>
  <c r="D10" i="13" s="1"/>
  <c r="G10" i="13" s="1"/>
  <c r="H10" i="13" s="1"/>
  <c r="B6" i="13"/>
  <c r="C6" i="13" s="1"/>
  <c r="D6" i="13" s="1"/>
  <c r="G6" i="13" s="1"/>
  <c r="F61" i="13"/>
  <c r="O25" i="17"/>
  <c r="B27" i="17"/>
  <c r="C27" i="17" s="1"/>
  <c r="D27" i="17" s="1"/>
  <c r="O66" i="17"/>
  <c r="O74" i="17"/>
  <c r="N5" i="16"/>
  <c r="N9" i="16"/>
  <c r="N13" i="16"/>
  <c r="N17" i="16"/>
  <c r="N21" i="16"/>
  <c r="N25" i="16"/>
  <c r="N29" i="16"/>
  <c r="N33" i="16"/>
  <c r="E37" i="16"/>
  <c r="N38" i="16"/>
  <c r="E41" i="16"/>
  <c r="N42" i="16"/>
  <c r="B44" i="16"/>
  <c r="C44" i="16" s="1"/>
  <c r="O44" i="16" s="1"/>
  <c r="E45" i="16"/>
  <c r="N46" i="16"/>
  <c r="E49" i="16"/>
  <c r="N50" i="16"/>
  <c r="E53" i="16"/>
  <c r="N54" i="16"/>
  <c r="E57" i="16"/>
  <c r="N58" i="16"/>
  <c r="E61" i="16"/>
  <c r="E62" i="16"/>
  <c r="N63" i="16"/>
  <c r="E66" i="16"/>
  <c r="N67" i="16"/>
  <c r="E70" i="16"/>
  <c r="N71" i="16"/>
  <c r="E74" i="16"/>
  <c r="N75" i="16"/>
  <c r="E78" i="16"/>
  <c r="N79" i="16"/>
  <c r="E82" i="16"/>
  <c r="N83" i="16"/>
  <c r="D70" i="12"/>
  <c r="B57" i="12"/>
  <c r="N57" i="12" s="1"/>
  <c r="O57" i="12" s="1"/>
  <c r="B55" i="12"/>
  <c r="N55" i="12" s="1"/>
  <c r="O55" i="12" s="1"/>
  <c r="B53" i="12"/>
  <c r="N53" i="12" s="1"/>
  <c r="O53" i="12" s="1"/>
  <c r="B20" i="12"/>
  <c r="N20" i="12" s="1"/>
  <c r="O20" i="12" s="1"/>
  <c r="D6" i="12"/>
  <c r="M46" i="12"/>
  <c r="M38" i="12"/>
  <c r="M30" i="12"/>
  <c r="M22" i="12"/>
  <c r="M14" i="12"/>
  <c r="M6" i="12"/>
  <c r="B81" i="13"/>
  <c r="C81" i="13" s="1"/>
  <c r="D81" i="13" s="1"/>
  <c r="G81" i="13" s="1"/>
  <c r="B77" i="13"/>
  <c r="C77" i="13" s="1"/>
  <c r="D77" i="13" s="1"/>
  <c r="G77" i="13" s="1"/>
  <c r="B73" i="13"/>
  <c r="C73" i="13" s="1"/>
  <c r="D73" i="13" s="1"/>
  <c r="G73" i="13" s="1"/>
  <c r="H73" i="13" s="1"/>
  <c r="B69" i="13"/>
  <c r="C69" i="13" s="1"/>
  <c r="D69" i="13" s="1"/>
  <c r="G69" i="13" s="1"/>
  <c r="H69" i="13" s="1"/>
  <c r="B65" i="13"/>
  <c r="C65" i="13" s="1"/>
  <c r="D65" i="13" s="1"/>
  <c r="G65" i="13" s="1"/>
  <c r="B61" i="13"/>
  <c r="C61" i="13" s="1"/>
  <c r="D61" i="13" s="1"/>
  <c r="G61" i="13" s="1"/>
  <c r="B57" i="13"/>
  <c r="C57" i="13" s="1"/>
  <c r="D57" i="13" s="1"/>
  <c r="G57" i="13" s="1"/>
  <c r="B53" i="13"/>
  <c r="C53" i="13" s="1"/>
  <c r="D53" i="13" s="1"/>
  <c r="G53" i="13" s="1"/>
  <c r="B49" i="13"/>
  <c r="C49" i="13" s="1"/>
  <c r="D49" i="13" s="1"/>
  <c r="G49" i="13" s="1"/>
  <c r="F7" i="17"/>
  <c r="O8" i="17"/>
  <c r="F11" i="17"/>
  <c r="O16" i="17"/>
  <c r="B18" i="17"/>
  <c r="C18" i="17" s="1"/>
  <c r="D18" i="17" s="1"/>
  <c r="P18" i="17" s="1"/>
  <c r="O37" i="17"/>
  <c r="B5" i="5"/>
  <c r="N4" i="16"/>
  <c r="E7" i="16"/>
  <c r="E11" i="16"/>
  <c r="E15" i="16"/>
  <c r="E19" i="16"/>
  <c r="N20" i="16"/>
  <c r="B22" i="16"/>
  <c r="C22" i="16" s="1"/>
  <c r="O22" i="16" s="1"/>
  <c r="E23" i="16"/>
  <c r="N24" i="16"/>
  <c r="B26" i="16"/>
  <c r="C26" i="16" s="1"/>
  <c r="O26" i="16" s="1"/>
  <c r="E27" i="16"/>
  <c r="N28" i="16"/>
  <c r="E31" i="16"/>
  <c r="N32" i="16"/>
  <c r="B34" i="16"/>
  <c r="C34" i="16" s="1"/>
  <c r="O34" i="16" s="1"/>
  <c r="E35" i="16"/>
  <c r="N37" i="16"/>
  <c r="N41" i="16"/>
  <c r="N45" i="16"/>
  <c r="N49" i="16"/>
  <c r="N53" i="16"/>
  <c r="N57" i="16"/>
  <c r="N61" i="16"/>
  <c r="N62" i="16"/>
  <c r="E65" i="16"/>
  <c r="N66" i="16"/>
  <c r="E69" i="16"/>
  <c r="N70" i="16"/>
  <c r="E73" i="16"/>
  <c r="N74" i="16"/>
  <c r="E77" i="16"/>
  <c r="N78" i="16"/>
  <c r="E81" i="16"/>
  <c r="N82" i="16"/>
  <c r="B80" i="12"/>
  <c r="N80" i="12" s="1"/>
  <c r="O80" i="12" s="1"/>
  <c r="B72" i="12"/>
  <c r="N72" i="12" s="1"/>
  <c r="O72" i="12" s="1"/>
  <c r="B60" i="12"/>
  <c r="N60" i="12" s="1"/>
  <c r="O60" i="12" s="1"/>
  <c r="B47" i="12"/>
  <c r="N47" i="12" s="1"/>
  <c r="O47" i="12" s="1"/>
  <c r="B8" i="12"/>
  <c r="N8" i="12" s="1"/>
  <c r="O8" i="12" s="1"/>
  <c r="M77" i="12"/>
  <c r="M61" i="12"/>
  <c r="B76" i="13"/>
  <c r="C76" i="13" s="1"/>
  <c r="D76" i="13" s="1"/>
  <c r="G76" i="13" s="1"/>
  <c r="B68" i="13"/>
  <c r="C68" i="13" s="1"/>
  <c r="D68" i="13" s="1"/>
  <c r="G68" i="13" s="1"/>
  <c r="B60" i="13"/>
  <c r="C60" i="13" s="1"/>
  <c r="D60" i="13" s="1"/>
  <c r="G60" i="13" s="1"/>
  <c r="B52" i="13"/>
  <c r="C52" i="13" s="1"/>
  <c r="D52" i="13" s="1"/>
  <c r="G52" i="13" s="1"/>
  <c r="B44" i="13"/>
  <c r="C44" i="13" s="1"/>
  <c r="D44" i="13" s="1"/>
  <c r="G44" i="13" s="1"/>
  <c r="B36" i="13"/>
  <c r="C36" i="13" s="1"/>
  <c r="D36" i="13" s="1"/>
  <c r="G36" i="13" s="1"/>
  <c r="B28" i="13"/>
  <c r="C28" i="13" s="1"/>
  <c r="D28" i="13" s="1"/>
  <c r="G28" i="13" s="1"/>
  <c r="B20" i="13"/>
  <c r="C20" i="13" s="1"/>
  <c r="D20" i="13" s="1"/>
  <c r="G20" i="13" s="1"/>
  <c r="B12" i="13"/>
  <c r="C12" i="13" s="1"/>
  <c r="D12" i="13" s="1"/>
  <c r="G12" i="13" s="1"/>
  <c r="B4" i="13"/>
  <c r="C4" i="13" s="1"/>
  <c r="D4" i="13" s="1"/>
  <c r="G4" i="13" s="1"/>
  <c r="F59" i="13"/>
  <c r="F55" i="13"/>
  <c r="F51" i="13"/>
  <c r="F47" i="13"/>
  <c r="F43" i="13"/>
  <c r="F39" i="13"/>
  <c r="F35" i="13"/>
  <c r="F31" i="13"/>
  <c r="F27" i="13"/>
  <c r="F23" i="13"/>
  <c r="F19" i="13"/>
  <c r="F15" i="13"/>
  <c r="F11" i="13"/>
  <c r="F7" i="13"/>
  <c r="F35" i="17"/>
  <c r="N3" i="16"/>
  <c r="N35" i="16"/>
  <c r="N39" i="16"/>
  <c r="N43" i="16"/>
  <c r="N8" i="16"/>
  <c r="N7" i="16"/>
  <c r="N11" i="16"/>
  <c r="N15" i="16"/>
  <c r="N19" i="16"/>
  <c r="N23" i="16"/>
  <c r="N27" i="16"/>
  <c r="N31" i="16"/>
  <c r="N65" i="16"/>
  <c r="N69" i="16"/>
  <c r="N73" i="16"/>
  <c r="N77" i="16"/>
  <c r="N81" i="16"/>
  <c r="N52" i="16"/>
  <c r="N36" i="16"/>
  <c r="O31" i="12"/>
  <c r="N22" i="16"/>
  <c r="N26" i="16"/>
  <c r="N30" i="16"/>
  <c r="N34" i="16"/>
  <c r="N47" i="16"/>
  <c r="N51" i="16"/>
  <c r="N55" i="16"/>
  <c r="N59" i="16"/>
  <c r="N48" i="16"/>
  <c r="N16" i="16"/>
  <c r="N76" i="16"/>
  <c r="N60" i="16"/>
  <c r="N44" i="16"/>
  <c r="N12" i="16"/>
  <c r="N72" i="16"/>
  <c r="N56" i="16"/>
  <c r="N40" i="16"/>
  <c r="D14" i="12"/>
  <c r="D49" i="12"/>
  <c r="D78" i="12"/>
  <c r="D75" i="12"/>
  <c r="D68" i="12"/>
  <c r="D65" i="12"/>
  <c r="D63" i="12"/>
  <c r="D58" i="12"/>
  <c r="D48" i="12"/>
  <c r="D41" i="12"/>
  <c r="D36" i="12"/>
  <c r="D33" i="12"/>
  <c r="D26" i="12"/>
  <c r="D16" i="12"/>
  <c r="D9" i="12"/>
  <c r="D4" i="12"/>
  <c r="B4" i="16"/>
  <c r="B16" i="16"/>
  <c r="C16" i="16" s="1"/>
  <c r="O16" i="16" s="1"/>
  <c r="B21" i="16"/>
  <c r="C21" i="16" s="1"/>
  <c r="O21" i="16" s="1"/>
  <c r="B60" i="16"/>
  <c r="C60" i="16" s="1"/>
  <c r="O60" i="16" s="1"/>
  <c r="B69" i="16"/>
  <c r="C69" i="16" s="1"/>
  <c r="O69" i="16" s="1"/>
  <c r="G3" i="16"/>
  <c r="E59" i="16"/>
  <c r="E55" i="16"/>
  <c r="E51" i="16"/>
  <c r="E47" i="16"/>
  <c r="E43" i="16"/>
  <c r="E39" i="16"/>
  <c r="D83" i="12"/>
  <c r="D76" i="12"/>
  <c r="D73" i="12"/>
  <c r="D71" i="12"/>
  <c r="D66" i="12"/>
  <c r="D54" i="12"/>
  <c r="D51" i="12"/>
  <c r="D46" i="12"/>
  <c r="D44" i="12"/>
  <c r="B43" i="12"/>
  <c r="N43" i="12" s="1"/>
  <c r="D39" i="12"/>
  <c r="B33" i="12"/>
  <c r="N33" i="12" s="1"/>
  <c r="O33" i="12" s="1"/>
  <c r="D29" i="12"/>
  <c r="D22" i="12"/>
  <c r="B21" i="12"/>
  <c r="N21" i="12" s="1"/>
  <c r="O21" i="12" s="1"/>
  <c r="D19" i="12"/>
  <c r="D12" i="12"/>
  <c r="B11" i="12"/>
  <c r="N11" i="12" s="1"/>
  <c r="D7" i="12"/>
  <c r="O82" i="12"/>
  <c r="O58" i="12"/>
  <c r="B3" i="16"/>
  <c r="C3" i="16" s="1"/>
  <c r="B7" i="16"/>
  <c r="C7" i="16" s="1"/>
  <c r="O7" i="16" s="1"/>
  <c r="B11" i="16"/>
  <c r="C11" i="16" s="1"/>
  <c r="O11" i="16" s="1"/>
  <c r="B24" i="16"/>
  <c r="C24" i="16" s="1"/>
  <c r="O24" i="16" s="1"/>
  <c r="B28" i="16"/>
  <c r="C28" i="16" s="1"/>
  <c r="O28" i="16" s="1"/>
  <c r="B51" i="16"/>
  <c r="C51" i="16" s="1"/>
  <c r="O51" i="16" s="1"/>
  <c r="B26" i="12"/>
  <c r="N26" i="12" s="1"/>
  <c r="O26" i="12" s="1"/>
  <c r="B79" i="12"/>
  <c r="N79" i="12" s="1"/>
  <c r="B3" i="12"/>
  <c r="D81" i="12"/>
  <c r="D79" i="12"/>
  <c r="D74" i="12"/>
  <c r="B73" i="12"/>
  <c r="N73" i="12" s="1"/>
  <c r="B71" i="12"/>
  <c r="N71" i="12" s="1"/>
  <c r="B68" i="12"/>
  <c r="N68" i="12" s="1"/>
  <c r="O68" i="12" s="1"/>
  <c r="B66" i="12"/>
  <c r="N66" i="12" s="1"/>
  <c r="D62" i="12"/>
  <c r="B61" i="12"/>
  <c r="N61" i="12" s="1"/>
  <c r="D59" i="12"/>
  <c r="B56" i="12"/>
  <c r="N56" i="12" s="1"/>
  <c r="O56" i="12" s="1"/>
  <c r="D52" i="12"/>
  <c r="B46" i="12"/>
  <c r="N46" i="12" s="1"/>
  <c r="B44" i="12"/>
  <c r="N44" i="12" s="1"/>
  <c r="O44" i="12" s="1"/>
  <c r="D42" i="12"/>
  <c r="B39" i="12"/>
  <c r="N39" i="12" s="1"/>
  <c r="B36" i="12"/>
  <c r="N36" i="12" s="1"/>
  <c r="O36" i="12" s="1"/>
  <c r="D32" i="12"/>
  <c r="D25" i="12"/>
  <c r="B24" i="12"/>
  <c r="N24" i="12" s="1"/>
  <c r="O24" i="12" s="1"/>
  <c r="D20" i="12"/>
  <c r="D17" i="12"/>
  <c r="B14" i="12"/>
  <c r="N14" i="12" s="1"/>
  <c r="B12" i="12"/>
  <c r="N12" i="12" s="1"/>
  <c r="O12" i="12" s="1"/>
  <c r="D10" i="12"/>
  <c r="B7" i="12"/>
  <c r="N7" i="12" s="1"/>
  <c r="B4" i="12"/>
  <c r="N4" i="12" s="1"/>
  <c r="O4" i="12" s="1"/>
  <c r="M69" i="12"/>
  <c r="M53" i="12"/>
  <c r="M37" i="12"/>
  <c r="M21" i="12"/>
  <c r="M5" i="12"/>
  <c r="B6" i="16"/>
  <c r="C6" i="16" s="1"/>
  <c r="O6" i="16" s="1"/>
  <c r="B46" i="16"/>
  <c r="C46" i="16" s="1"/>
  <c r="O46" i="16" s="1"/>
  <c r="D82" i="12"/>
  <c r="B81" i="12"/>
  <c r="N81" i="12" s="1"/>
  <c r="B76" i="12"/>
  <c r="N76" i="12" s="1"/>
  <c r="B74" i="12"/>
  <c r="N74" i="12" s="1"/>
  <c r="O74" i="12" s="1"/>
  <c r="B69" i="12"/>
  <c r="N69" i="12" s="1"/>
  <c r="O69" i="12" s="1"/>
  <c r="D67" i="12"/>
  <c r="B64" i="12"/>
  <c r="N64" i="12" s="1"/>
  <c r="O64" i="12" s="1"/>
  <c r="D60" i="12"/>
  <c r="D57" i="12"/>
  <c r="D55" i="12"/>
  <c r="B49" i="12"/>
  <c r="N49" i="12" s="1"/>
  <c r="D45" i="12"/>
  <c r="B42" i="12"/>
  <c r="N42" i="12" s="1"/>
  <c r="B37" i="12"/>
  <c r="N37" i="12" s="1"/>
  <c r="D35" i="12"/>
  <c r="D30" i="12"/>
  <c r="D28" i="12"/>
  <c r="B27" i="12"/>
  <c r="N27" i="12" s="1"/>
  <c r="D23" i="12"/>
  <c r="B17" i="12"/>
  <c r="N17" i="12" s="1"/>
  <c r="D13" i="12"/>
  <c r="B10" i="12"/>
  <c r="N10" i="12" s="1"/>
  <c r="B5" i="12"/>
  <c r="N5" i="12" s="1"/>
  <c r="M52" i="12"/>
  <c r="M48" i="12"/>
  <c r="M44" i="12"/>
  <c r="M40" i="12"/>
  <c r="M36" i="12"/>
  <c r="M32" i="12"/>
  <c r="M28" i="12"/>
  <c r="M24" i="12"/>
  <c r="M20" i="12"/>
  <c r="M16" i="12"/>
  <c r="M12" i="12"/>
  <c r="M8" i="12"/>
  <c r="M4" i="12"/>
  <c r="M76" i="12"/>
  <c r="M68" i="12"/>
  <c r="M60" i="12"/>
  <c r="M49" i="12"/>
  <c r="M33" i="12"/>
  <c r="B45" i="13"/>
  <c r="C45" i="13" s="1"/>
  <c r="D45" i="13" s="1"/>
  <c r="G45" i="13" s="1"/>
  <c r="B41" i="13"/>
  <c r="C41" i="13" s="1"/>
  <c r="D41" i="13" s="1"/>
  <c r="G41" i="13" s="1"/>
  <c r="B37" i="13"/>
  <c r="C37" i="13" s="1"/>
  <c r="D37" i="13" s="1"/>
  <c r="G37" i="13" s="1"/>
  <c r="B33" i="13"/>
  <c r="C33" i="13" s="1"/>
  <c r="D33" i="13" s="1"/>
  <c r="G33" i="13" s="1"/>
  <c r="B29" i="13"/>
  <c r="C29" i="13" s="1"/>
  <c r="D29" i="13" s="1"/>
  <c r="G29" i="13" s="1"/>
  <c r="B25" i="13"/>
  <c r="C25" i="13" s="1"/>
  <c r="D25" i="13" s="1"/>
  <c r="G25" i="13" s="1"/>
  <c r="B21" i="13"/>
  <c r="C21" i="13" s="1"/>
  <c r="D21" i="13" s="1"/>
  <c r="G21" i="13" s="1"/>
  <c r="B17" i="13"/>
  <c r="C17" i="13" s="1"/>
  <c r="D17" i="13" s="1"/>
  <c r="G17" i="13" s="1"/>
  <c r="B13" i="13"/>
  <c r="C13" i="13" s="1"/>
  <c r="D13" i="13" s="1"/>
  <c r="G13" i="13" s="1"/>
  <c r="B9" i="13"/>
  <c r="C9" i="13" s="1"/>
  <c r="D9" i="13" s="1"/>
  <c r="G9" i="13" s="1"/>
  <c r="B5" i="13"/>
  <c r="C5" i="13" s="1"/>
  <c r="D5" i="13" s="1"/>
  <c r="G5" i="13" s="1"/>
  <c r="B83" i="12"/>
  <c r="N83" i="12" s="1"/>
  <c r="D80" i="12"/>
  <c r="B78" i="12"/>
  <c r="N78" i="12" s="1"/>
  <c r="B75" i="12"/>
  <c r="N75" i="12" s="1"/>
  <c r="D72" i="12"/>
  <c r="B70" i="12"/>
  <c r="N70" i="12" s="1"/>
  <c r="O70" i="12" s="1"/>
  <c r="B67" i="12"/>
  <c r="N67" i="12" s="1"/>
  <c r="D64" i="12"/>
  <c r="B62" i="12"/>
  <c r="N62" i="12" s="1"/>
  <c r="B59" i="12"/>
  <c r="N59" i="12" s="1"/>
  <c r="D56" i="12"/>
  <c r="B54" i="12"/>
  <c r="N54" i="12" s="1"/>
  <c r="O54" i="12" s="1"/>
  <c r="B51" i="12"/>
  <c r="N51" i="12" s="1"/>
  <c r="O51" i="12" s="1"/>
  <c r="B48" i="12"/>
  <c r="N48" i="12" s="1"/>
  <c r="B45" i="12"/>
  <c r="N45" i="12" s="1"/>
  <c r="B41" i="12"/>
  <c r="N41" i="12" s="1"/>
  <c r="B38" i="12"/>
  <c r="N38" i="12" s="1"/>
  <c r="B35" i="12"/>
  <c r="N35" i="12" s="1"/>
  <c r="B32" i="12"/>
  <c r="N32" i="12" s="1"/>
  <c r="B29" i="12"/>
  <c r="N29" i="12" s="1"/>
  <c r="O29" i="12" s="1"/>
  <c r="B25" i="12"/>
  <c r="N25" i="12" s="1"/>
  <c r="O25" i="12" s="1"/>
  <c r="B22" i="12"/>
  <c r="N22" i="12" s="1"/>
  <c r="B19" i="12"/>
  <c r="N19" i="12" s="1"/>
  <c r="B16" i="12"/>
  <c r="N16" i="12" s="1"/>
  <c r="B13" i="12"/>
  <c r="N13" i="12" s="1"/>
  <c r="O13" i="12" s="1"/>
  <c r="B9" i="12"/>
  <c r="N9" i="12" s="1"/>
  <c r="O9" i="12" s="1"/>
  <c r="B6" i="12"/>
  <c r="N6" i="12" s="1"/>
  <c r="M83" i="12"/>
  <c r="M79" i="12"/>
  <c r="M75" i="12"/>
  <c r="M71" i="12"/>
  <c r="M67" i="12"/>
  <c r="M63" i="12"/>
  <c r="M59" i="12"/>
  <c r="M55" i="12"/>
  <c r="M51" i="12"/>
  <c r="M43" i="12"/>
  <c r="M35" i="12"/>
  <c r="M27" i="12"/>
  <c r="M19" i="12"/>
  <c r="M11" i="12"/>
  <c r="D77" i="12"/>
  <c r="D69" i="12"/>
  <c r="D61" i="12"/>
  <c r="D53" i="12"/>
  <c r="D50" i="12"/>
  <c r="D47" i="12"/>
  <c r="D43" i="12"/>
  <c r="D40" i="12"/>
  <c r="D37" i="12"/>
  <c r="D34" i="12"/>
  <c r="D31" i="12"/>
  <c r="D27" i="12"/>
  <c r="D24" i="12"/>
  <c r="D21" i="12"/>
  <c r="D18" i="12"/>
  <c r="D15" i="12"/>
  <c r="D11" i="12"/>
  <c r="D8" i="12"/>
  <c r="D5" i="12"/>
  <c r="M82" i="12"/>
  <c r="M78" i="12"/>
  <c r="M74" i="12"/>
  <c r="M70" i="12"/>
  <c r="M66" i="12"/>
  <c r="M62" i="12"/>
  <c r="M58" i="12"/>
  <c r="M54" i="12"/>
  <c r="M50" i="12"/>
  <c r="M42" i="12"/>
  <c r="M34" i="12"/>
  <c r="M26" i="12"/>
  <c r="M18" i="12"/>
  <c r="M10" i="12"/>
  <c r="F57" i="13"/>
  <c r="F53" i="13"/>
  <c r="H53" i="13" s="1"/>
  <c r="F49" i="13"/>
  <c r="H49" i="13" s="1"/>
  <c r="F45" i="13"/>
  <c r="F41" i="13"/>
  <c r="F37" i="13"/>
  <c r="F33" i="13"/>
  <c r="F29" i="13"/>
  <c r="F25" i="13"/>
  <c r="F21" i="13"/>
  <c r="F17" i="13"/>
  <c r="F13" i="13"/>
  <c r="F9" i="13"/>
  <c r="F5" i="13"/>
  <c r="F80" i="13"/>
  <c r="F76" i="13"/>
  <c r="F72" i="13"/>
  <c r="H72" i="13" s="1"/>
  <c r="F68" i="13"/>
  <c r="F64" i="13"/>
  <c r="F60" i="13"/>
  <c r="F56" i="13"/>
  <c r="F52" i="13"/>
  <c r="F48" i="13"/>
  <c r="F44" i="13"/>
  <c r="H44" i="13" s="1"/>
  <c r="F40" i="13"/>
  <c r="F36" i="13"/>
  <c r="F32" i="13"/>
  <c r="F28" i="13"/>
  <c r="F24" i="13"/>
  <c r="F20" i="13"/>
  <c r="F16" i="13"/>
  <c r="F12" i="13"/>
  <c r="F8" i="13"/>
  <c r="F4" i="13"/>
  <c r="F12" i="17"/>
  <c r="F16" i="17"/>
  <c r="O18" i="17"/>
  <c r="O27" i="17"/>
  <c r="O32" i="17"/>
  <c r="B34" i="17"/>
  <c r="C34" i="17" s="1"/>
  <c r="D34" i="17" s="1"/>
  <c r="P34" i="17" s="1"/>
  <c r="F37" i="17"/>
  <c r="F74" i="17"/>
  <c r="O82" i="17"/>
  <c r="O83" i="17"/>
  <c r="F36" i="17"/>
  <c r="O42" i="17"/>
  <c r="O43" i="17"/>
  <c r="F50" i="17"/>
  <c r="O53" i="17"/>
  <c r="O58" i="17"/>
  <c r="O59" i="17"/>
  <c r="F10" i="17"/>
  <c r="O11" i="17"/>
  <c r="F14" i="17"/>
  <c r="O15" i="17"/>
  <c r="F23" i="17"/>
  <c r="O46" i="17"/>
  <c r="O62" i="17"/>
  <c r="F5" i="17"/>
  <c r="F9" i="17"/>
  <c r="F27" i="17"/>
  <c r="O28" i="17"/>
  <c r="B30" i="17"/>
  <c r="F32" i="17"/>
  <c r="O34" i="17"/>
  <c r="O35" i="17"/>
  <c r="F42" i="17"/>
  <c r="O50" i="17"/>
  <c r="O51" i="17"/>
  <c r="F58" i="17"/>
  <c r="B74" i="17"/>
  <c r="C74" i="17" s="1"/>
  <c r="D74" i="17" s="1"/>
  <c r="P74" i="17" s="1"/>
  <c r="O78" i="17"/>
  <c r="P82" i="17"/>
  <c r="P27" i="17"/>
  <c r="B42" i="17"/>
  <c r="B56" i="17"/>
  <c r="B72" i="17"/>
  <c r="F3" i="17"/>
  <c r="H3" i="17" s="1"/>
  <c r="F17" i="17"/>
  <c r="F21" i="17"/>
  <c r="B24" i="17"/>
  <c r="F34" i="17"/>
  <c r="F44" i="17"/>
  <c r="F60" i="17"/>
  <c r="F76" i="17"/>
  <c r="B58" i="17"/>
  <c r="F13" i="17"/>
  <c r="B40" i="17"/>
  <c r="B67" i="17"/>
  <c r="B83" i="17"/>
  <c r="O7" i="17"/>
  <c r="B10" i="17"/>
  <c r="B12" i="17"/>
  <c r="O21" i="17"/>
  <c r="F26" i="17"/>
  <c r="F28" i="17"/>
  <c r="F30" i="17"/>
  <c r="F47" i="17"/>
  <c r="F63" i="17"/>
  <c r="F79" i="17"/>
  <c r="B14" i="17"/>
  <c r="F19" i="17"/>
  <c r="F24" i="17"/>
  <c r="F8" i="17"/>
  <c r="O19" i="17"/>
  <c r="F22" i="17"/>
  <c r="O24" i="17"/>
  <c r="O38" i="17"/>
  <c r="B43" i="17"/>
  <c r="B48" i="17"/>
  <c r="O54" i="17"/>
  <c r="B59" i="17"/>
  <c r="B64" i="17"/>
  <c r="O70" i="17"/>
  <c r="B75" i="17"/>
  <c r="B80" i="17"/>
  <c r="B7" i="17"/>
  <c r="F15" i="17"/>
  <c r="B21" i="17"/>
  <c r="B51" i="17"/>
  <c r="F38" i="17"/>
  <c r="B50" i="17"/>
  <c r="F6" i="17"/>
  <c r="O10" i="17"/>
  <c r="O12" i="17"/>
  <c r="F18" i="17"/>
  <c r="O22" i="17"/>
  <c r="F31" i="17"/>
  <c r="F33" i="17"/>
  <c r="O45" i="17"/>
  <c r="F52" i="17"/>
  <c r="O61" i="17"/>
  <c r="F66" i="17"/>
  <c r="F68" i="17"/>
  <c r="F82" i="17"/>
  <c r="F84" i="17"/>
  <c r="B13" i="17"/>
  <c r="B5" i="17"/>
  <c r="B16" i="17"/>
  <c r="B66" i="17"/>
  <c r="F4" i="17"/>
  <c r="O14" i="17"/>
  <c r="F20" i="17"/>
  <c r="F25" i="17"/>
  <c r="F29" i="17"/>
  <c r="F39" i="17"/>
  <c r="F55" i="17"/>
  <c r="F71" i="17"/>
  <c r="B39" i="17"/>
  <c r="F40" i="17"/>
  <c r="F41" i="17"/>
  <c r="B45" i="17"/>
  <c r="B47" i="17"/>
  <c r="F48" i="17"/>
  <c r="F49" i="17"/>
  <c r="B53" i="17"/>
  <c r="B55" i="17"/>
  <c r="F56" i="17"/>
  <c r="F57" i="17"/>
  <c r="B61" i="17"/>
  <c r="B63" i="17"/>
  <c r="F64" i="17"/>
  <c r="F65" i="17"/>
  <c r="B71" i="17"/>
  <c r="F72" i="17"/>
  <c r="F73" i="17"/>
  <c r="B79" i="17"/>
  <c r="F80" i="17"/>
  <c r="F81" i="17"/>
  <c r="B84" i="17"/>
  <c r="B76" i="17"/>
  <c r="B68" i="17"/>
  <c r="B60" i="17"/>
  <c r="B52" i="17"/>
  <c r="B44" i="17"/>
  <c r="B77" i="17"/>
  <c r="B69" i="17"/>
  <c r="B15" i="17"/>
  <c r="B25" i="17"/>
  <c r="B28" i="17"/>
  <c r="B31" i="17"/>
  <c r="B38" i="17"/>
  <c r="B46" i="17"/>
  <c r="B54" i="17"/>
  <c r="B62" i="17"/>
  <c r="B70" i="17"/>
  <c r="B78" i="17"/>
  <c r="B3" i="17"/>
  <c r="C3" i="17" s="1"/>
  <c r="D3" i="17" s="1"/>
  <c r="O26" i="17"/>
  <c r="O29" i="17"/>
  <c r="F43" i="17"/>
  <c r="F51" i="17"/>
  <c r="F59" i="17"/>
  <c r="F67" i="17"/>
  <c r="F75" i="17"/>
  <c r="O84" i="17"/>
  <c r="O76" i="17"/>
  <c r="O68" i="17"/>
  <c r="O60" i="17"/>
  <c r="O52" i="17"/>
  <c r="O44" i="17"/>
  <c r="O77" i="17"/>
  <c r="O69" i="17"/>
  <c r="B4" i="17"/>
  <c r="C4" i="17" s="1"/>
  <c r="D4" i="17" s="1"/>
  <c r="B6" i="17"/>
  <c r="O6" i="17"/>
  <c r="B9" i="17"/>
  <c r="O9" i="17"/>
  <c r="B17" i="17"/>
  <c r="O17" i="17"/>
  <c r="B19" i="17"/>
  <c r="O20" i="17"/>
  <c r="B22" i="17"/>
  <c r="O23" i="17"/>
  <c r="B26" i="17"/>
  <c r="B29" i="17"/>
  <c r="B32" i="17"/>
  <c r="O33" i="17"/>
  <c r="B35" i="17"/>
  <c r="O40" i="17"/>
  <c r="O41" i="17"/>
  <c r="F46" i="17"/>
  <c r="O48" i="17"/>
  <c r="O49" i="17"/>
  <c r="F54" i="17"/>
  <c r="O56" i="17"/>
  <c r="O57" i="17"/>
  <c r="O64" i="17"/>
  <c r="O65" i="17"/>
  <c r="O72" i="17"/>
  <c r="O73" i="17"/>
  <c r="O80" i="17"/>
  <c r="O81" i="17"/>
  <c r="F77" i="17"/>
  <c r="F69" i="17"/>
  <c r="F61" i="17"/>
  <c r="F53" i="17"/>
  <c r="F45" i="17"/>
  <c r="F78" i="17"/>
  <c r="F70" i="17"/>
  <c r="F62" i="17"/>
  <c r="O3" i="17"/>
  <c r="B36" i="17"/>
  <c r="O39" i="17"/>
  <c r="O47" i="17"/>
  <c r="O55" i="17"/>
  <c r="O63" i="17"/>
  <c r="O71" i="17"/>
  <c r="O79" i="17"/>
  <c r="B8" i="17"/>
  <c r="B11" i="17"/>
  <c r="B20" i="17"/>
  <c r="B23" i="17"/>
  <c r="B33" i="17"/>
  <c r="B37" i="17"/>
  <c r="B41" i="17"/>
  <c r="B49" i="17"/>
  <c r="B57" i="17"/>
  <c r="B65" i="17"/>
  <c r="B73" i="17"/>
  <c r="B81" i="17"/>
  <c r="H64" i="13"/>
  <c r="H78" i="13"/>
  <c r="H30" i="13"/>
  <c r="H82" i="13"/>
  <c r="H74" i="13"/>
  <c r="B18" i="16"/>
  <c r="C18" i="16" s="1"/>
  <c r="O18" i="16" s="1"/>
  <c r="P18" i="16" s="1"/>
  <c r="B35" i="16"/>
  <c r="C35" i="16" s="1"/>
  <c r="O35" i="16" s="1"/>
  <c r="B12" i="16"/>
  <c r="C12" i="16" s="1"/>
  <c r="O12" i="16" s="1"/>
  <c r="B45" i="16"/>
  <c r="B64" i="16"/>
  <c r="C64" i="16" s="1"/>
  <c r="O64" i="16" s="1"/>
  <c r="B25" i="16"/>
  <c r="C25" i="16" s="1"/>
  <c r="O25" i="16" s="1"/>
  <c r="B67" i="16"/>
  <c r="C67" i="16" s="1"/>
  <c r="O67" i="16" s="1"/>
  <c r="B72" i="16"/>
  <c r="C72" i="16" s="1"/>
  <c r="O72" i="16" s="1"/>
  <c r="B15" i="16"/>
  <c r="B17" i="16"/>
  <c r="C17" i="16" s="1"/>
  <c r="O17" i="16" s="1"/>
  <c r="B32" i="16"/>
  <c r="C32" i="16" s="1"/>
  <c r="O32" i="16" s="1"/>
  <c r="B53" i="16"/>
  <c r="C53" i="16" s="1"/>
  <c r="O53" i="16" s="1"/>
  <c r="B80" i="16"/>
  <c r="C80" i="16" s="1"/>
  <c r="O80" i="16" s="1"/>
  <c r="B29" i="16"/>
  <c r="C29" i="16" s="1"/>
  <c r="O29" i="16" s="1"/>
  <c r="B54" i="16"/>
  <c r="C54" i="16" s="1"/>
  <c r="O54" i="16" s="1"/>
  <c r="B57" i="16"/>
  <c r="C57" i="16" s="1"/>
  <c r="O57" i="16" s="1"/>
  <c r="B10" i="16"/>
  <c r="C10" i="16" s="1"/>
  <c r="O10" i="16" s="1"/>
  <c r="B33" i="16"/>
  <c r="C33" i="16" s="1"/>
  <c r="O33" i="16" s="1"/>
  <c r="B82" i="16"/>
  <c r="C82" i="16" s="1"/>
  <c r="O82" i="16" s="1"/>
  <c r="B14" i="16"/>
  <c r="C14" i="16" s="1"/>
  <c r="O14" i="16" s="1"/>
  <c r="B30" i="16"/>
  <c r="C30" i="16" s="1"/>
  <c r="O30" i="16" s="1"/>
  <c r="B41" i="16"/>
  <c r="C41" i="16" s="1"/>
  <c r="O41" i="16" s="1"/>
  <c r="B56" i="16"/>
  <c r="C56" i="16" s="1"/>
  <c r="O56" i="16" s="1"/>
  <c r="B79" i="16"/>
  <c r="C79" i="16" s="1"/>
  <c r="O79" i="16" s="1"/>
  <c r="B81" i="16"/>
  <c r="C81" i="16" s="1"/>
  <c r="O81" i="16" s="1"/>
  <c r="B84" i="16"/>
  <c r="C84" i="16" s="1"/>
  <c r="O84" i="16" s="1"/>
  <c r="B83" i="16"/>
  <c r="C83" i="16" s="1"/>
  <c r="O83" i="16" s="1"/>
  <c r="B74" i="16"/>
  <c r="C74" i="16" s="1"/>
  <c r="O74" i="16" s="1"/>
  <c r="B58" i="16"/>
  <c r="C58" i="16" s="1"/>
  <c r="O58" i="16" s="1"/>
  <c r="B38" i="16"/>
  <c r="C38" i="16" s="1"/>
  <c r="O38" i="16" s="1"/>
  <c r="B27" i="16"/>
  <c r="C27" i="16" s="1"/>
  <c r="O27" i="16" s="1"/>
  <c r="B23" i="16"/>
  <c r="C23" i="16" s="1"/>
  <c r="O23" i="16" s="1"/>
  <c r="B19" i="16"/>
  <c r="C19" i="16" s="1"/>
  <c r="O19" i="16" s="1"/>
  <c r="B42" i="16"/>
  <c r="C42" i="16" s="1"/>
  <c r="O42" i="16" s="1"/>
  <c r="B70" i="16"/>
  <c r="C70" i="16" s="1"/>
  <c r="O70" i="16" s="1"/>
  <c r="B8" i="16"/>
  <c r="B39" i="16"/>
  <c r="C39" i="16" s="1"/>
  <c r="O39" i="16" s="1"/>
  <c r="B40" i="16"/>
  <c r="C40" i="16" s="1"/>
  <c r="O40" i="16" s="1"/>
  <c r="B49" i="16"/>
  <c r="C49" i="16" s="1"/>
  <c r="O49" i="16" s="1"/>
  <c r="B50" i="16"/>
  <c r="C50" i="16" s="1"/>
  <c r="O50" i="16" s="1"/>
  <c r="B66" i="16"/>
  <c r="C66" i="16" s="1"/>
  <c r="O66" i="16" s="1"/>
  <c r="B76" i="16"/>
  <c r="C76" i="16" s="1"/>
  <c r="O76" i="16" s="1"/>
  <c r="B48" i="16"/>
  <c r="C48" i="16" s="1"/>
  <c r="O48" i="16" s="1"/>
  <c r="B52" i="16"/>
  <c r="C52" i="16" s="1"/>
  <c r="O52" i="16" s="1"/>
  <c r="B55" i="16"/>
  <c r="C55" i="16" s="1"/>
  <c r="O55" i="16" s="1"/>
  <c r="B63" i="16"/>
  <c r="C63" i="16" s="1"/>
  <c r="O63" i="16" s="1"/>
  <c r="B65" i="16"/>
  <c r="C65" i="16" s="1"/>
  <c r="O65" i="16" s="1"/>
  <c r="B68" i="16"/>
  <c r="C68" i="16" s="1"/>
  <c r="O68" i="16" s="1"/>
  <c r="B37" i="16"/>
  <c r="C37" i="16" s="1"/>
  <c r="O37" i="16" s="1"/>
  <c r="B71" i="16"/>
  <c r="C71" i="16" s="1"/>
  <c r="O71" i="16" s="1"/>
  <c r="B73" i="16"/>
  <c r="C73" i="16" s="1"/>
  <c r="O73" i="16" s="1"/>
  <c r="B47" i="16"/>
  <c r="C47" i="16" s="1"/>
  <c r="O47" i="16" s="1"/>
  <c r="B43" i="16"/>
  <c r="C43" i="16" s="1"/>
  <c r="O43" i="16" s="1"/>
  <c r="B59" i="16"/>
  <c r="C59" i="16" s="1"/>
  <c r="O59" i="16" s="1"/>
  <c r="B61" i="16"/>
  <c r="C61" i="16" s="1"/>
  <c r="O61" i="16" s="1"/>
  <c r="B75" i="16"/>
  <c r="C75" i="16" s="1"/>
  <c r="O75" i="16" s="1"/>
  <c r="B77" i="16"/>
  <c r="C77" i="16" s="1"/>
  <c r="O77" i="16" s="1"/>
  <c r="E415" i="15"/>
  <c r="D45" i="15"/>
  <c r="D61" i="15"/>
  <c r="D188" i="15"/>
  <c r="D333" i="15"/>
  <c r="D356" i="15"/>
  <c r="D362" i="15"/>
  <c r="D386" i="15"/>
  <c r="E386" i="15" s="1"/>
  <c r="D399" i="15"/>
  <c r="D407" i="15"/>
  <c r="E150" i="15"/>
  <c r="D157" i="15"/>
  <c r="D321" i="15"/>
  <c r="D329" i="15"/>
  <c r="D337" i="15"/>
  <c r="D342" i="15"/>
  <c r="D355" i="15"/>
  <c r="E356" i="15" s="1"/>
  <c r="D363" i="15"/>
  <c r="D379" i="15"/>
  <c r="D387" i="15"/>
  <c r="D392" i="15"/>
  <c r="D400" i="15"/>
  <c r="D408" i="15"/>
  <c r="D416" i="15"/>
  <c r="D53" i="15"/>
  <c r="D52" i="15"/>
  <c r="D59" i="15"/>
  <c r="D66" i="15"/>
  <c r="D264" i="15"/>
  <c r="D330" i="15"/>
  <c r="D343" i="15"/>
  <c r="D358" i="15"/>
  <c r="D364" i="15"/>
  <c r="E364" i="15" s="1"/>
  <c r="D372" i="15"/>
  <c r="D380" i="15"/>
  <c r="E380" i="15" s="1"/>
  <c r="D409" i="15"/>
  <c r="D417" i="15"/>
  <c r="D421" i="15"/>
  <c r="D167" i="15"/>
  <c r="D275" i="15"/>
  <c r="D291" i="15"/>
  <c r="D322" i="15"/>
  <c r="D339" i="15"/>
  <c r="D347" i="15"/>
  <c r="D365" i="15"/>
  <c r="D373" i="15"/>
  <c r="E373" i="15" s="1"/>
  <c r="D402" i="15"/>
  <c r="D418" i="15"/>
  <c r="D109" i="15"/>
  <c r="D191" i="15"/>
  <c r="D252" i="15"/>
  <c r="D268" i="15"/>
  <c r="D319" i="15"/>
  <c r="D332" i="15"/>
  <c r="D340" i="15"/>
  <c r="D354" i="15"/>
  <c r="D366" i="15"/>
  <c r="E366" i="15" s="1"/>
  <c r="D374" i="15"/>
  <c r="D395" i="15"/>
  <c r="D419" i="15"/>
  <c r="E419" i="15" s="1"/>
  <c r="D349" i="15"/>
  <c r="E350" i="15" s="1"/>
  <c r="D205" i="15"/>
  <c r="D301" i="15"/>
  <c r="D317" i="15"/>
  <c r="D345" i="15"/>
  <c r="E345" i="15" s="1"/>
  <c r="D348" i="15"/>
  <c r="D353" i="15"/>
  <c r="D367" i="15"/>
  <c r="D383" i="15"/>
  <c r="E383" i="15" s="1"/>
  <c r="D389" i="15"/>
  <c r="D396" i="15"/>
  <c r="E396" i="15" s="1"/>
  <c r="D412" i="15"/>
  <c r="D420" i="15"/>
  <c r="E421" i="15" s="1"/>
  <c r="D90" i="15"/>
  <c r="D154" i="15"/>
  <c r="D334" i="15"/>
  <c r="D376" i="15"/>
  <c r="D384" i="15"/>
  <c r="D388" i="15"/>
  <c r="D397" i="15"/>
  <c r="E398" i="15" s="1"/>
  <c r="D405" i="15"/>
  <c r="E406" i="15" s="1"/>
  <c r="D413" i="15"/>
  <c r="E414" i="15" s="1"/>
  <c r="E407" i="15"/>
  <c r="E157" i="15"/>
  <c r="E387" i="15"/>
  <c r="E330" i="15"/>
  <c r="D70" i="15"/>
  <c r="E189" i="15"/>
  <c r="D326" i="15"/>
  <c r="D359" i="15"/>
  <c r="D370" i="15"/>
  <c r="E370" i="15" s="1"/>
  <c r="D377" i="15"/>
  <c r="D403" i="15"/>
  <c r="D410" i="15"/>
  <c r="D35" i="15"/>
  <c r="D47" i="15"/>
  <c r="D82" i="15"/>
  <c r="D85" i="15"/>
  <c r="D106" i="15"/>
  <c r="D123" i="15"/>
  <c r="D190" i="15"/>
  <c r="E191" i="15" s="1"/>
  <c r="D253" i="15"/>
  <c r="D286" i="15"/>
  <c r="D323" i="15"/>
  <c r="E323" i="15" s="1"/>
  <c r="D312" i="15"/>
  <c r="D338" i="15"/>
  <c r="D371" i="15"/>
  <c r="D378" i="15"/>
  <c r="D404" i="15"/>
  <c r="D411" i="15"/>
  <c r="D54" i="15"/>
  <c r="D105" i="15"/>
  <c r="D204" i="15"/>
  <c r="E205" i="15" s="1"/>
  <c r="D254" i="15"/>
  <c r="D255" i="15"/>
  <c r="D324" i="15"/>
  <c r="E324" i="15" s="1"/>
  <c r="D331" i="15"/>
  <c r="E331" i="15" s="1"/>
  <c r="D335" i="15"/>
  <c r="D357" i="15"/>
  <c r="E357" i="15" s="1"/>
  <c r="D360" i="15"/>
  <c r="E360" i="15" s="1"/>
  <c r="D368" i="15"/>
  <c r="E368" i="15" s="1"/>
  <c r="D375" i="15"/>
  <c r="E375" i="15" s="1"/>
  <c r="D393" i="15"/>
  <c r="D401" i="15"/>
  <c r="E401" i="15" s="1"/>
  <c r="D44" i="15"/>
  <c r="D48" i="15"/>
  <c r="D58" i="15"/>
  <c r="D57" i="15"/>
  <c r="D96" i="15"/>
  <c r="D327" i="15"/>
  <c r="D37" i="15"/>
  <c r="D46" i="15"/>
  <c r="E47" i="15" s="1"/>
  <c r="D55" i="15"/>
  <c r="D80" i="15"/>
  <c r="D108" i="15"/>
  <c r="D110" i="15"/>
  <c r="D120" i="15"/>
  <c r="D225" i="15"/>
  <c r="D256" i="15"/>
  <c r="E256" i="15" s="1"/>
  <c r="D313" i="15"/>
  <c r="D346" i="15"/>
  <c r="D390" i="15"/>
  <c r="D62" i="15"/>
  <c r="E62" i="15" s="1"/>
  <c r="D325" i="15"/>
  <c r="D328" i="15"/>
  <c r="D336" i="15"/>
  <c r="E337" i="15" s="1"/>
  <c r="D361" i="15"/>
  <c r="E362" i="15" s="1"/>
  <c r="D394" i="15"/>
  <c r="D42" i="15"/>
  <c r="D50" i="15"/>
  <c r="D49" i="15"/>
  <c r="D97" i="15"/>
  <c r="D129" i="15"/>
  <c r="D242" i="15"/>
  <c r="D306" i="15"/>
  <c r="D34" i="15"/>
  <c r="D51" i="15"/>
  <c r="E52" i="15" s="1"/>
  <c r="D56" i="15"/>
  <c r="D84" i="15"/>
  <c r="D92" i="15"/>
  <c r="D100" i="15"/>
  <c r="D227" i="15"/>
  <c r="D258" i="15"/>
  <c r="D270" i="15"/>
  <c r="D271" i="15"/>
  <c r="D36" i="15"/>
  <c r="D60" i="15"/>
  <c r="D95" i="15"/>
  <c r="D112" i="15"/>
  <c r="D228" i="15"/>
  <c r="D236" i="15"/>
  <c r="D251" i="15"/>
  <c r="E252" i="15" s="1"/>
  <c r="D265" i="15"/>
  <c r="B46" i="15"/>
  <c r="D39" i="15"/>
  <c r="D71" i="15"/>
  <c r="D119" i="15"/>
  <c r="E120" i="15" s="1"/>
  <c r="D127" i="15"/>
  <c r="D121" i="15"/>
  <c r="D125" i="15"/>
  <c r="D200" i="15"/>
  <c r="D203" i="15"/>
  <c r="D65" i="15"/>
  <c r="E66" i="15" s="1"/>
  <c r="D72" i="15"/>
  <c r="D76" i="15"/>
  <c r="D87" i="15"/>
  <c r="D88" i="15"/>
  <c r="D86" i="15"/>
  <c r="D113" i="15"/>
  <c r="D182" i="15"/>
  <c r="D181" i="15"/>
  <c r="D219" i="15"/>
  <c r="D75" i="15"/>
  <c r="D73" i="15"/>
  <c r="D81" i="15"/>
  <c r="D283" i="15"/>
  <c r="D282" i="15"/>
  <c r="D280" i="15"/>
  <c r="D79" i="15"/>
  <c r="D77" i="15"/>
  <c r="D78" i="15"/>
  <c r="D69" i="15"/>
  <c r="D101" i="15"/>
  <c r="D118" i="15"/>
  <c r="D122" i="15"/>
  <c r="D124" i="15"/>
  <c r="D179" i="15"/>
  <c r="D178" i="15"/>
  <c r="D175" i="15"/>
  <c r="D38" i="15"/>
  <c r="D68" i="15"/>
  <c r="D74" i="15"/>
  <c r="D40" i="15"/>
  <c r="D64" i="15"/>
  <c r="D91" i="15"/>
  <c r="D94" i="15"/>
  <c r="D239" i="15"/>
  <c r="D238" i="15"/>
  <c r="D41" i="15"/>
  <c r="D83" i="15"/>
  <c r="D284" i="15"/>
  <c r="D142" i="15"/>
  <c r="D147" i="15"/>
  <c r="D146" i="15"/>
  <c r="D198" i="15"/>
  <c r="D220" i="15"/>
  <c r="D89" i="15"/>
  <c r="E90" i="15" s="1"/>
  <c r="D63" i="15"/>
  <c r="D67" i="15"/>
  <c r="D93" i="15"/>
  <c r="D104" i="15"/>
  <c r="D114" i="15"/>
  <c r="D140" i="15"/>
  <c r="D141" i="15"/>
  <c r="D217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E196" i="15"/>
  <c r="D212" i="15"/>
  <c r="D208" i="15"/>
  <c r="D213" i="15"/>
  <c r="D218" i="15"/>
  <c r="D216" i="15"/>
  <c r="D214" i="15"/>
  <c r="D235" i="15"/>
  <c r="D229" i="15"/>
  <c r="D294" i="15"/>
  <c r="D102" i="15"/>
  <c r="D137" i="15"/>
  <c r="D136" i="15"/>
  <c r="D139" i="15"/>
  <c r="D138" i="15"/>
  <c r="D180" i="15"/>
  <c r="D237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D260" i="15"/>
  <c r="D259" i="15"/>
  <c r="D304" i="15"/>
  <c r="D303" i="15"/>
  <c r="D103" i="15"/>
  <c r="D107" i="15"/>
  <c r="D111" i="15"/>
  <c r="D158" i="15"/>
  <c r="D169" i="15"/>
  <c r="D168" i="15"/>
  <c r="D177" i="15"/>
  <c r="D176" i="15"/>
  <c r="D185" i="15"/>
  <c r="D184" i="15"/>
  <c r="D211" i="15"/>
  <c r="E206" i="15"/>
  <c r="D245" i="15"/>
  <c r="D243" i="15"/>
  <c r="D281" i="15"/>
  <c r="D307" i="15"/>
  <c r="D320" i="15"/>
  <c r="D316" i="15"/>
  <c r="E317" i="15" s="1"/>
  <c r="E413" i="15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D310" i="15"/>
  <c r="D233" i="15"/>
  <c r="D241" i="15"/>
  <c r="D262" i="15"/>
  <c r="D272" i="15"/>
  <c r="D297" i="15"/>
  <c r="D315" i="15"/>
  <c r="D314" i="15"/>
  <c r="D207" i="15"/>
  <c r="D215" i="15"/>
  <c r="D247" i="15"/>
  <c r="D267" i="15"/>
  <c r="D266" i="15"/>
  <c r="D278" i="15"/>
  <c r="D288" i="15"/>
  <c r="D223" i="15"/>
  <c r="D231" i="15"/>
  <c r="D246" i="15"/>
  <c r="D269" i="15"/>
  <c r="D274" i="15"/>
  <c r="D277" i="15"/>
  <c r="D279" i="15"/>
  <c r="D276" i="15"/>
  <c r="D287" i="15"/>
  <c r="D302" i="15"/>
  <c r="E381" i="15"/>
  <c r="D194" i="15"/>
  <c r="D202" i="15"/>
  <c r="D210" i="15"/>
  <c r="D249" i="15"/>
  <c r="D285" i="15"/>
  <c r="D290" i="15"/>
  <c r="D293" i="15"/>
  <c r="D295" i="15"/>
  <c r="D292" i="15"/>
  <c r="D318" i="15"/>
  <c r="E348" i="15"/>
  <c r="D257" i="15"/>
  <c r="D273" i="15"/>
  <c r="D289" i="15"/>
  <c r="D305" i="15"/>
  <c r="E374" i="15"/>
  <c r="E340" i="15"/>
  <c r="E416" i="15"/>
  <c r="E409" i="15" l="1"/>
  <c r="Q104" i="5"/>
  <c r="Q106" i="5"/>
  <c r="F103" i="2"/>
  <c r="F95" i="2"/>
  <c r="F159" i="2"/>
  <c r="F156" i="2"/>
  <c r="F118" i="2"/>
  <c r="F105" i="2"/>
  <c r="F117" i="2"/>
  <c r="F115" i="2"/>
  <c r="F161" i="2"/>
  <c r="F160" i="2"/>
  <c r="F104" i="2"/>
  <c r="F122" i="2"/>
  <c r="F129" i="2"/>
  <c r="F111" i="2"/>
  <c r="F101" i="2"/>
  <c r="F127" i="2"/>
  <c r="F87" i="2"/>
  <c r="F130" i="2"/>
  <c r="E275" i="15"/>
  <c r="E388" i="15"/>
  <c r="E397" i="15"/>
  <c r="E385" i="15"/>
  <c r="E271" i="15"/>
  <c r="E253" i="15"/>
  <c r="E332" i="15"/>
  <c r="E190" i="15"/>
  <c r="E42" i="15"/>
  <c r="E313" i="15"/>
  <c r="E112" i="15"/>
  <c r="E335" i="15"/>
  <c r="E412" i="15"/>
  <c r="E410" i="15"/>
  <c r="E359" i="15"/>
  <c r="E404" i="15"/>
  <c r="E123" i="15"/>
  <c r="E55" i="15"/>
  <c r="E402" i="15"/>
  <c r="E270" i="15"/>
  <c r="E56" i="15"/>
  <c r="E327" i="15"/>
  <c r="E48" i="15"/>
  <c r="E408" i="15"/>
  <c r="E38" i="15"/>
  <c r="E50" i="15"/>
  <c r="E391" i="15"/>
  <c r="E40" i="15"/>
  <c r="E343" i="15"/>
  <c r="E349" i="15"/>
  <c r="E358" i="15"/>
  <c r="E108" i="15"/>
  <c r="E394" i="15"/>
  <c r="E377" i="15"/>
  <c r="E109" i="15"/>
  <c r="E417" i="15"/>
  <c r="E265" i="15"/>
  <c r="E54" i="15"/>
  <c r="E393" i="15"/>
  <c r="E322" i="15"/>
  <c r="E400" i="15"/>
  <c r="E333" i="15"/>
  <c r="E341" i="15"/>
  <c r="E352" i="15"/>
  <c r="E44" i="15"/>
  <c r="E382" i="15"/>
  <c r="E228" i="15"/>
  <c r="E254" i="15"/>
  <c r="E392" i="15"/>
  <c r="E399" i="15"/>
  <c r="E51" i="15"/>
  <c r="E342" i="15"/>
  <c r="E183" i="15"/>
  <c r="E371" i="15"/>
  <c r="E106" i="15"/>
  <c r="E336" i="15"/>
  <c r="E390" i="15"/>
  <c r="E264" i="15"/>
  <c r="E43" i="15"/>
  <c r="E334" i="15"/>
  <c r="E110" i="15"/>
  <c r="E353" i="15"/>
  <c r="E418" i="15"/>
  <c r="E384" i="15"/>
  <c r="E372" i="15"/>
  <c r="E286" i="15"/>
  <c r="E367" i="15"/>
  <c r="E403" i="15"/>
  <c r="E344" i="15"/>
  <c r="E49" i="15"/>
  <c r="E363" i="15"/>
  <c r="E365" i="15"/>
  <c r="E57" i="15"/>
  <c r="H77" i="13"/>
  <c r="H66" i="13"/>
  <c r="H75" i="13"/>
  <c r="P36" i="16"/>
  <c r="H81" i="13"/>
  <c r="H6" i="13"/>
  <c r="H22" i="13"/>
  <c r="H38" i="13"/>
  <c r="H54" i="13"/>
  <c r="H63" i="13"/>
  <c r="H79" i="13"/>
  <c r="Q100" i="5"/>
  <c r="Q102" i="5"/>
  <c r="H31" i="13"/>
  <c r="H47" i="13"/>
  <c r="C99" i="5"/>
  <c r="D99" i="5" s="1"/>
  <c r="P99" i="5" s="1"/>
  <c r="Q99" i="5" s="1"/>
  <c r="C107" i="5"/>
  <c r="D107" i="5" s="1"/>
  <c r="P107" i="5" s="1"/>
  <c r="Q107" i="5" s="1"/>
  <c r="C105" i="5"/>
  <c r="D105" i="5" s="1"/>
  <c r="P105" i="5" s="1"/>
  <c r="Q105" i="5" s="1"/>
  <c r="C96" i="5"/>
  <c r="D96" i="5" s="1"/>
  <c r="P96" i="5" s="1"/>
  <c r="Q96" i="5" s="1"/>
  <c r="C108" i="5"/>
  <c r="D108" i="5" s="1"/>
  <c r="P108" i="5" s="1"/>
  <c r="Q108" i="5" s="1"/>
  <c r="R89" i="5"/>
  <c r="H19" i="13"/>
  <c r="H35" i="13"/>
  <c r="H51" i="13"/>
  <c r="H8" i="13"/>
  <c r="H40" i="13"/>
  <c r="C111" i="5"/>
  <c r="D111" i="5" s="1"/>
  <c r="P111" i="5" s="1"/>
  <c r="Q111" i="5" s="1"/>
  <c r="C101" i="5"/>
  <c r="D101" i="5" s="1"/>
  <c r="P101" i="5" s="1"/>
  <c r="Q101" i="5" s="1"/>
  <c r="C85" i="5"/>
  <c r="D85" i="5" s="1"/>
  <c r="P85" i="5" s="1"/>
  <c r="C88" i="5"/>
  <c r="D88" i="5" s="1"/>
  <c r="P88" i="5" s="1"/>
  <c r="Q88" i="5" s="1"/>
  <c r="C110" i="5"/>
  <c r="D110" i="5" s="1"/>
  <c r="P110" i="5" s="1"/>
  <c r="Q110" i="5" s="1"/>
  <c r="C86" i="5"/>
  <c r="D86" i="5" s="1"/>
  <c r="P86" i="5" s="1"/>
  <c r="Q86" i="5" s="1"/>
  <c r="R88" i="5"/>
  <c r="R90" i="5"/>
  <c r="R86" i="5"/>
  <c r="R91" i="5"/>
  <c r="R111" i="5"/>
  <c r="H41" i="13"/>
  <c r="H57" i="13"/>
  <c r="C89" i="5"/>
  <c r="D89" i="5" s="1"/>
  <c r="P89" i="5" s="1"/>
  <c r="Q89" i="5" s="1"/>
  <c r="C87" i="5"/>
  <c r="D87" i="5" s="1"/>
  <c r="P87" i="5" s="1"/>
  <c r="Q87" i="5" s="1"/>
  <c r="C103" i="5"/>
  <c r="D103" i="5" s="1"/>
  <c r="P103" i="5" s="1"/>
  <c r="Q103" i="5" s="1"/>
  <c r="C112" i="5"/>
  <c r="D112" i="5" s="1"/>
  <c r="P112" i="5" s="1"/>
  <c r="Q112" i="5" s="1"/>
  <c r="C98" i="5"/>
  <c r="D98" i="5" s="1"/>
  <c r="P98" i="5" s="1"/>
  <c r="Q98" i="5" s="1"/>
  <c r="R96" i="5"/>
  <c r="H76" i="13"/>
  <c r="P26" i="16"/>
  <c r="H24" i="13"/>
  <c r="H56" i="13"/>
  <c r="C93" i="5"/>
  <c r="D93" i="5" s="1"/>
  <c r="P93" i="5" s="1"/>
  <c r="Q93" i="5" s="1"/>
  <c r="C109" i="5"/>
  <c r="D109" i="5" s="1"/>
  <c r="P109" i="5" s="1"/>
  <c r="Q109" i="5" s="1"/>
  <c r="C97" i="5"/>
  <c r="D97" i="5" s="1"/>
  <c r="P97" i="5" s="1"/>
  <c r="Q97" i="5" s="1"/>
  <c r="C91" i="5"/>
  <c r="D91" i="5" s="1"/>
  <c r="P91" i="5" s="1"/>
  <c r="Q91" i="5" s="1"/>
  <c r="C95" i="5"/>
  <c r="D95" i="5" s="1"/>
  <c r="P95" i="5" s="1"/>
  <c r="Q95" i="5" s="1"/>
  <c r="C92" i="5"/>
  <c r="D92" i="5" s="1"/>
  <c r="P92" i="5" s="1"/>
  <c r="Q92" i="5" s="1"/>
  <c r="C90" i="5"/>
  <c r="D90" i="5" s="1"/>
  <c r="P90" i="5" s="1"/>
  <c r="Q90" i="5" s="1"/>
  <c r="R92" i="5"/>
  <c r="R87" i="5"/>
  <c r="R85" i="5"/>
  <c r="H80" i="13"/>
  <c r="H16" i="13"/>
  <c r="H32" i="13"/>
  <c r="H48" i="13"/>
  <c r="H7" i="13"/>
  <c r="H23" i="13"/>
  <c r="H39" i="13"/>
  <c r="H55" i="13"/>
  <c r="H12" i="13"/>
  <c r="H36" i="13"/>
  <c r="H68" i="13"/>
  <c r="H4" i="13"/>
  <c r="H61" i="13"/>
  <c r="H14" i="13"/>
  <c r="H46" i="13"/>
  <c r="H58" i="13"/>
  <c r="P22" i="16"/>
  <c r="Q74" i="17"/>
  <c r="H11" i="13"/>
  <c r="H27" i="13"/>
  <c r="H43" i="13"/>
  <c r="H59" i="13"/>
  <c r="H60" i="13"/>
  <c r="P13" i="16"/>
  <c r="H70" i="13"/>
  <c r="H18" i="13"/>
  <c r="H34" i="13"/>
  <c r="H50" i="13"/>
  <c r="W3" i="5"/>
  <c r="H62" i="13"/>
  <c r="H65" i="13"/>
  <c r="H15" i="13"/>
  <c r="H20" i="13"/>
  <c r="H52" i="13"/>
  <c r="Q27" i="17"/>
  <c r="P46" i="16"/>
  <c r="H28" i="13"/>
  <c r="Q82" i="17"/>
  <c r="Q18" i="17"/>
  <c r="H9" i="13"/>
  <c r="H25" i="13"/>
  <c r="H13" i="13"/>
  <c r="H29" i="13"/>
  <c r="H45" i="13"/>
  <c r="H17" i="13"/>
  <c r="H33" i="13"/>
  <c r="H5" i="13"/>
  <c r="H21" i="13"/>
  <c r="H37" i="13"/>
  <c r="C8" i="17"/>
  <c r="D8" i="17" s="1"/>
  <c r="P8" i="17" s="1"/>
  <c r="Q8" i="17" s="1"/>
  <c r="C46" i="17"/>
  <c r="D46" i="17" s="1"/>
  <c r="P46" i="17" s="1"/>
  <c r="Q46" i="17" s="1"/>
  <c r="C76" i="17"/>
  <c r="D76" i="17" s="1"/>
  <c r="P76" i="17" s="1"/>
  <c r="Q76" i="17" s="1"/>
  <c r="C79" i="17"/>
  <c r="D79" i="17" s="1"/>
  <c r="P79" i="17" s="1"/>
  <c r="Q79" i="17" s="1"/>
  <c r="C16" i="17"/>
  <c r="D16" i="17" s="1"/>
  <c r="P16" i="17" s="1"/>
  <c r="Q16" i="17" s="1"/>
  <c r="C21" i="17"/>
  <c r="D21" i="17" s="1"/>
  <c r="P21" i="17" s="1"/>
  <c r="Q21" i="17" s="1"/>
  <c r="C73" i="17"/>
  <c r="D73" i="17" s="1"/>
  <c r="P73" i="17" s="1"/>
  <c r="Q73" i="17" s="1"/>
  <c r="C41" i="17"/>
  <c r="D41" i="17" s="1"/>
  <c r="P41" i="17" s="1"/>
  <c r="Q41" i="17" s="1"/>
  <c r="C23" i="17"/>
  <c r="D23" i="17" s="1"/>
  <c r="P23" i="17" s="1"/>
  <c r="Q23" i="17" s="1"/>
  <c r="C32" i="17"/>
  <c r="D32" i="17" s="1"/>
  <c r="P32" i="17" s="1"/>
  <c r="Q32" i="17" s="1"/>
  <c r="C22" i="17"/>
  <c r="D22" i="17" s="1"/>
  <c r="P22" i="17" s="1"/>
  <c r="Q22" i="17" s="1"/>
  <c r="C17" i="17"/>
  <c r="D17" i="17" s="1"/>
  <c r="P17" i="17" s="1"/>
  <c r="Q17" i="17" s="1"/>
  <c r="C6" i="17"/>
  <c r="D6" i="17" s="1"/>
  <c r="P6" i="17" s="1"/>
  <c r="Q6" i="17" s="1"/>
  <c r="C70" i="17"/>
  <c r="D70" i="17" s="1"/>
  <c r="P70" i="17" s="1"/>
  <c r="Q70" i="17" s="1"/>
  <c r="C38" i="17"/>
  <c r="D38" i="17" s="1"/>
  <c r="P38" i="17" s="1"/>
  <c r="Q38" i="17" s="1"/>
  <c r="C15" i="17"/>
  <c r="D15" i="17" s="1"/>
  <c r="P15" i="17" s="1"/>
  <c r="Q15" i="17" s="1"/>
  <c r="C52" i="17"/>
  <c r="D52" i="17" s="1"/>
  <c r="P52" i="17" s="1"/>
  <c r="Q52" i="17" s="1"/>
  <c r="C84" i="17"/>
  <c r="D84" i="17" s="1"/>
  <c r="P84" i="17" s="1"/>
  <c r="Q84" i="17" s="1"/>
  <c r="C5" i="17"/>
  <c r="D5" i="17" s="1"/>
  <c r="P5" i="17" s="1"/>
  <c r="Q5" i="17" s="1"/>
  <c r="C50" i="17"/>
  <c r="D50" i="17" s="1"/>
  <c r="P50" i="17" s="1"/>
  <c r="Q50" i="17" s="1"/>
  <c r="C48" i="17"/>
  <c r="D48" i="17" s="1"/>
  <c r="P48" i="17" s="1"/>
  <c r="Q48" i="17" s="1"/>
  <c r="C83" i="17"/>
  <c r="D83" i="17" s="1"/>
  <c r="P83" i="17" s="1"/>
  <c r="Q83" i="17" s="1"/>
  <c r="C58" i="17"/>
  <c r="D58" i="17" s="1"/>
  <c r="P58" i="17" s="1"/>
  <c r="Q58" i="17" s="1"/>
  <c r="O6" i="12"/>
  <c r="O45" i="12"/>
  <c r="O46" i="12"/>
  <c r="O61" i="12"/>
  <c r="O19" i="12"/>
  <c r="O71" i="12"/>
  <c r="C42" i="17"/>
  <c r="D42" i="17" s="1"/>
  <c r="P42" i="17" s="1"/>
  <c r="Q42" i="17" s="1"/>
  <c r="C65" i="17"/>
  <c r="D65" i="17" s="1"/>
  <c r="P65" i="17" s="1"/>
  <c r="Q65" i="17" s="1"/>
  <c r="C37" i="17"/>
  <c r="D37" i="17" s="1"/>
  <c r="P37" i="17" s="1"/>
  <c r="Q37" i="17" s="1"/>
  <c r="C20" i="17"/>
  <c r="D20" i="17" s="1"/>
  <c r="P20" i="17" s="1"/>
  <c r="Q20" i="17" s="1"/>
  <c r="C29" i="17"/>
  <c r="D29" i="17" s="1"/>
  <c r="P29" i="17" s="1"/>
  <c r="Q29" i="17" s="1"/>
  <c r="C62" i="17"/>
  <c r="D62" i="17" s="1"/>
  <c r="P62" i="17" s="1"/>
  <c r="Q62" i="17" s="1"/>
  <c r="C31" i="17"/>
  <c r="D31" i="17" s="1"/>
  <c r="P31" i="17" s="1"/>
  <c r="Q31" i="17" s="1"/>
  <c r="C69" i="17"/>
  <c r="D69" i="17" s="1"/>
  <c r="P69" i="17" s="1"/>
  <c r="Q69" i="17" s="1"/>
  <c r="C60" i="17"/>
  <c r="D60" i="17" s="1"/>
  <c r="P60" i="17" s="1"/>
  <c r="Q60" i="17" s="1"/>
  <c r="C63" i="17"/>
  <c r="D63" i="17" s="1"/>
  <c r="P63" i="17" s="1"/>
  <c r="Q63" i="17" s="1"/>
  <c r="C55" i="17"/>
  <c r="D55" i="17" s="1"/>
  <c r="P55" i="17" s="1"/>
  <c r="Q55" i="17" s="1"/>
  <c r="C47" i="17"/>
  <c r="D47" i="17" s="1"/>
  <c r="P47" i="17" s="1"/>
  <c r="Q47" i="17" s="1"/>
  <c r="C39" i="17"/>
  <c r="D39" i="17" s="1"/>
  <c r="P39" i="17" s="1"/>
  <c r="Q39" i="17" s="1"/>
  <c r="C13" i="17"/>
  <c r="D13" i="17" s="1"/>
  <c r="P13" i="17" s="1"/>
  <c r="Q13" i="17" s="1"/>
  <c r="C7" i="17"/>
  <c r="D7" i="17" s="1"/>
  <c r="P7" i="17" s="1"/>
  <c r="Q7" i="17" s="1"/>
  <c r="C64" i="17"/>
  <c r="D64" i="17" s="1"/>
  <c r="P64" i="17" s="1"/>
  <c r="Q64" i="17" s="1"/>
  <c r="C43" i="17"/>
  <c r="D43" i="17" s="1"/>
  <c r="P43" i="17" s="1"/>
  <c r="Q43" i="17" s="1"/>
  <c r="C14" i="17"/>
  <c r="D14" i="17" s="1"/>
  <c r="P14" i="17" s="1"/>
  <c r="Q14" i="17" s="1"/>
  <c r="C12" i="17"/>
  <c r="D12" i="17" s="1"/>
  <c r="P12" i="17" s="1"/>
  <c r="Q12" i="17" s="1"/>
  <c r="C67" i="17"/>
  <c r="D67" i="17" s="1"/>
  <c r="P67" i="17" s="1"/>
  <c r="Q67" i="17" s="1"/>
  <c r="C24" i="17"/>
  <c r="D24" i="17" s="1"/>
  <c r="P24" i="17" s="1"/>
  <c r="Q24" i="17" s="1"/>
  <c r="C72" i="17"/>
  <c r="D72" i="17" s="1"/>
  <c r="P72" i="17" s="1"/>
  <c r="Q72" i="17" s="1"/>
  <c r="O22" i="12"/>
  <c r="O17" i="12"/>
  <c r="O49" i="12"/>
  <c r="O39" i="12"/>
  <c r="O73" i="12"/>
  <c r="V3" i="16"/>
  <c r="C4" i="16"/>
  <c r="O27" i="12"/>
  <c r="O75" i="12"/>
  <c r="O81" i="12"/>
  <c r="C44" i="17"/>
  <c r="D44" i="17" s="1"/>
  <c r="P44" i="17" s="1"/>
  <c r="Q44" i="17" s="1"/>
  <c r="O41" i="12"/>
  <c r="C57" i="17"/>
  <c r="D57" i="17" s="1"/>
  <c r="P57" i="17" s="1"/>
  <c r="Q57" i="17" s="1"/>
  <c r="C11" i="17"/>
  <c r="D11" i="17" s="1"/>
  <c r="P11" i="17" s="1"/>
  <c r="Q11" i="17" s="1"/>
  <c r="C36" i="17"/>
  <c r="D36" i="17" s="1"/>
  <c r="P36" i="17" s="1"/>
  <c r="Q36" i="17" s="1"/>
  <c r="C35" i="17"/>
  <c r="D35" i="17" s="1"/>
  <c r="P35" i="17" s="1"/>
  <c r="Q35" i="17" s="1"/>
  <c r="C26" i="17"/>
  <c r="D26" i="17" s="1"/>
  <c r="P26" i="17" s="1"/>
  <c r="Q26" i="17" s="1"/>
  <c r="C19" i="17"/>
  <c r="D19" i="17" s="1"/>
  <c r="P19" i="17" s="1"/>
  <c r="Q19" i="17" s="1"/>
  <c r="C9" i="17"/>
  <c r="D9" i="17" s="1"/>
  <c r="P9" i="17" s="1"/>
  <c r="Q9" i="17" s="1"/>
  <c r="C54" i="17"/>
  <c r="D54" i="17" s="1"/>
  <c r="P54" i="17" s="1"/>
  <c r="Q54" i="17" s="1"/>
  <c r="C28" i="17"/>
  <c r="D28" i="17" s="1"/>
  <c r="P28" i="17" s="1"/>
  <c r="Q28" i="17" s="1"/>
  <c r="C77" i="17"/>
  <c r="D77" i="17" s="1"/>
  <c r="P77" i="17" s="1"/>
  <c r="Q77" i="17" s="1"/>
  <c r="C68" i="17"/>
  <c r="D68" i="17" s="1"/>
  <c r="P68" i="17" s="1"/>
  <c r="Q68" i="17" s="1"/>
  <c r="C71" i="17"/>
  <c r="D71" i="17" s="1"/>
  <c r="P71" i="17" s="1"/>
  <c r="Q71" i="17" s="1"/>
  <c r="C61" i="17"/>
  <c r="D61" i="17" s="1"/>
  <c r="P61" i="17" s="1"/>
  <c r="Q61" i="17" s="1"/>
  <c r="C53" i="17"/>
  <c r="D53" i="17" s="1"/>
  <c r="P53" i="17" s="1"/>
  <c r="Q53" i="17" s="1"/>
  <c r="C45" i="17"/>
  <c r="D45" i="17" s="1"/>
  <c r="P45" i="17" s="1"/>
  <c r="Q45" i="17" s="1"/>
  <c r="C66" i="17"/>
  <c r="D66" i="17" s="1"/>
  <c r="P66" i="17" s="1"/>
  <c r="Q66" i="17" s="1"/>
  <c r="C51" i="17"/>
  <c r="D51" i="17" s="1"/>
  <c r="P51" i="17" s="1"/>
  <c r="Q51" i="17" s="1"/>
  <c r="C80" i="17"/>
  <c r="D80" i="17" s="1"/>
  <c r="P80" i="17" s="1"/>
  <c r="Q80" i="17" s="1"/>
  <c r="C59" i="17"/>
  <c r="D59" i="17" s="1"/>
  <c r="P59" i="17" s="1"/>
  <c r="Q59" i="17" s="1"/>
  <c r="C10" i="17"/>
  <c r="D10" i="17" s="1"/>
  <c r="P10" i="17" s="1"/>
  <c r="Q10" i="17" s="1"/>
  <c r="C40" i="17"/>
  <c r="D40" i="17" s="1"/>
  <c r="P40" i="17" s="1"/>
  <c r="Q40" i="17" s="1"/>
  <c r="C56" i="17"/>
  <c r="D56" i="17" s="1"/>
  <c r="P56" i="17" s="1"/>
  <c r="Q56" i="17" s="1"/>
  <c r="Q34" i="17"/>
  <c r="C30" i="17"/>
  <c r="D30" i="17" s="1"/>
  <c r="P30" i="17" s="1"/>
  <c r="Q30" i="17" s="1"/>
  <c r="O38" i="12"/>
  <c r="O16" i="12"/>
  <c r="O32" i="12"/>
  <c r="O48" i="12"/>
  <c r="O76" i="12"/>
  <c r="O5" i="12"/>
  <c r="O37" i="12"/>
  <c r="O14" i="12"/>
  <c r="O10" i="12"/>
  <c r="O42" i="12"/>
  <c r="O62" i="12"/>
  <c r="O78" i="12"/>
  <c r="O35" i="12"/>
  <c r="O59" i="12"/>
  <c r="O79" i="12"/>
  <c r="C81" i="17"/>
  <c r="D81" i="17" s="1"/>
  <c r="P81" i="17" s="1"/>
  <c r="Q81" i="17" s="1"/>
  <c r="C49" i="17"/>
  <c r="D49" i="17" s="1"/>
  <c r="P49" i="17" s="1"/>
  <c r="Q49" i="17" s="1"/>
  <c r="C33" i="17"/>
  <c r="D33" i="17" s="1"/>
  <c r="P33" i="17" s="1"/>
  <c r="Q33" i="17" s="1"/>
  <c r="C78" i="17"/>
  <c r="D78" i="17" s="1"/>
  <c r="P78" i="17" s="1"/>
  <c r="Q78" i="17" s="1"/>
  <c r="C25" i="17"/>
  <c r="D25" i="17" s="1"/>
  <c r="P25" i="17" s="1"/>
  <c r="Q25" i="17" s="1"/>
  <c r="C75" i="17"/>
  <c r="D75" i="17" s="1"/>
  <c r="P75" i="17" s="1"/>
  <c r="Q75" i="17" s="1"/>
  <c r="O7" i="12"/>
  <c r="O66" i="12"/>
  <c r="O11" i="12"/>
  <c r="O43" i="12"/>
  <c r="O67" i="12"/>
  <c r="O83" i="12"/>
  <c r="P3" i="16"/>
  <c r="J4" i="17"/>
  <c r="I3" i="17" s="1"/>
  <c r="Q3" i="17"/>
  <c r="S4" i="17"/>
  <c r="R29" i="17" s="1"/>
  <c r="P4" i="17"/>
  <c r="W3" i="17"/>
  <c r="O4" i="16"/>
  <c r="F4" i="16" s="1"/>
  <c r="I4" i="16"/>
  <c r="H3" i="16" s="1"/>
  <c r="P32" i="16"/>
  <c r="P17" i="16"/>
  <c r="C8" i="16"/>
  <c r="C45" i="16"/>
  <c r="C15" i="16"/>
  <c r="P77" i="16"/>
  <c r="P34" i="16"/>
  <c r="P35" i="16"/>
  <c r="P63" i="16"/>
  <c r="P50" i="16"/>
  <c r="P19" i="16"/>
  <c r="P84" i="16"/>
  <c r="P10" i="16"/>
  <c r="P7" i="16"/>
  <c r="P21" i="16"/>
  <c r="P5" i="16"/>
  <c r="P69" i="16"/>
  <c r="P47" i="16"/>
  <c r="P73" i="16"/>
  <c r="P49" i="16"/>
  <c r="P23" i="16"/>
  <c r="P41" i="16"/>
  <c r="P51" i="16"/>
  <c r="P24" i="16"/>
  <c r="P27" i="16"/>
  <c r="P75" i="16"/>
  <c r="P71" i="16"/>
  <c r="P82" i="16"/>
  <c r="P61" i="16"/>
  <c r="P20" i="16"/>
  <c r="P72" i="16"/>
  <c r="P52" i="16"/>
  <c r="P76" i="16"/>
  <c r="P38" i="16"/>
  <c r="P79" i="16"/>
  <c r="P65" i="16"/>
  <c r="P64" i="16"/>
  <c r="P9" i="16"/>
  <c r="P44" i="16"/>
  <c r="P81" i="16"/>
  <c r="P28" i="16"/>
  <c r="P59" i="16"/>
  <c r="P60" i="16"/>
  <c r="P16" i="16"/>
  <c r="P6" i="16"/>
  <c r="P40" i="16"/>
  <c r="P58" i="16"/>
  <c r="P30" i="16"/>
  <c r="R4" i="16"/>
  <c r="Q16" i="16" s="1"/>
  <c r="P55" i="16"/>
  <c r="P68" i="16"/>
  <c r="P39" i="16"/>
  <c r="P74" i="16"/>
  <c r="P67" i="16"/>
  <c r="P57" i="16"/>
  <c r="P80" i="16"/>
  <c r="P43" i="16"/>
  <c r="P31" i="16"/>
  <c r="P37" i="16"/>
  <c r="P66" i="16"/>
  <c r="P70" i="16"/>
  <c r="P83" i="16"/>
  <c r="P62" i="16"/>
  <c r="P14" i="16"/>
  <c r="P54" i="16"/>
  <c r="P29" i="16"/>
  <c r="P12" i="16"/>
  <c r="P48" i="16"/>
  <c r="P42" i="16"/>
  <c r="P78" i="16"/>
  <c r="P56" i="16"/>
  <c r="P11" i="16"/>
  <c r="P33" i="16"/>
  <c r="P25" i="16"/>
  <c r="P53" i="16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E96" i="15"/>
  <c r="E85" i="15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132" i="15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E139" i="15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E290" i="15"/>
  <c r="E274" i="15"/>
  <c r="E233" i="15"/>
  <c r="E281" i="15"/>
  <c r="E131" i="15"/>
  <c r="E136" i="15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E164" i="15"/>
  <c r="E128" i="15"/>
  <c r="E137" i="15"/>
  <c r="E235" i="15"/>
  <c r="E298" i="15"/>
  <c r="E193" i="15"/>
  <c r="E99" i="15"/>
  <c r="E174" i="15"/>
  <c r="E141" i="15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134" i="15"/>
  <c r="E229" i="15"/>
  <c r="E135" i="15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E240" i="15"/>
  <c r="E142" i="15"/>
  <c r="E306" i="15"/>
  <c r="E124" i="15"/>
  <c r="E75" i="15"/>
  <c r="E86" i="15"/>
  <c r="E236" i="15"/>
  <c r="E71" i="15"/>
  <c r="B47" i="15"/>
  <c r="E70" i="15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127" i="15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E284" i="15"/>
  <c r="E268" i="15"/>
  <c r="E95" i="15"/>
  <c r="E74" i="15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E105" i="15"/>
  <c r="R52" i="17" l="1"/>
  <c r="Q85" i="5"/>
  <c r="R17" i="17"/>
  <c r="R23" i="17"/>
  <c r="R49" i="17"/>
  <c r="R63" i="17"/>
  <c r="R81" i="17"/>
  <c r="R39" i="17"/>
  <c r="R77" i="17"/>
  <c r="R79" i="17"/>
  <c r="Q8" i="16"/>
  <c r="Q23" i="16"/>
  <c r="Q36" i="16"/>
  <c r="R6" i="17"/>
  <c r="R55" i="17"/>
  <c r="R20" i="17"/>
  <c r="R47" i="17"/>
  <c r="Q19" i="16"/>
  <c r="Q69" i="16"/>
  <c r="Q22" i="16"/>
  <c r="Q43" i="16"/>
  <c r="Q30" i="16"/>
  <c r="Q59" i="16"/>
  <c r="Q39" i="16"/>
  <c r="Q12" i="16"/>
  <c r="Q26" i="16"/>
  <c r="Q55" i="16"/>
  <c r="Q44" i="16"/>
  <c r="Q11" i="16"/>
  <c r="Q56" i="16"/>
  <c r="Q40" i="16"/>
  <c r="Q15" i="16"/>
  <c r="Q51" i="16"/>
  <c r="H4" i="16"/>
  <c r="P4" i="16"/>
  <c r="R68" i="17"/>
  <c r="R44" i="17"/>
  <c r="R76" i="17"/>
  <c r="R69" i="17"/>
  <c r="R56" i="17"/>
  <c r="R65" i="17"/>
  <c r="Q3" i="16"/>
  <c r="Q65" i="16"/>
  <c r="Q60" i="16"/>
  <c r="Q35" i="16"/>
  <c r="Q52" i="16"/>
  <c r="Q72" i="16"/>
  <c r="Q27" i="16"/>
  <c r="Q47" i="16"/>
  <c r="Q31" i="16"/>
  <c r="Q64" i="16"/>
  <c r="Q20" i="16"/>
  <c r="Q14" i="16"/>
  <c r="Q9" i="16"/>
  <c r="Q25" i="16"/>
  <c r="Q42" i="16"/>
  <c r="Q58" i="16"/>
  <c r="Q75" i="16"/>
  <c r="Q37" i="16"/>
  <c r="Q53" i="16"/>
  <c r="Q66" i="16"/>
  <c r="Q82" i="16"/>
  <c r="Q68" i="16"/>
  <c r="Q24" i="16"/>
  <c r="Q18" i="16"/>
  <c r="Q13" i="16"/>
  <c r="Q29" i="16"/>
  <c r="Q46" i="16"/>
  <c r="Q63" i="16"/>
  <c r="Q79" i="16"/>
  <c r="Q41" i="16"/>
  <c r="Q57" i="16"/>
  <c r="Q70" i="16"/>
  <c r="Q80" i="16"/>
  <c r="Q28" i="16"/>
  <c r="Q6" i="16"/>
  <c r="Q17" i="16"/>
  <c r="Q33" i="16"/>
  <c r="Q50" i="16"/>
  <c r="Q67" i="16"/>
  <c r="Q83" i="16"/>
  <c r="Q45" i="16"/>
  <c r="Q61" i="16"/>
  <c r="Q74" i="16"/>
  <c r="Q84" i="16"/>
  <c r="Q32" i="16"/>
  <c r="Q10" i="16"/>
  <c r="Q5" i="16"/>
  <c r="Q21" i="16"/>
  <c r="Q38" i="16"/>
  <c r="Q54" i="16"/>
  <c r="Q71" i="16"/>
  <c r="Q4" i="16"/>
  <c r="Q49" i="16"/>
  <c r="Q62" i="16"/>
  <c r="Q78" i="16"/>
  <c r="Q81" i="16"/>
  <c r="Q7" i="16"/>
  <c r="Q34" i="16"/>
  <c r="Q73" i="16"/>
  <c r="Q48" i="16"/>
  <c r="Q77" i="16"/>
  <c r="Q76" i="16"/>
  <c r="R40" i="17"/>
  <c r="R57" i="17"/>
  <c r="R9" i="17"/>
  <c r="R73" i="17"/>
  <c r="R80" i="17"/>
  <c r="R60" i="17"/>
  <c r="R37" i="17"/>
  <c r="R4" i="17"/>
  <c r="R5" i="17"/>
  <c r="R24" i="17"/>
  <c r="R15" i="17"/>
  <c r="R46" i="17"/>
  <c r="R78" i="17"/>
  <c r="R28" i="17"/>
  <c r="R11" i="17"/>
  <c r="R13" i="17"/>
  <c r="R35" i="17"/>
  <c r="R51" i="17"/>
  <c r="R83" i="17"/>
  <c r="R66" i="17"/>
  <c r="R22" i="17"/>
  <c r="R54" i="17"/>
  <c r="R30" i="17"/>
  <c r="R21" i="17"/>
  <c r="R32" i="17"/>
  <c r="R42" i="17"/>
  <c r="R67" i="17"/>
  <c r="R7" i="17"/>
  <c r="R34" i="17"/>
  <c r="R18" i="17"/>
  <c r="R43" i="17"/>
  <c r="R62" i="17"/>
  <c r="R16" i="17"/>
  <c r="R27" i="17"/>
  <c r="R45" i="17"/>
  <c r="R58" i="17"/>
  <c r="R74" i="17"/>
  <c r="R10" i="17"/>
  <c r="R36" i="17"/>
  <c r="R31" i="17"/>
  <c r="R59" i="17"/>
  <c r="R75" i="17"/>
  <c r="R19" i="17"/>
  <c r="R50" i="17"/>
  <c r="R82" i="17"/>
  <c r="R14" i="17"/>
  <c r="R53" i="17"/>
  <c r="R38" i="17"/>
  <c r="R70" i="17"/>
  <c r="R12" i="17"/>
  <c r="R25" i="17"/>
  <c r="R61" i="17"/>
  <c r="R8" i="17"/>
  <c r="R33" i="17"/>
  <c r="R64" i="17"/>
  <c r="R72" i="17"/>
  <c r="R48" i="17"/>
  <c r="R71" i="17"/>
  <c r="R26" i="17"/>
  <c r="R41" i="17"/>
  <c r="R84" i="17"/>
  <c r="R3" i="17"/>
  <c r="G4" i="17"/>
  <c r="Q4" i="17"/>
  <c r="T3" i="17" s="1"/>
  <c r="G4" i="16"/>
  <c r="F5" i="16"/>
  <c r="H5" i="16" s="1"/>
  <c r="O15" i="16"/>
  <c r="P15" i="16" s="1"/>
  <c r="O45" i="16"/>
  <c r="P45" i="16" s="1"/>
  <c r="O8" i="16"/>
  <c r="P8" i="16" s="1"/>
  <c r="B48" i="15"/>
  <c r="S5" i="16" l="1"/>
  <c r="S3" i="16"/>
  <c r="G5" i="17"/>
  <c r="I4" i="17"/>
  <c r="H4" i="17"/>
  <c r="T5" i="17"/>
  <c r="U3" i="17" s="1"/>
  <c r="U5" i="17" s="1"/>
  <c r="G5" i="16"/>
  <c r="F6" i="16"/>
  <c r="H6" i="16" s="1"/>
  <c r="B49" i="15"/>
  <c r="T3" i="16" l="1"/>
  <c r="T5" i="16" s="1"/>
  <c r="I5" i="17"/>
  <c r="G6" i="17"/>
  <c r="H5" i="17"/>
  <c r="F7" i="16"/>
  <c r="G6" i="16"/>
  <c r="B50" i="15"/>
  <c r="F8" i="16" l="1"/>
  <c r="H8" i="16" s="1"/>
  <c r="H7" i="16"/>
  <c r="G7" i="17"/>
  <c r="I6" i="17"/>
  <c r="H6" i="17"/>
  <c r="G7" i="16"/>
  <c r="B51" i="15"/>
  <c r="G8" i="16" l="1"/>
  <c r="F9" i="16"/>
  <c r="H9" i="16" s="1"/>
  <c r="I7" i="17"/>
  <c r="H7" i="17"/>
  <c r="G8" i="17"/>
  <c r="B52" i="15"/>
  <c r="F10" i="16" l="1"/>
  <c r="H10" i="16" s="1"/>
  <c r="G9" i="16"/>
  <c r="I8" i="17"/>
  <c r="G9" i="17"/>
  <c r="H8" i="17"/>
  <c r="B53" i="15"/>
  <c r="F11" i="16" l="1"/>
  <c r="H11" i="16" s="1"/>
  <c r="G10" i="16"/>
  <c r="G10" i="17"/>
  <c r="I9" i="17"/>
  <c r="H9" i="17"/>
  <c r="F12" i="16"/>
  <c r="H12" i="16" s="1"/>
  <c r="G11" i="16"/>
  <c r="B54" i="15"/>
  <c r="I10" i="17" l="1"/>
  <c r="H10" i="17"/>
  <c r="G11" i="17"/>
  <c r="F13" i="16"/>
  <c r="H13" i="16" s="1"/>
  <c r="G12" i="16"/>
  <c r="B55" i="15"/>
  <c r="G12" i="17" l="1"/>
  <c r="I11" i="17"/>
  <c r="H11" i="17"/>
  <c r="G13" i="16"/>
  <c r="F14" i="16"/>
  <c r="H14" i="16" s="1"/>
  <c r="B56" i="15"/>
  <c r="G13" i="17" l="1"/>
  <c r="I12" i="17"/>
  <c r="H12" i="17"/>
  <c r="F15" i="16"/>
  <c r="H15" i="16" s="1"/>
  <c r="G14" i="16"/>
  <c r="B57" i="15"/>
  <c r="I13" i="17" l="1"/>
  <c r="G14" i="17"/>
  <c r="H13" i="17"/>
  <c r="F16" i="16"/>
  <c r="H16" i="16" s="1"/>
  <c r="G15" i="16"/>
  <c r="B58" i="15"/>
  <c r="G15" i="17" l="1"/>
  <c r="I14" i="17"/>
  <c r="H14" i="17"/>
  <c r="F17" i="16"/>
  <c r="H17" i="16" s="1"/>
  <c r="G16" i="16"/>
  <c r="B59" i="15"/>
  <c r="G16" i="17" l="1"/>
  <c r="I15" i="17"/>
  <c r="H15" i="17"/>
  <c r="F18" i="16"/>
  <c r="H18" i="16" s="1"/>
  <c r="G17" i="16"/>
  <c r="B60" i="15"/>
  <c r="I16" i="17" l="1"/>
  <c r="G17" i="17"/>
  <c r="H16" i="17"/>
  <c r="F19" i="16"/>
  <c r="H19" i="16" s="1"/>
  <c r="G18" i="16"/>
  <c r="B61" i="15"/>
  <c r="G18" i="17" l="1"/>
  <c r="I17" i="17"/>
  <c r="H17" i="17"/>
  <c r="F20" i="16"/>
  <c r="H20" i="16" s="1"/>
  <c r="G19" i="16"/>
  <c r="B62" i="15"/>
  <c r="I18" i="17" l="1"/>
  <c r="G19" i="17"/>
  <c r="H18" i="17"/>
  <c r="F21" i="16"/>
  <c r="H21" i="16" s="1"/>
  <c r="G20" i="16"/>
  <c r="B63" i="15"/>
  <c r="G20" i="17" l="1"/>
  <c r="I19" i="17"/>
  <c r="H19" i="17"/>
  <c r="F22" i="16"/>
  <c r="H22" i="16" s="1"/>
  <c r="G21" i="16"/>
  <c r="B64" i="15"/>
  <c r="G21" i="17" l="1"/>
  <c r="I20" i="17"/>
  <c r="H20" i="17"/>
  <c r="F23" i="16"/>
  <c r="H23" i="16" s="1"/>
  <c r="G22" i="16"/>
  <c r="B65" i="15"/>
  <c r="G22" i="17" l="1"/>
  <c r="I21" i="17"/>
  <c r="H21" i="17"/>
  <c r="F24" i="16"/>
  <c r="H24" i="16" s="1"/>
  <c r="G23" i="16"/>
  <c r="B66" i="15"/>
  <c r="G23" i="17" l="1"/>
  <c r="I22" i="17"/>
  <c r="H22" i="17"/>
  <c r="F25" i="16"/>
  <c r="H25" i="16" s="1"/>
  <c r="G24" i="16"/>
  <c r="B67" i="15"/>
  <c r="I23" i="17" l="1"/>
  <c r="G24" i="17"/>
  <c r="H23" i="17"/>
  <c r="F26" i="16"/>
  <c r="H26" i="16" s="1"/>
  <c r="G25" i="16"/>
  <c r="B68" i="15"/>
  <c r="G25" i="17" l="1"/>
  <c r="I24" i="17"/>
  <c r="H24" i="17"/>
  <c r="F27" i="16"/>
  <c r="H27" i="16" s="1"/>
  <c r="G26" i="16"/>
  <c r="B69" i="15"/>
  <c r="I25" i="17" l="1"/>
  <c r="G26" i="17"/>
  <c r="H25" i="17"/>
  <c r="F28" i="16"/>
  <c r="H28" i="16" s="1"/>
  <c r="G27" i="16"/>
  <c r="B70" i="15"/>
  <c r="I26" i="17" l="1"/>
  <c r="G27" i="17"/>
  <c r="H26" i="17"/>
  <c r="F29" i="16"/>
  <c r="H29" i="16" s="1"/>
  <c r="G28" i="16"/>
  <c r="B71" i="15"/>
  <c r="G28" i="17" l="1"/>
  <c r="I27" i="17"/>
  <c r="H27" i="17"/>
  <c r="F30" i="16"/>
  <c r="H30" i="16" s="1"/>
  <c r="G29" i="16"/>
  <c r="B72" i="15"/>
  <c r="I28" i="17" l="1"/>
  <c r="G29" i="17"/>
  <c r="H28" i="17"/>
  <c r="F31" i="16"/>
  <c r="H31" i="16" s="1"/>
  <c r="G30" i="16"/>
  <c r="B73" i="15"/>
  <c r="G30" i="17" l="1"/>
  <c r="I29" i="17"/>
  <c r="H29" i="17"/>
  <c r="F32" i="16"/>
  <c r="H32" i="16" s="1"/>
  <c r="G31" i="16"/>
  <c r="B74" i="15"/>
  <c r="G31" i="17" l="1"/>
  <c r="I30" i="17"/>
  <c r="H30" i="17"/>
  <c r="F33" i="16"/>
  <c r="H33" i="16" s="1"/>
  <c r="G32" i="16"/>
  <c r="B75" i="15"/>
  <c r="I31" i="17" l="1"/>
  <c r="G32" i="17"/>
  <c r="H31" i="17"/>
  <c r="F34" i="16"/>
  <c r="H34" i="16" s="1"/>
  <c r="G33" i="16"/>
  <c r="B76" i="15"/>
  <c r="G33" i="17" l="1"/>
  <c r="I32" i="17"/>
  <c r="H32" i="17"/>
  <c r="F35" i="16"/>
  <c r="H35" i="16" s="1"/>
  <c r="G34" i="16"/>
  <c r="B77" i="15"/>
  <c r="G34" i="17" l="1"/>
  <c r="I33" i="17"/>
  <c r="H33" i="17"/>
  <c r="F36" i="16"/>
  <c r="H36" i="16" s="1"/>
  <c r="G35" i="16"/>
  <c r="B78" i="15"/>
  <c r="G35" i="17" l="1"/>
  <c r="I34" i="17"/>
  <c r="H34" i="17"/>
  <c r="F37" i="16"/>
  <c r="H37" i="16" s="1"/>
  <c r="G36" i="16"/>
  <c r="B79" i="15"/>
  <c r="G36" i="17" l="1"/>
  <c r="I35" i="17"/>
  <c r="H35" i="17"/>
  <c r="F38" i="16"/>
  <c r="H38" i="16" s="1"/>
  <c r="G37" i="16"/>
  <c r="B80" i="15"/>
  <c r="G37" i="17" l="1"/>
  <c r="I36" i="17"/>
  <c r="H36" i="17"/>
  <c r="F39" i="16"/>
  <c r="H39" i="16" s="1"/>
  <c r="G38" i="16"/>
  <c r="B81" i="15"/>
  <c r="G38" i="17" l="1"/>
  <c r="I37" i="17"/>
  <c r="H37" i="17"/>
  <c r="F40" i="16"/>
  <c r="H40" i="16" s="1"/>
  <c r="G39" i="16"/>
  <c r="B82" i="15"/>
  <c r="I38" i="17" l="1"/>
  <c r="G39" i="17"/>
  <c r="H38" i="17"/>
  <c r="F41" i="16"/>
  <c r="H41" i="16" s="1"/>
  <c r="G40" i="16"/>
  <c r="B83" i="15"/>
  <c r="G40" i="17" l="1"/>
  <c r="I39" i="17"/>
  <c r="H39" i="17"/>
  <c r="F42" i="16"/>
  <c r="H42" i="16" s="1"/>
  <c r="G41" i="16"/>
  <c r="B84" i="15"/>
  <c r="G41" i="17" l="1"/>
  <c r="I40" i="17"/>
  <c r="H40" i="17"/>
  <c r="F43" i="16"/>
  <c r="H43" i="16" s="1"/>
  <c r="G42" i="16"/>
  <c r="B85" i="15"/>
  <c r="I41" i="17" l="1"/>
  <c r="G42" i="17"/>
  <c r="H41" i="17"/>
  <c r="G43" i="16"/>
  <c r="F44" i="16"/>
  <c r="H44" i="16" s="1"/>
  <c r="B86" i="15"/>
  <c r="G43" i="17" l="1"/>
  <c r="I42" i="17"/>
  <c r="H42" i="17"/>
  <c r="F45" i="16"/>
  <c r="H45" i="16" s="1"/>
  <c r="G44" i="16"/>
  <c r="B87" i="15"/>
  <c r="G44" i="17" l="1"/>
  <c r="I43" i="17"/>
  <c r="H43" i="17"/>
  <c r="F46" i="16"/>
  <c r="H46" i="16" s="1"/>
  <c r="G45" i="16"/>
  <c r="B88" i="15"/>
  <c r="G45" i="17" l="1"/>
  <c r="I44" i="17"/>
  <c r="H44" i="17"/>
  <c r="F47" i="16"/>
  <c r="H47" i="16" s="1"/>
  <c r="G46" i="16"/>
  <c r="B89" i="15"/>
  <c r="I45" i="17" l="1"/>
  <c r="G46" i="17"/>
  <c r="H45" i="17"/>
  <c r="F48" i="16"/>
  <c r="H48" i="16" s="1"/>
  <c r="G47" i="16"/>
  <c r="B90" i="15"/>
  <c r="I46" i="17" l="1"/>
  <c r="G47" i="17"/>
  <c r="H46" i="17"/>
  <c r="F49" i="16"/>
  <c r="H49" i="16" s="1"/>
  <c r="G48" i="16"/>
  <c r="B91" i="15"/>
  <c r="G48" i="17" l="1"/>
  <c r="I47" i="17"/>
  <c r="H47" i="17"/>
  <c r="F50" i="16"/>
  <c r="H50" i="16" s="1"/>
  <c r="G49" i="16"/>
  <c r="B92" i="15"/>
  <c r="G49" i="17" l="1"/>
  <c r="I48" i="17"/>
  <c r="H48" i="17"/>
  <c r="F51" i="16"/>
  <c r="H51" i="16" s="1"/>
  <c r="G50" i="16"/>
  <c r="B93" i="15"/>
  <c r="I49" i="17" l="1"/>
  <c r="G50" i="17"/>
  <c r="H49" i="17"/>
  <c r="F52" i="16"/>
  <c r="H52" i="16" s="1"/>
  <c r="G51" i="16"/>
  <c r="B94" i="15"/>
  <c r="G51" i="17" l="1"/>
  <c r="I50" i="17"/>
  <c r="H50" i="17"/>
  <c r="F53" i="16"/>
  <c r="H53" i="16" s="1"/>
  <c r="G52" i="16"/>
  <c r="B95" i="15"/>
  <c r="G52" i="17" l="1"/>
  <c r="I51" i="17"/>
  <c r="H51" i="17"/>
  <c r="F54" i="16"/>
  <c r="H54" i="16" s="1"/>
  <c r="G53" i="16"/>
  <c r="B96" i="15"/>
  <c r="G53" i="17" l="1"/>
  <c r="I52" i="17"/>
  <c r="H52" i="17"/>
  <c r="F55" i="16"/>
  <c r="H55" i="16" s="1"/>
  <c r="G54" i="16"/>
  <c r="B97" i="15"/>
  <c r="I53" i="17" l="1"/>
  <c r="G54" i="17"/>
  <c r="H53" i="17"/>
  <c r="F56" i="16"/>
  <c r="H56" i="16" s="1"/>
  <c r="G55" i="16"/>
  <c r="B98" i="15"/>
  <c r="I54" i="17" l="1"/>
  <c r="G55" i="17"/>
  <c r="H54" i="17"/>
  <c r="F57" i="16"/>
  <c r="H57" i="16" s="1"/>
  <c r="G56" i="16"/>
  <c r="B99" i="15"/>
  <c r="G56" i="17" l="1"/>
  <c r="I55" i="17"/>
  <c r="H55" i="17"/>
  <c r="F58" i="16"/>
  <c r="H58" i="16" s="1"/>
  <c r="G57" i="16"/>
  <c r="B100" i="15"/>
  <c r="G57" i="17" l="1"/>
  <c r="I56" i="17"/>
  <c r="H56" i="17"/>
  <c r="F59" i="16"/>
  <c r="H59" i="16" s="1"/>
  <c r="G58" i="16"/>
  <c r="B101" i="15"/>
  <c r="I57" i="17" l="1"/>
  <c r="G58" i="17"/>
  <c r="H57" i="17"/>
  <c r="G59" i="16"/>
  <c r="F60" i="16"/>
  <c r="H60" i="16" s="1"/>
  <c r="B102" i="15"/>
  <c r="G59" i="17" l="1"/>
  <c r="I58" i="17"/>
  <c r="H58" i="17"/>
  <c r="F61" i="16"/>
  <c r="H61" i="16" s="1"/>
  <c r="G60" i="16"/>
  <c r="B103" i="15"/>
  <c r="G60" i="17" l="1"/>
  <c r="I59" i="17"/>
  <c r="H59" i="17"/>
  <c r="F62" i="16"/>
  <c r="H62" i="16" s="1"/>
  <c r="G61" i="16"/>
  <c r="B104" i="15"/>
  <c r="G61" i="17" l="1"/>
  <c r="I60" i="17"/>
  <c r="H60" i="17"/>
  <c r="F63" i="16"/>
  <c r="H63" i="16" s="1"/>
  <c r="G62" i="16"/>
  <c r="B105" i="15"/>
  <c r="I61" i="17" l="1"/>
  <c r="G62" i="17"/>
  <c r="H61" i="17"/>
  <c r="F64" i="16"/>
  <c r="H64" i="16" s="1"/>
  <c r="G63" i="16"/>
  <c r="B106" i="15"/>
  <c r="I62" i="17" l="1"/>
  <c r="G63" i="17"/>
  <c r="H62" i="17"/>
  <c r="F65" i="16"/>
  <c r="H65" i="16" s="1"/>
  <c r="G64" i="16"/>
  <c r="B107" i="15"/>
  <c r="G64" i="17" l="1"/>
  <c r="I63" i="17"/>
  <c r="H63" i="17"/>
  <c r="F66" i="16"/>
  <c r="H66" i="16" s="1"/>
  <c r="G65" i="16"/>
  <c r="B108" i="15"/>
  <c r="G65" i="17" l="1"/>
  <c r="I64" i="17"/>
  <c r="H64" i="17"/>
  <c r="F67" i="16"/>
  <c r="H67" i="16" s="1"/>
  <c r="G66" i="16"/>
  <c r="B109" i="15"/>
  <c r="I65" i="17" l="1"/>
  <c r="G66" i="17"/>
  <c r="H65" i="17"/>
  <c r="F68" i="16"/>
  <c r="H68" i="16" s="1"/>
  <c r="G67" i="16"/>
  <c r="B110" i="15"/>
  <c r="G67" i="17" l="1"/>
  <c r="I66" i="17"/>
  <c r="H66" i="17"/>
  <c r="F69" i="16"/>
  <c r="H69" i="16" s="1"/>
  <c r="G68" i="16"/>
  <c r="B111" i="15"/>
  <c r="G68" i="17" l="1"/>
  <c r="I67" i="17"/>
  <c r="H67" i="17"/>
  <c r="F70" i="16"/>
  <c r="H70" i="16" s="1"/>
  <c r="G69" i="16"/>
  <c r="B112" i="15"/>
  <c r="G69" i="17" l="1"/>
  <c r="I68" i="17"/>
  <c r="H68" i="17"/>
  <c r="F71" i="16"/>
  <c r="H71" i="16" s="1"/>
  <c r="G70" i="16"/>
  <c r="B113" i="15"/>
  <c r="I69" i="17" l="1"/>
  <c r="G70" i="17"/>
  <c r="H69" i="17"/>
  <c r="F72" i="16"/>
  <c r="H72" i="16" s="1"/>
  <c r="G71" i="16"/>
  <c r="B114" i="15"/>
  <c r="I70" i="17" l="1"/>
  <c r="G71" i="17"/>
  <c r="H70" i="17"/>
  <c r="F73" i="16"/>
  <c r="H73" i="16" s="1"/>
  <c r="G72" i="16"/>
  <c r="B115" i="15"/>
  <c r="G72" i="17" l="1"/>
  <c r="I71" i="17"/>
  <c r="H71" i="17"/>
  <c r="F74" i="16"/>
  <c r="H74" i="16" s="1"/>
  <c r="G73" i="16"/>
  <c r="B116" i="15"/>
  <c r="G73" i="17" l="1"/>
  <c r="I72" i="17"/>
  <c r="H72" i="17"/>
  <c r="F75" i="16"/>
  <c r="H75" i="16" s="1"/>
  <c r="G74" i="16"/>
  <c r="B117" i="15"/>
  <c r="I73" i="17" l="1"/>
  <c r="G74" i="17"/>
  <c r="H73" i="17"/>
  <c r="F76" i="16"/>
  <c r="H76" i="16" s="1"/>
  <c r="G75" i="16"/>
  <c r="B118" i="15"/>
  <c r="G75" i="17" l="1"/>
  <c r="I74" i="17"/>
  <c r="H74" i="17"/>
  <c r="F77" i="16"/>
  <c r="H77" i="16" s="1"/>
  <c r="G76" i="16"/>
  <c r="B119" i="15"/>
  <c r="G76" i="17" l="1"/>
  <c r="I75" i="17"/>
  <c r="H75" i="17"/>
  <c r="F78" i="16"/>
  <c r="H78" i="16" s="1"/>
  <c r="G77" i="16"/>
  <c r="B120" i="15"/>
  <c r="G77" i="17" l="1"/>
  <c r="I76" i="17"/>
  <c r="H76" i="17"/>
  <c r="F79" i="16"/>
  <c r="H79" i="16" s="1"/>
  <c r="G78" i="16"/>
  <c r="B121" i="15"/>
  <c r="I77" i="17" l="1"/>
  <c r="G78" i="17"/>
  <c r="H77" i="17"/>
  <c r="F80" i="16"/>
  <c r="H80" i="16" s="1"/>
  <c r="G79" i="16"/>
  <c r="B122" i="15"/>
  <c r="I78" i="17" l="1"/>
  <c r="G79" i="17"/>
  <c r="H78" i="17"/>
  <c r="F81" i="16"/>
  <c r="H81" i="16" s="1"/>
  <c r="G80" i="16"/>
  <c r="B123" i="15"/>
  <c r="G80" i="17" l="1"/>
  <c r="I79" i="17"/>
  <c r="H79" i="17"/>
  <c r="F82" i="16"/>
  <c r="H82" i="16" s="1"/>
  <c r="G81" i="16"/>
  <c r="B124" i="15"/>
  <c r="G81" i="17" l="1"/>
  <c r="I80" i="17"/>
  <c r="H80" i="17"/>
  <c r="F83" i="16"/>
  <c r="H83" i="16" s="1"/>
  <c r="G82" i="16"/>
  <c r="B125" i="15"/>
  <c r="I81" i="17" l="1"/>
  <c r="G82" i="17"/>
  <c r="H81" i="17"/>
  <c r="F84" i="16"/>
  <c r="H84" i="16" s="1"/>
  <c r="J5" i="16" s="1"/>
  <c r="G83" i="16"/>
  <c r="B126" i="15"/>
  <c r="G83" i="17" l="1"/>
  <c r="I82" i="17"/>
  <c r="H82" i="17"/>
  <c r="G84" i="16"/>
  <c r="J3" i="16" s="1"/>
  <c r="B127" i="15"/>
  <c r="G84" i="17" l="1"/>
  <c r="I83" i="17"/>
  <c r="H83" i="17"/>
  <c r="K3" i="16"/>
  <c r="K5" i="16" s="1"/>
  <c r="T8" i="16" s="1"/>
  <c r="B128" i="15"/>
  <c r="I84" i="17" l="1"/>
  <c r="K5" i="17" s="1"/>
  <c r="H84" i="17"/>
  <c r="K3" i="17" s="1"/>
  <c r="B129" i="15"/>
  <c r="L3" i="17" l="1"/>
  <c r="L5" i="17" s="1"/>
  <c r="U8" i="17" s="1"/>
  <c r="B130" i="15"/>
  <c r="B131" i="15" l="1"/>
  <c r="B132" i="15" l="1"/>
  <c r="B133" i="15" l="1"/>
  <c r="B134" i="15" l="1"/>
  <c r="B135" i="15" l="1"/>
  <c r="B136" i="15" l="1"/>
  <c r="B137" i="15" l="1"/>
  <c r="B138" i="15" l="1"/>
  <c r="B139" i="15" l="1"/>
  <c r="B140" i="15" l="1"/>
  <c r="B141" i="15" l="1"/>
  <c r="B142" i="15" l="1"/>
  <c r="B143" i="15" l="1"/>
  <c r="B144" i="15" l="1"/>
  <c r="B145" i="15" l="1"/>
  <c r="B146" i="15" l="1"/>
  <c r="B147" i="15" l="1"/>
  <c r="B148" i="15" l="1"/>
  <c r="B149" i="15" l="1"/>
  <c r="B150" i="15" l="1"/>
  <c r="B151" i="15" l="1"/>
  <c r="B152" i="15" l="1"/>
  <c r="B153" i="15" l="1"/>
  <c r="B154" i="15" l="1"/>
  <c r="B155" i="15" l="1"/>
  <c r="B156" i="15" l="1"/>
  <c r="B157" i="15" l="1"/>
  <c r="B158" i="15" l="1"/>
  <c r="B159" i="15" l="1"/>
  <c r="B160" i="15" l="1"/>
  <c r="B161" i="15" l="1"/>
  <c r="B162" i="15" l="1"/>
  <c r="B163" i="15" l="1"/>
  <c r="B164" i="15" l="1"/>
  <c r="B165" i="15" l="1"/>
  <c r="B166" i="15" l="1"/>
  <c r="B167" i="15" l="1"/>
  <c r="B168" i="15" l="1"/>
  <c r="B169" i="15" l="1"/>
  <c r="B170" i="15" l="1"/>
  <c r="B171" i="15" l="1"/>
  <c r="B172" i="15" l="1"/>
  <c r="B173" i="15" l="1"/>
  <c r="B174" i="15" l="1"/>
  <c r="B175" i="15" l="1"/>
  <c r="B176" i="15" l="1"/>
  <c r="B177" i="15" l="1"/>
  <c r="B178" i="15" l="1"/>
  <c r="B179" i="15" l="1"/>
  <c r="B180" i="15" l="1"/>
  <c r="B181" i="15" l="1"/>
  <c r="B182" i="15" l="1"/>
  <c r="B183" i="15" l="1"/>
  <c r="B184" i="15" l="1"/>
  <c r="B185" i="15" l="1"/>
  <c r="B186" i="15" l="1"/>
  <c r="B187" i="15" l="1"/>
  <c r="B188" i="15" l="1"/>
  <c r="B189" i="15" l="1"/>
  <c r="B190" i="15" l="1"/>
  <c r="B191" i="15" l="1"/>
  <c r="B192" i="15" l="1"/>
  <c r="B193" i="15" l="1"/>
  <c r="B194" i="15" l="1"/>
  <c r="B195" i="15" l="1"/>
  <c r="B196" i="15" l="1"/>
  <c r="B197" i="15" l="1"/>
  <c r="B198" i="15" l="1"/>
  <c r="B199" i="15" l="1"/>
  <c r="B200" i="15" l="1"/>
  <c r="B201" i="15" l="1"/>
  <c r="B202" i="15" l="1"/>
  <c r="B203" i="15" l="1"/>
  <c r="B204" i="15" l="1"/>
  <c r="B205" i="15" l="1"/>
  <c r="B206" i="15" l="1"/>
  <c r="B207" i="15" l="1"/>
  <c r="B208" i="15" l="1"/>
  <c r="B209" i="15" l="1"/>
  <c r="B210" i="15" l="1"/>
  <c r="B211" i="15" l="1"/>
  <c r="B212" i="15" l="1"/>
  <c r="B213" i="15" l="1"/>
  <c r="B214" i="15" l="1"/>
  <c r="B215" i="15" l="1"/>
  <c r="B216" i="15" l="1"/>
  <c r="B217" i="15" l="1"/>
  <c r="B218" i="15" l="1"/>
  <c r="B219" i="15" l="1"/>
  <c r="B220" i="15" l="1"/>
  <c r="B221" i="15" l="1"/>
  <c r="B222" i="15" l="1"/>
  <c r="B223" i="15" l="1"/>
  <c r="B224" i="15" l="1"/>
  <c r="B225" i="15" l="1"/>
  <c r="B226" i="15" l="1"/>
  <c r="B227" i="15" l="1"/>
  <c r="B228" i="15" l="1"/>
  <c r="B229" i="15" l="1"/>
  <c r="B230" i="15" l="1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B250" i="15" l="1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3" i="2" l="1"/>
  <c r="N3" i="2" s="1"/>
  <c r="D84" i="2" l="1"/>
  <c r="E84" i="2"/>
  <c r="M84" i="2"/>
  <c r="N84" i="2" l="1"/>
  <c r="O84" i="2" s="1"/>
  <c r="F84" i="2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S4" i="13"/>
  <c r="O4" i="13"/>
  <c r="J4" i="13"/>
  <c r="O3" i="13"/>
  <c r="F3" i="13"/>
  <c r="B3" i="1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O3" i="2"/>
  <c r="M3" i="12"/>
  <c r="D3" i="12"/>
  <c r="I81" i="13" l="1"/>
  <c r="I65" i="13"/>
  <c r="I49" i="13"/>
  <c r="I33" i="13"/>
  <c r="I17" i="13"/>
  <c r="I63" i="13"/>
  <c r="I80" i="13"/>
  <c r="I64" i="13"/>
  <c r="I48" i="13"/>
  <c r="I32" i="13"/>
  <c r="I16" i="13"/>
  <c r="I55" i="13"/>
  <c r="I78" i="13"/>
  <c r="I62" i="13"/>
  <c r="I46" i="13"/>
  <c r="I30" i="13"/>
  <c r="I14" i="13"/>
  <c r="I71" i="13"/>
  <c r="I77" i="13"/>
  <c r="I61" i="13"/>
  <c r="I45" i="13"/>
  <c r="I29" i="13"/>
  <c r="I13" i="13"/>
  <c r="I79" i="13"/>
  <c r="I76" i="13"/>
  <c r="I60" i="13"/>
  <c r="I44" i="13"/>
  <c r="I28" i="13"/>
  <c r="I12" i="13"/>
  <c r="I23" i="13"/>
  <c r="I75" i="13"/>
  <c r="I59" i="13"/>
  <c r="I43" i="13"/>
  <c r="I27" i="13"/>
  <c r="I11" i="13"/>
  <c r="I82" i="13"/>
  <c r="I66" i="13"/>
  <c r="I50" i="13"/>
  <c r="I34" i="13"/>
  <c r="I18" i="13"/>
  <c r="I72" i="13"/>
  <c r="I6" i="13"/>
  <c r="I53" i="13"/>
  <c r="I47" i="13"/>
  <c r="I36" i="13"/>
  <c r="I4" i="13"/>
  <c r="I83" i="13"/>
  <c r="I35" i="13"/>
  <c r="I19" i="13"/>
  <c r="I74" i="13"/>
  <c r="I58" i="13"/>
  <c r="I10" i="13"/>
  <c r="I15" i="13"/>
  <c r="I69" i="13"/>
  <c r="I68" i="13"/>
  <c r="I52" i="13"/>
  <c r="I20" i="13"/>
  <c r="I51" i="13"/>
  <c r="I7" i="13"/>
  <c r="I42" i="13"/>
  <c r="I73" i="13"/>
  <c r="I57" i="13"/>
  <c r="I41" i="13"/>
  <c r="I25" i="13"/>
  <c r="I9" i="13"/>
  <c r="I56" i="13"/>
  <c r="I40" i="13"/>
  <c r="I24" i="13"/>
  <c r="I8" i="13"/>
  <c r="I31" i="13"/>
  <c r="I70" i="13"/>
  <c r="I54" i="13"/>
  <c r="I38" i="13"/>
  <c r="I22" i="13"/>
  <c r="I39" i="13"/>
  <c r="I67" i="13"/>
  <c r="I26" i="13"/>
  <c r="I5" i="13"/>
  <c r="I37" i="13"/>
  <c r="I21" i="13"/>
  <c r="V3" i="2"/>
  <c r="P68" i="13"/>
  <c r="Q68" i="13" s="1"/>
  <c r="P52" i="13"/>
  <c r="Q52" i="13" s="1"/>
  <c r="P44" i="13"/>
  <c r="Q44" i="13" s="1"/>
  <c r="P74" i="13"/>
  <c r="Q74" i="13" s="1"/>
  <c r="P66" i="13"/>
  <c r="Q66" i="13" s="1"/>
  <c r="P42" i="13"/>
  <c r="Q42" i="13" s="1"/>
  <c r="P26" i="13"/>
  <c r="Q26" i="13" s="1"/>
  <c r="P18" i="13"/>
  <c r="Q18" i="13" s="1"/>
  <c r="P10" i="13"/>
  <c r="P81" i="13"/>
  <c r="Q81" i="13" s="1"/>
  <c r="P73" i="13"/>
  <c r="Q73" i="13" s="1"/>
  <c r="P57" i="13"/>
  <c r="Q57" i="13" s="1"/>
  <c r="P33" i="13"/>
  <c r="Q33" i="13" s="1"/>
  <c r="P9" i="13"/>
  <c r="Q9" i="13" s="1"/>
  <c r="P29" i="13"/>
  <c r="Q29" i="13" s="1"/>
  <c r="P83" i="13"/>
  <c r="Q83" i="13" s="1"/>
  <c r="P75" i="13"/>
  <c r="Q75" i="13" s="1"/>
  <c r="P67" i="13"/>
  <c r="Q67" i="13" s="1"/>
  <c r="P59" i="13"/>
  <c r="Q59" i="13" s="1"/>
  <c r="P35" i="13"/>
  <c r="Q35" i="13" s="1"/>
  <c r="P27" i="13"/>
  <c r="Q27" i="13" s="1"/>
  <c r="P19" i="13"/>
  <c r="Q19" i="13" s="1"/>
  <c r="P11" i="13"/>
  <c r="Q11" i="13" s="1"/>
  <c r="C3" i="13"/>
  <c r="X3" i="13"/>
  <c r="N3" i="12"/>
  <c r="E3" i="12" s="1"/>
  <c r="E4" i="12" s="1"/>
  <c r="T14" i="12"/>
  <c r="T13" i="12"/>
  <c r="Q4" i="12"/>
  <c r="H4" i="12"/>
  <c r="E27" i="2"/>
  <c r="C11" i="5"/>
  <c r="D11" i="5" s="1"/>
  <c r="P11" i="5" s="1"/>
  <c r="C16" i="5"/>
  <c r="D16" i="5" s="1"/>
  <c r="P16" i="5" s="1"/>
  <c r="C17" i="5"/>
  <c r="D17" i="5" s="1"/>
  <c r="P17" i="5" s="1"/>
  <c r="C19" i="5"/>
  <c r="D19" i="5" s="1"/>
  <c r="P19" i="5" s="1"/>
  <c r="C20" i="5"/>
  <c r="D20" i="5" s="1"/>
  <c r="P20" i="5" s="1"/>
  <c r="C24" i="5"/>
  <c r="D24" i="5" s="1"/>
  <c r="P24" i="5" s="1"/>
  <c r="C25" i="5"/>
  <c r="D25" i="5" s="1"/>
  <c r="P25" i="5" s="1"/>
  <c r="C27" i="5"/>
  <c r="D27" i="5" s="1"/>
  <c r="P27" i="5" s="1"/>
  <c r="C32" i="5"/>
  <c r="D32" i="5" s="1"/>
  <c r="P32" i="5" s="1"/>
  <c r="C33" i="5"/>
  <c r="D33" i="5" s="1"/>
  <c r="P33" i="5" s="1"/>
  <c r="C35" i="5"/>
  <c r="D35" i="5" s="1"/>
  <c r="P35" i="5" s="1"/>
  <c r="C40" i="5"/>
  <c r="D40" i="5" s="1"/>
  <c r="P40" i="5" s="1"/>
  <c r="C41" i="5"/>
  <c r="D41" i="5" s="1"/>
  <c r="P41" i="5" s="1"/>
  <c r="C43" i="5"/>
  <c r="D43" i="5" s="1"/>
  <c r="P43" i="5" s="1"/>
  <c r="C48" i="5"/>
  <c r="D48" i="5" s="1"/>
  <c r="P48" i="5" s="1"/>
  <c r="C49" i="5"/>
  <c r="D49" i="5" s="1"/>
  <c r="P49" i="5" s="1"/>
  <c r="C51" i="5"/>
  <c r="D51" i="5" s="1"/>
  <c r="P51" i="5" s="1"/>
  <c r="C56" i="5"/>
  <c r="D56" i="5" s="1"/>
  <c r="P56" i="5" s="1"/>
  <c r="C57" i="5"/>
  <c r="D57" i="5" s="1"/>
  <c r="P57" i="5" s="1"/>
  <c r="C59" i="5"/>
  <c r="D59" i="5" s="1"/>
  <c r="P59" i="5" s="1"/>
  <c r="C65" i="5"/>
  <c r="D65" i="5" s="1"/>
  <c r="P65" i="5" s="1"/>
  <c r="C67" i="5"/>
  <c r="D67" i="5" s="1"/>
  <c r="P67" i="5" s="1"/>
  <c r="C75" i="5"/>
  <c r="D75" i="5" s="1"/>
  <c r="P75" i="5" s="1"/>
  <c r="C80" i="5"/>
  <c r="D80" i="5" s="1"/>
  <c r="P80" i="5" s="1"/>
  <c r="C81" i="5"/>
  <c r="D81" i="5" s="1"/>
  <c r="P81" i="5" s="1"/>
  <c r="C83" i="5"/>
  <c r="D83" i="5" s="1"/>
  <c r="P83" i="5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3" i="2"/>
  <c r="O5" i="5"/>
  <c r="R5" i="5" s="1"/>
  <c r="O6" i="5"/>
  <c r="R6" i="5" s="1"/>
  <c r="O7" i="5"/>
  <c r="R7" i="5" s="1"/>
  <c r="O8" i="5"/>
  <c r="R8" i="5" s="1"/>
  <c r="O9" i="5"/>
  <c r="R9" i="5" s="1"/>
  <c r="O10" i="5"/>
  <c r="R10" i="5" s="1"/>
  <c r="O11" i="5"/>
  <c r="R11" i="5" s="1"/>
  <c r="O12" i="5"/>
  <c r="O13" i="5"/>
  <c r="R13" i="5" s="1"/>
  <c r="O14" i="5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O26" i="5"/>
  <c r="R26" i="5" s="1"/>
  <c r="O27" i="5"/>
  <c r="O28" i="5"/>
  <c r="R28" i="5" s="1"/>
  <c r="O29" i="5"/>
  <c r="O30" i="5"/>
  <c r="R30" i="5" s="1"/>
  <c r="O31" i="5"/>
  <c r="O32" i="5"/>
  <c r="R32" i="5" s="1"/>
  <c r="O33" i="5"/>
  <c r="O34" i="5"/>
  <c r="R34" i="5" s="1"/>
  <c r="O35" i="5"/>
  <c r="O36" i="5"/>
  <c r="R36" i="5" s="1"/>
  <c r="O37" i="5"/>
  <c r="O38" i="5"/>
  <c r="R38" i="5" s="1"/>
  <c r="O39" i="5"/>
  <c r="R39" i="5" s="1"/>
  <c r="O40" i="5"/>
  <c r="R40" i="5" s="1"/>
  <c r="O41" i="5"/>
  <c r="O42" i="5"/>
  <c r="R42" i="5" s="1"/>
  <c r="O43" i="5"/>
  <c r="R43" i="5" s="1"/>
  <c r="O44" i="5"/>
  <c r="R44" i="5" s="1"/>
  <c r="O45" i="5"/>
  <c r="O46" i="5"/>
  <c r="R46" i="5" s="1"/>
  <c r="O47" i="5"/>
  <c r="O48" i="5"/>
  <c r="R48" i="5" s="1"/>
  <c r="O49" i="5"/>
  <c r="O50" i="5"/>
  <c r="R50" i="5" s="1"/>
  <c r="O51" i="5"/>
  <c r="R51" i="5" s="1"/>
  <c r="O52" i="5"/>
  <c r="R52" i="5" s="1"/>
  <c r="O53" i="5"/>
  <c r="O54" i="5"/>
  <c r="R54" i="5" s="1"/>
  <c r="O55" i="5"/>
  <c r="O56" i="5"/>
  <c r="R56" i="5" s="1"/>
  <c r="O57" i="5"/>
  <c r="O58" i="5"/>
  <c r="R58" i="5" s="1"/>
  <c r="O59" i="5"/>
  <c r="O60" i="5"/>
  <c r="R60" i="5" s="1"/>
  <c r="O61" i="5"/>
  <c r="O62" i="5"/>
  <c r="R62" i="5" s="1"/>
  <c r="O63" i="5"/>
  <c r="O64" i="5"/>
  <c r="R64" i="5" s="1"/>
  <c r="O65" i="5"/>
  <c r="O66" i="5"/>
  <c r="R66" i="5" s="1"/>
  <c r="O67" i="5"/>
  <c r="O68" i="5"/>
  <c r="R68" i="5" s="1"/>
  <c r="O69" i="5"/>
  <c r="O70" i="5"/>
  <c r="R70" i="5" s="1"/>
  <c r="O71" i="5"/>
  <c r="O72" i="5"/>
  <c r="O73" i="5"/>
  <c r="O74" i="5"/>
  <c r="R74" i="5" s="1"/>
  <c r="O75" i="5"/>
  <c r="O76" i="5"/>
  <c r="R76" i="5" s="1"/>
  <c r="O77" i="5"/>
  <c r="O78" i="5"/>
  <c r="R78" i="5" s="1"/>
  <c r="O79" i="5"/>
  <c r="O80" i="5"/>
  <c r="R80" i="5" s="1"/>
  <c r="O81" i="5"/>
  <c r="O82" i="5"/>
  <c r="R82" i="5" s="1"/>
  <c r="O83" i="5"/>
  <c r="O84" i="5"/>
  <c r="R84" i="5" s="1"/>
  <c r="O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4" i="5"/>
  <c r="C4" i="5"/>
  <c r="D4" i="5" s="1"/>
  <c r="P4" i="5" s="1"/>
  <c r="C5" i="5"/>
  <c r="D5" i="5" s="1"/>
  <c r="P5" i="5" s="1"/>
  <c r="C6" i="5"/>
  <c r="D6" i="5" s="1"/>
  <c r="P6" i="5" s="1"/>
  <c r="C7" i="5"/>
  <c r="D7" i="5" s="1"/>
  <c r="P7" i="5" s="1"/>
  <c r="C8" i="5"/>
  <c r="D8" i="5" s="1"/>
  <c r="P8" i="5" s="1"/>
  <c r="C9" i="5"/>
  <c r="D9" i="5" s="1"/>
  <c r="P9" i="5" s="1"/>
  <c r="C10" i="5"/>
  <c r="D10" i="5" s="1"/>
  <c r="P10" i="5" s="1"/>
  <c r="C12" i="5"/>
  <c r="D12" i="5" s="1"/>
  <c r="P12" i="5" s="1"/>
  <c r="C13" i="5"/>
  <c r="D13" i="5" s="1"/>
  <c r="P13" i="5" s="1"/>
  <c r="C14" i="5"/>
  <c r="D14" i="5" s="1"/>
  <c r="P14" i="5" s="1"/>
  <c r="C15" i="5"/>
  <c r="D15" i="5" s="1"/>
  <c r="P15" i="5" s="1"/>
  <c r="C18" i="5"/>
  <c r="D18" i="5" s="1"/>
  <c r="P18" i="5" s="1"/>
  <c r="C21" i="5"/>
  <c r="D21" i="5" s="1"/>
  <c r="P21" i="5" s="1"/>
  <c r="C22" i="5"/>
  <c r="D22" i="5" s="1"/>
  <c r="P22" i="5" s="1"/>
  <c r="C23" i="5"/>
  <c r="D23" i="5" s="1"/>
  <c r="P23" i="5" s="1"/>
  <c r="C26" i="5"/>
  <c r="D26" i="5" s="1"/>
  <c r="P26" i="5" s="1"/>
  <c r="C28" i="5"/>
  <c r="D28" i="5" s="1"/>
  <c r="P28" i="5" s="1"/>
  <c r="C29" i="5"/>
  <c r="D29" i="5" s="1"/>
  <c r="P29" i="5" s="1"/>
  <c r="C30" i="5"/>
  <c r="D30" i="5" s="1"/>
  <c r="P30" i="5" s="1"/>
  <c r="C31" i="5"/>
  <c r="D31" i="5" s="1"/>
  <c r="P31" i="5" s="1"/>
  <c r="C34" i="5"/>
  <c r="D34" i="5" s="1"/>
  <c r="P34" i="5" s="1"/>
  <c r="C36" i="5"/>
  <c r="D36" i="5" s="1"/>
  <c r="P36" i="5" s="1"/>
  <c r="C37" i="5"/>
  <c r="D37" i="5" s="1"/>
  <c r="P37" i="5" s="1"/>
  <c r="C38" i="5"/>
  <c r="D38" i="5" s="1"/>
  <c r="P38" i="5" s="1"/>
  <c r="C39" i="5"/>
  <c r="D39" i="5" s="1"/>
  <c r="P39" i="5" s="1"/>
  <c r="C42" i="5"/>
  <c r="D42" i="5" s="1"/>
  <c r="P42" i="5" s="1"/>
  <c r="C44" i="5"/>
  <c r="D44" i="5" s="1"/>
  <c r="P44" i="5" s="1"/>
  <c r="C45" i="5"/>
  <c r="D45" i="5" s="1"/>
  <c r="P45" i="5" s="1"/>
  <c r="C46" i="5"/>
  <c r="D46" i="5" s="1"/>
  <c r="P46" i="5" s="1"/>
  <c r="C47" i="5"/>
  <c r="D47" i="5" s="1"/>
  <c r="P47" i="5" s="1"/>
  <c r="C50" i="5"/>
  <c r="D50" i="5" s="1"/>
  <c r="P50" i="5" s="1"/>
  <c r="C52" i="5"/>
  <c r="D52" i="5" s="1"/>
  <c r="P52" i="5" s="1"/>
  <c r="C53" i="5"/>
  <c r="D53" i="5" s="1"/>
  <c r="P53" i="5" s="1"/>
  <c r="C54" i="5"/>
  <c r="D54" i="5" s="1"/>
  <c r="P54" i="5" s="1"/>
  <c r="C55" i="5"/>
  <c r="D55" i="5" s="1"/>
  <c r="P55" i="5" s="1"/>
  <c r="C58" i="5"/>
  <c r="D58" i="5" s="1"/>
  <c r="P58" i="5" s="1"/>
  <c r="C60" i="5"/>
  <c r="D60" i="5" s="1"/>
  <c r="P60" i="5" s="1"/>
  <c r="C61" i="5"/>
  <c r="D61" i="5" s="1"/>
  <c r="P61" i="5" s="1"/>
  <c r="C62" i="5"/>
  <c r="D62" i="5" s="1"/>
  <c r="P62" i="5" s="1"/>
  <c r="C63" i="5"/>
  <c r="D63" i="5" s="1"/>
  <c r="P63" i="5" s="1"/>
  <c r="C64" i="5"/>
  <c r="D64" i="5" s="1"/>
  <c r="P64" i="5" s="1"/>
  <c r="C66" i="5"/>
  <c r="D66" i="5" s="1"/>
  <c r="P66" i="5" s="1"/>
  <c r="C68" i="5"/>
  <c r="D68" i="5" s="1"/>
  <c r="P68" i="5" s="1"/>
  <c r="C69" i="5"/>
  <c r="D69" i="5" s="1"/>
  <c r="P69" i="5" s="1"/>
  <c r="C70" i="5"/>
  <c r="D70" i="5" s="1"/>
  <c r="P70" i="5" s="1"/>
  <c r="C71" i="5"/>
  <c r="D71" i="5" s="1"/>
  <c r="P71" i="5" s="1"/>
  <c r="C72" i="5"/>
  <c r="D72" i="5" s="1"/>
  <c r="P72" i="5" s="1"/>
  <c r="C73" i="5"/>
  <c r="D73" i="5" s="1"/>
  <c r="P73" i="5" s="1"/>
  <c r="C74" i="5"/>
  <c r="D74" i="5" s="1"/>
  <c r="P74" i="5" s="1"/>
  <c r="C76" i="5"/>
  <c r="D76" i="5" s="1"/>
  <c r="P76" i="5" s="1"/>
  <c r="C77" i="5"/>
  <c r="D77" i="5" s="1"/>
  <c r="P77" i="5" s="1"/>
  <c r="C78" i="5"/>
  <c r="D78" i="5" s="1"/>
  <c r="P78" i="5" s="1"/>
  <c r="C79" i="5"/>
  <c r="D79" i="5" s="1"/>
  <c r="P79" i="5" s="1"/>
  <c r="C82" i="5"/>
  <c r="D82" i="5" s="1"/>
  <c r="P82" i="5" s="1"/>
  <c r="C84" i="5"/>
  <c r="D84" i="5" s="1"/>
  <c r="P84" i="5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T14" i="2"/>
  <c r="T13" i="2"/>
  <c r="P114" i="5" l="1"/>
  <c r="P115" i="5" s="1"/>
  <c r="H4" i="2"/>
  <c r="G3" i="2" s="1"/>
  <c r="Q4" i="2"/>
  <c r="P77" i="12"/>
  <c r="P34" i="12"/>
  <c r="P50" i="12"/>
  <c r="P28" i="12"/>
  <c r="P60" i="12"/>
  <c r="P55" i="12"/>
  <c r="P47" i="12"/>
  <c r="P23" i="12"/>
  <c r="P58" i="12"/>
  <c r="P65" i="12"/>
  <c r="P15" i="12"/>
  <c r="P53" i="12"/>
  <c r="P72" i="12"/>
  <c r="P30" i="12"/>
  <c r="P20" i="12"/>
  <c r="P8" i="12"/>
  <c r="P31" i="12"/>
  <c r="P63" i="12"/>
  <c r="P57" i="12"/>
  <c r="P82" i="12"/>
  <c r="P52" i="12"/>
  <c r="P40" i="12"/>
  <c r="P18" i="12"/>
  <c r="P80" i="12"/>
  <c r="P19" i="12"/>
  <c r="P78" i="12"/>
  <c r="P76" i="12"/>
  <c r="P21" i="12"/>
  <c r="P17" i="12"/>
  <c r="P9" i="12"/>
  <c r="P48" i="12"/>
  <c r="P27" i="12"/>
  <c r="P43" i="12"/>
  <c r="P54" i="12"/>
  <c r="P42" i="12"/>
  <c r="P4" i="12"/>
  <c r="P66" i="12"/>
  <c r="P33" i="12"/>
  <c r="P7" i="12"/>
  <c r="P32" i="12"/>
  <c r="P5" i="12"/>
  <c r="P61" i="12"/>
  <c r="P26" i="12"/>
  <c r="P22" i="12"/>
  <c r="P59" i="12"/>
  <c r="P37" i="12"/>
  <c r="P12" i="12"/>
  <c r="P73" i="12"/>
  <c r="P13" i="12"/>
  <c r="P51" i="12"/>
  <c r="P69" i="12"/>
  <c r="P14" i="12"/>
  <c r="P79" i="12"/>
  <c r="P44" i="12"/>
  <c r="P70" i="12"/>
  <c r="P81" i="12"/>
  <c r="P24" i="12"/>
  <c r="P16" i="12"/>
  <c r="P25" i="12"/>
  <c r="P62" i="12"/>
  <c r="P74" i="12"/>
  <c r="P68" i="12"/>
  <c r="P67" i="12"/>
  <c r="P64" i="12"/>
  <c r="P46" i="12"/>
  <c r="P71" i="12"/>
  <c r="P75" i="12"/>
  <c r="P35" i="12"/>
  <c r="P10" i="12"/>
  <c r="P39" i="12"/>
  <c r="P11" i="12"/>
  <c r="P29" i="12"/>
  <c r="P38" i="12"/>
  <c r="P83" i="12"/>
  <c r="P56" i="12"/>
  <c r="P6" i="12"/>
  <c r="P45" i="12"/>
  <c r="P49" i="12"/>
  <c r="P36" i="12"/>
  <c r="P41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G83" i="12" s="1"/>
  <c r="G4" i="12"/>
  <c r="F4" i="12"/>
  <c r="R74" i="13"/>
  <c r="F80" i="2"/>
  <c r="F72" i="2"/>
  <c r="F64" i="2"/>
  <c r="F56" i="2"/>
  <c r="F48" i="2"/>
  <c r="F40" i="2"/>
  <c r="F32" i="2"/>
  <c r="F23" i="2"/>
  <c r="F15" i="2"/>
  <c r="F7" i="2"/>
  <c r="F82" i="2"/>
  <c r="F74" i="2"/>
  <c r="F66" i="2"/>
  <c r="F58" i="2"/>
  <c r="F50" i="2"/>
  <c r="F42" i="2"/>
  <c r="F34" i="2"/>
  <c r="F25" i="2"/>
  <c r="F17" i="2"/>
  <c r="F9" i="2"/>
  <c r="F79" i="2"/>
  <c r="F71" i="2"/>
  <c r="F63" i="2"/>
  <c r="F55" i="2"/>
  <c r="F47" i="2"/>
  <c r="F39" i="2"/>
  <c r="F31" i="2"/>
  <c r="F3" i="2"/>
  <c r="R81" i="13"/>
  <c r="R44" i="13"/>
  <c r="R59" i="13"/>
  <c r="R27" i="13"/>
  <c r="R35" i="13"/>
  <c r="R9" i="13"/>
  <c r="R11" i="13"/>
  <c r="R29" i="13"/>
  <c r="R19" i="13"/>
  <c r="R83" i="13"/>
  <c r="D3" i="13"/>
  <c r="G3" i="13" s="1"/>
  <c r="H3" i="13" s="1"/>
  <c r="R10" i="13"/>
  <c r="Q10" i="13"/>
  <c r="R75" i="13"/>
  <c r="R67" i="13"/>
  <c r="R52" i="13"/>
  <c r="R68" i="13"/>
  <c r="R33" i="13"/>
  <c r="R26" i="13"/>
  <c r="R18" i="13"/>
  <c r="R66" i="13"/>
  <c r="R57" i="13"/>
  <c r="R73" i="13"/>
  <c r="R42" i="13"/>
  <c r="F81" i="2"/>
  <c r="F73" i="2"/>
  <c r="F65" i="2"/>
  <c r="F57" i="2"/>
  <c r="F49" i="2"/>
  <c r="F41" i="2"/>
  <c r="F33" i="2"/>
  <c r="F24" i="2"/>
  <c r="F16" i="2"/>
  <c r="F8" i="2"/>
  <c r="F78" i="2"/>
  <c r="F70" i="2"/>
  <c r="F62" i="2"/>
  <c r="F54" i="2"/>
  <c r="F46" i="2"/>
  <c r="F38" i="2"/>
  <c r="F30" i="2"/>
  <c r="F21" i="2"/>
  <c r="F13" i="2"/>
  <c r="F5" i="2"/>
  <c r="F6" i="2"/>
  <c r="F77" i="2"/>
  <c r="F69" i="2"/>
  <c r="F61" i="2"/>
  <c r="F53" i="2"/>
  <c r="F45" i="2"/>
  <c r="F37" i="2"/>
  <c r="F29" i="2"/>
  <c r="F20" i="2"/>
  <c r="F12" i="2"/>
  <c r="F4" i="2"/>
  <c r="F22" i="2"/>
  <c r="F76" i="2"/>
  <c r="F68" i="2"/>
  <c r="F60" i="2"/>
  <c r="F52" i="2"/>
  <c r="F44" i="2"/>
  <c r="F36" i="2"/>
  <c r="F28" i="2"/>
  <c r="F19" i="2"/>
  <c r="F11" i="2"/>
  <c r="F14" i="2"/>
  <c r="F83" i="2"/>
  <c r="F75" i="2"/>
  <c r="F67" i="2"/>
  <c r="F59" i="2"/>
  <c r="F51" i="2"/>
  <c r="F43" i="2"/>
  <c r="F35" i="2"/>
  <c r="F26" i="2"/>
  <c r="F18" i="2"/>
  <c r="F10" i="2"/>
  <c r="F27" i="2"/>
  <c r="F3" i="12"/>
  <c r="G3" i="12"/>
  <c r="V3" i="12"/>
  <c r="Q4" i="5"/>
  <c r="J4" i="5"/>
  <c r="S4" i="5"/>
  <c r="R4" i="5" s="1"/>
  <c r="G4" i="5"/>
  <c r="Q78" i="5"/>
  <c r="Q70" i="5"/>
  <c r="Q62" i="5"/>
  <c r="Q54" i="5"/>
  <c r="Q46" i="5"/>
  <c r="Q38" i="5"/>
  <c r="Q30" i="5"/>
  <c r="Q22" i="5"/>
  <c r="Q6" i="5"/>
  <c r="Q13" i="5"/>
  <c r="Q5" i="5"/>
  <c r="Q80" i="5"/>
  <c r="Q64" i="5"/>
  <c r="Q48" i="5"/>
  <c r="Q32" i="5"/>
  <c r="Q24" i="5"/>
  <c r="Q72" i="5"/>
  <c r="Q84" i="5"/>
  <c r="Q60" i="5"/>
  <c r="Q36" i="5"/>
  <c r="Q20" i="5"/>
  <c r="Q11" i="5"/>
  <c r="Q83" i="5"/>
  <c r="Q67" i="5"/>
  <c r="Q59" i="5"/>
  <c r="Q51" i="5"/>
  <c r="Q35" i="5"/>
  <c r="Q27" i="5"/>
  <c r="Q19" i="5"/>
  <c r="Q74" i="5"/>
  <c r="Q66" i="5"/>
  <c r="Q42" i="5"/>
  <c r="Q34" i="5"/>
  <c r="Q10" i="5"/>
  <c r="Q76" i="5"/>
  <c r="Q44" i="5"/>
  <c r="Q8" i="5"/>
  <c r="Q40" i="5"/>
  <c r="Q56" i="5"/>
  <c r="R72" i="5"/>
  <c r="Q25" i="5"/>
  <c r="Q9" i="5"/>
  <c r="Q68" i="5"/>
  <c r="Q52" i="5"/>
  <c r="Q28" i="5"/>
  <c r="Q12" i="5"/>
  <c r="R12" i="5"/>
  <c r="Q50" i="5"/>
  <c r="Q26" i="5"/>
  <c r="Q7" i="5"/>
  <c r="Q16" i="5"/>
  <c r="Q82" i="5"/>
  <c r="Q58" i="5"/>
  <c r="Q31" i="5"/>
  <c r="Q14" i="5"/>
  <c r="Q43" i="5"/>
  <c r="R53" i="5"/>
  <c r="Q53" i="5"/>
  <c r="Q15" i="5"/>
  <c r="Q18" i="5"/>
  <c r="Q21" i="5"/>
  <c r="Q23" i="5"/>
  <c r="R31" i="5"/>
  <c r="R33" i="5"/>
  <c r="Q33" i="5"/>
  <c r="R55" i="5"/>
  <c r="Q55" i="5"/>
  <c r="R57" i="5"/>
  <c r="Q57" i="5"/>
  <c r="R59" i="5"/>
  <c r="R61" i="5"/>
  <c r="Q61" i="5"/>
  <c r="R63" i="5"/>
  <c r="Q63" i="5"/>
  <c r="R65" i="5"/>
  <c r="Q65" i="5"/>
  <c r="R67" i="5"/>
  <c r="R69" i="5"/>
  <c r="Q69" i="5"/>
  <c r="R71" i="5"/>
  <c r="Q71" i="5"/>
  <c r="R73" i="5"/>
  <c r="Q73" i="5"/>
  <c r="R75" i="5"/>
  <c r="Q75" i="5"/>
  <c r="R77" i="5"/>
  <c r="Q77" i="5"/>
  <c r="R79" i="5"/>
  <c r="Q79" i="5"/>
  <c r="R81" i="5"/>
  <c r="Q81" i="5"/>
  <c r="R83" i="5"/>
  <c r="R45" i="5"/>
  <c r="Q45" i="5"/>
  <c r="R25" i="5"/>
  <c r="Q47" i="5"/>
  <c r="R37" i="5"/>
  <c r="Q37" i="5"/>
  <c r="R41" i="5"/>
  <c r="Q41" i="5"/>
  <c r="Q17" i="5"/>
  <c r="R14" i="5"/>
  <c r="Q39" i="5"/>
  <c r="R47" i="5"/>
  <c r="R49" i="5"/>
  <c r="Q49" i="5"/>
  <c r="R35" i="5"/>
  <c r="R27" i="5"/>
  <c r="R29" i="5"/>
  <c r="Q29" i="5"/>
  <c r="G5" i="2"/>
  <c r="G8" i="2"/>
  <c r="G13" i="2"/>
  <c r="G15" i="2"/>
  <c r="G23" i="2"/>
  <c r="G24" i="2"/>
  <c r="G29" i="2"/>
  <c r="G32" i="2"/>
  <c r="G37" i="2"/>
  <c r="G40" i="2"/>
  <c r="G45" i="2"/>
  <c r="G47" i="2"/>
  <c r="G48" i="2"/>
  <c r="G53" i="2"/>
  <c r="G55" i="2"/>
  <c r="G56" i="2"/>
  <c r="G63" i="2"/>
  <c r="G64" i="2"/>
  <c r="G69" i="2"/>
  <c r="G71" i="2"/>
  <c r="G72" i="2"/>
  <c r="G77" i="2"/>
  <c r="G79" i="2"/>
  <c r="G31" i="2" l="1"/>
  <c r="G21" i="2"/>
  <c r="G7" i="2"/>
  <c r="G84" i="2"/>
  <c r="P161" i="2"/>
  <c r="P157" i="2"/>
  <c r="P154" i="2"/>
  <c r="P150" i="2"/>
  <c r="P144" i="2"/>
  <c r="P136" i="2"/>
  <c r="P155" i="2"/>
  <c r="P143" i="2"/>
  <c r="P135" i="2"/>
  <c r="P127" i="2"/>
  <c r="P93" i="2"/>
  <c r="P92" i="2"/>
  <c r="P158" i="2"/>
  <c r="P142" i="2"/>
  <c r="P134" i="2"/>
  <c r="P149" i="2"/>
  <c r="P141" i="2"/>
  <c r="P133" i="2"/>
  <c r="P119" i="2"/>
  <c r="P111" i="2"/>
  <c r="P103" i="2"/>
  <c r="P95" i="2"/>
  <c r="P117" i="2"/>
  <c r="P109" i="2"/>
  <c r="P101" i="2"/>
  <c r="P94" i="2"/>
  <c r="P159" i="2"/>
  <c r="P152" i="2"/>
  <c r="P148" i="2"/>
  <c r="P140" i="2"/>
  <c r="P132" i="2"/>
  <c r="P151" i="2"/>
  <c r="P147" i="2"/>
  <c r="P139" i="2"/>
  <c r="P131" i="2"/>
  <c r="P97" i="2"/>
  <c r="P96" i="2"/>
  <c r="P160" i="2"/>
  <c r="P146" i="2"/>
  <c r="P138" i="2"/>
  <c r="P130" i="2"/>
  <c r="P153" i="2"/>
  <c r="P145" i="2"/>
  <c r="P137" i="2"/>
  <c r="P129" i="2"/>
  <c r="P115" i="2"/>
  <c r="P107" i="2"/>
  <c r="P99" i="2"/>
  <c r="P91" i="2"/>
  <c r="P113" i="2"/>
  <c r="P105" i="2"/>
  <c r="P98" i="2"/>
  <c r="P90" i="2"/>
  <c r="P87" i="2"/>
  <c r="P125" i="2"/>
  <c r="P112" i="2"/>
  <c r="P85" i="2"/>
  <c r="P110" i="2"/>
  <c r="P120" i="2"/>
  <c r="P116" i="2"/>
  <c r="P121" i="2"/>
  <c r="P100" i="2"/>
  <c r="P122" i="2"/>
  <c r="P89" i="2"/>
  <c r="P108" i="2"/>
  <c r="P124" i="2"/>
  <c r="P102" i="2"/>
  <c r="P126" i="2"/>
  <c r="P123" i="2"/>
  <c r="P86" i="2"/>
  <c r="P106" i="2"/>
  <c r="P156" i="2"/>
  <c r="P118" i="2"/>
  <c r="P114" i="2"/>
  <c r="P88" i="2"/>
  <c r="P104" i="2"/>
  <c r="P128" i="2"/>
  <c r="G127" i="2"/>
  <c r="G157" i="2"/>
  <c r="G159" i="2"/>
  <c r="G153" i="2"/>
  <c r="G146" i="2"/>
  <c r="G142" i="2"/>
  <c r="G138" i="2"/>
  <c r="G134" i="2"/>
  <c r="G130" i="2"/>
  <c r="G114" i="2"/>
  <c r="G106" i="2"/>
  <c r="G97" i="2"/>
  <c r="G115" i="2"/>
  <c r="G122" i="2"/>
  <c r="G120" i="2"/>
  <c r="G112" i="2"/>
  <c r="G104" i="2"/>
  <c r="G96" i="2"/>
  <c r="G90" i="2"/>
  <c r="G105" i="2"/>
  <c r="G160" i="2"/>
  <c r="G154" i="2"/>
  <c r="G150" i="2"/>
  <c r="G155" i="2"/>
  <c r="G126" i="2"/>
  <c r="G147" i="2"/>
  <c r="G143" i="2"/>
  <c r="G139" i="2"/>
  <c r="G135" i="2"/>
  <c r="G131" i="2"/>
  <c r="G129" i="2"/>
  <c r="G99" i="2"/>
  <c r="G91" i="2"/>
  <c r="G119" i="2"/>
  <c r="G103" i="2"/>
  <c r="G123" i="2"/>
  <c r="G98" i="2"/>
  <c r="G109" i="2"/>
  <c r="G161" i="2"/>
  <c r="G128" i="2"/>
  <c r="G148" i="2"/>
  <c r="G144" i="2"/>
  <c r="G140" i="2"/>
  <c r="G136" i="2"/>
  <c r="G132" i="2"/>
  <c r="G118" i="2"/>
  <c r="G110" i="2"/>
  <c r="G102" i="2"/>
  <c r="G93" i="2"/>
  <c r="G107" i="2"/>
  <c r="G124" i="2"/>
  <c r="G116" i="2"/>
  <c r="G108" i="2"/>
  <c r="G100" i="2"/>
  <c r="G92" i="2"/>
  <c r="G113" i="2"/>
  <c r="G158" i="2"/>
  <c r="G152" i="2"/>
  <c r="G151" i="2"/>
  <c r="G149" i="2"/>
  <c r="G145" i="2"/>
  <c r="G141" i="2"/>
  <c r="G137" i="2"/>
  <c r="G133" i="2"/>
  <c r="G95" i="2"/>
  <c r="G111" i="2"/>
  <c r="G125" i="2"/>
  <c r="G121" i="2"/>
  <c r="G94" i="2"/>
  <c r="G117" i="2"/>
  <c r="G101" i="2"/>
  <c r="G85" i="2"/>
  <c r="G86" i="2"/>
  <c r="G156" i="2"/>
  <c r="G87" i="2"/>
  <c r="G88" i="2"/>
  <c r="G89" i="2"/>
  <c r="T3" i="5"/>
  <c r="F12" i="12"/>
  <c r="G6" i="12"/>
  <c r="G5" i="12"/>
  <c r="F7" i="12"/>
  <c r="F14" i="12"/>
  <c r="G8" i="12"/>
  <c r="I4" i="5"/>
  <c r="G15" i="12"/>
  <c r="G7" i="12"/>
  <c r="F6" i="12"/>
  <c r="F8" i="12"/>
  <c r="G11" i="12"/>
  <c r="G12" i="12"/>
  <c r="F10" i="12"/>
  <c r="F5" i="12"/>
  <c r="F15" i="12"/>
  <c r="G10" i="12"/>
  <c r="G14" i="12"/>
  <c r="F11" i="12"/>
  <c r="F24" i="12"/>
  <c r="F20" i="12"/>
  <c r="G24" i="12"/>
  <c r="G20" i="12"/>
  <c r="F29" i="12"/>
  <c r="G29" i="12"/>
  <c r="F17" i="12"/>
  <c r="F26" i="12"/>
  <c r="G26" i="12"/>
  <c r="F28" i="12"/>
  <c r="F38" i="12"/>
  <c r="F23" i="12"/>
  <c r="G38" i="12"/>
  <c r="F33" i="12"/>
  <c r="G23" i="12"/>
  <c r="F32" i="12"/>
  <c r="G17" i="12"/>
  <c r="F43" i="12"/>
  <c r="G43" i="12"/>
  <c r="G22" i="12"/>
  <c r="F47" i="12"/>
  <c r="G33" i="12"/>
  <c r="F34" i="12"/>
  <c r="F16" i="12"/>
  <c r="G37" i="12"/>
  <c r="F56" i="12"/>
  <c r="F37" i="12"/>
  <c r="F27" i="12"/>
  <c r="G47" i="12"/>
  <c r="G28" i="12"/>
  <c r="G34" i="12"/>
  <c r="F31" i="12"/>
  <c r="G56" i="12"/>
  <c r="F22" i="12"/>
  <c r="F52" i="12"/>
  <c r="G16" i="12"/>
  <c r="G52" i="12"/>
  <c r="G32" i="12"/>
  <c r="G46" i="12"/>
  <c r="F61" i="12"/>
  <c r="G58" i="12"/>
  <c r="G45" i="12"/>
  <c r="F21" i="12"/>
  <c r="G61" i="12"/>
  <c r="G36" i="12"/>
  <c r="F13" i="12"/>
  <c r="F46" i="12"/>
  <c r="F36" i="12"/>
  <c r="F30" i="12"/>
  <c r="G75" i="12"/>
  <c r="G31" i="12"/>
  <c r="G70" i="12"/>
  <c r="F55" i="12"/>
  <c r="G21" i="12"/>
  <c r="F70" i="12"/>
  <c r="F51" i="12"/>
  <c r="F41" i="12"/>
  <c r="F40" i="12"/>
  <c r="G27" i="12"/>
  <c r="F58" i="12"/>
  <c r="G51" i="12"/>
  <c r="G41" i="12"/>
  <c r="G40" i="12"/>
  <c r="G13" i="12"/>
  <c r="G55" i="12"/>
  <c r="G66" i="12"/>
  <c r="F64" i="12"/>
  <c r="G64" i="12"/>
  <c r="G80" i="12"/>
  <c r="F65" i="12"/>
  <c r="F83" i="12"/>
  <c r="F77" i="12"/>
  <c r="F42" i="12"/>
  <c r="F62" i="12"/>
  <c r="F18" i="12"/>
  <c r="G65" i="12"/>
  <c r="F60" i="12"/>
  <c r="G54" i="12"/>
  <c r="G42" i="12"/>
  <c r="G18" i="12"/>
  <c r="F75" i="12"/>
  <c r="G60" i="12"/>
  <c r="F45" i="12"/>
  <c r="G30" i="12"/>
  <c r="F50" i="12"/>
  <c r="F66" i="12"/>
  <c r="G77" i="12"/>
  <c r="F54" i="12"/>
  <c r="F76" i="12"/>
  <c r="F53" i="12"/>
  <c r="G50" i="12"/>
  <c r="G78" i="12"/>
  <c r="F68" i="12"/>
  <c r="F74" i="12"/>
  <c r="G76" i="12"/>
  <c r="G53" i="12"/>
  <c r="F82" i="12"/>
  <c r="F78" i="12"/>
  <c r="G68" i="12"/>
  <c r="G74" i="12"/>
  <c r="F71" i="12"/>
  <c r="F44" i="12"/>
  <c r="G82" i="12"/>
  <c r="F69" i="12"/>
  <c r="F63" i="12"/>
  <c r="F81" i="12"/>
  <c r="G71" i="12"/>
  <c r="G44" i="12"/>
  <c r="F57" i="12"/>
  <c r="G69" i="12"/>
  <c r="G63" i="12"/>
  <c r="G81" i="12"/>
  <c r="F48" i="12"/>
  <c r="F67" i="12"/>
  <c r="G57" i="12"/>
  <c r="F72" i="12"/>
  <c r="F59" i="12"/>
  <c r="F49" i="12"/>
  <c r="G48" i="12"/>
  <c r="G67" i="12"/>
  <c r="F35" i="12"/>
  <c r="F25" i="12"/>
  <c r="G72" i="12"/>
  <c r="G59" i="12"/>
  <c r="G49" i="12"/>
  <c r="F80" i="12"/>
  <c r="G62" i="12"/>
  <c r="G35" i="12"/>
  <c r="G25" i="12"/>
  <c r="G19" i="12"/>
  <c r="F19" i="12"/>
  <c r="G73" i="12"/>
  <c r="F73" i="12"/>
  <c r="G9" i="12"/>
  <c r="F9" i="12"/>
  <c r="G79" i="12"/>
  <c r="F79" i="12"/>
  <c r="G39" i="12"/>
  <c r="F39" i="12"/>
  <c r="T5" i="5"/>
  <c r="I3" i="13"/>
  <c r="P50" i="13"/>
  <c r="Q50" i="13" s="1"/>
  <c r="P3" i="13"/>
  <c r="R3" i="13" s="1"/>
  <c r="P54" i="13"/>
  <c r="Q54" i="13" s="1"/>
  <c r="P14" i="13"/>
  <c r="Q14" i="13" s="1"/>
  <c r="P21" i="13"/>
  <c r="Q21" i="13" s="1"/>
  <c r="P82" i="13"/>
  <c r="P22" i="13"/>
  <c r="Q22" i="13" s="1"/>
  <c r="P47" i="13"/>
  <c r="Q47" i="13" s="1"/>
  <c r="P30" i="13"/>
  <c r="Q30" i="13" s="1"/>
  <c r="P60" i="13"/>
  <c r="R60" i="13" s="1"/>
  <c r="P39" i="13"/>
  <c r="Q39" i="13" s="1"/>
  <c r="P31" i="13"/>
  <c r="R31" i="13" s="1"/>
  <c r="P51" i="13"/>
  <c r="R51" i="13" s="1"/>
  <c r="P69" i="13"/>
  <c r="R69" i="13" s="1"/>
  <c r="P80" i="13"/>
  <c r="Q80" i="13" s="1"/>
  <c r="P48" i="13"/>
  <c r="Q48" i="13" s="1"/>
  <c r="P15" i="13"/>
  <c r="Q15" i="13" s="1"/>
  <c r="P25" i="13"/>
  <c r="Q25" i="13" s="1"/>
  <c r="P56" i="13"/>
  <c r="Q56" i="13" s="1"/>
  <c r="P63" i="13"/>
  <c r="Q63" i="13" s="1"/>
  <c r="P6" i="13"/>
  <c r="Q6" i="13" s="1"/>
  <c r="P20" i="13"/>
  <c r="R20" i="13" s="1"/>
  <c r="P12" i="13"/>
  <c r="Q12" i="13" s="1"/>
  <c r="P76" i="13"/>
  <c r="Q76" i="13" s="1"/>
  <c r="P36" i="13"/>
  <c r="R36" i="13" s="1"/>
  <c r="P32" i="13"/>
  <c r="R32" i="13" s="1"/>
  <c r="P77" i="13"/>
  <c r="Q77" i="13" s="1"/>
  <c r="P65" i="13"/>
  <c r="Q65" i="13" s="1"/>
  <c r="P72" i="13"/>
  <c r="Q72" i="13" s="1"/>
  <c r="P7" i="13"/>
  <c r="R7" i="13" s="1"/>
  <c r="P34" i="13"/>
  <c r="P53" i="13"/>
  <c r="P24" i="13"/>
  <c r="P45" i="13"/>
  <c r="P16" i="13"/>
  <c r="P37" i="13"/>
  <c r="P8" i="13"/>
  <c r="P28" i="13"/>
  <c r="P23" i="13"/>
  <c r="P79" i="13"/>
  <c r="P5" i="13"/>
  <c r="P71" i="13"/>
  <c r="P4" i="13"/>
  <c r="P43" i="13"/>
  <c r="P55" i="13"/>
  <c r="P78" i="13"/>
  <c r="P49" i="13"/>
  <c r="P70" i="13"/>
  <c r="P41" i="13"/>
  <c r="P62" i="13"/>
  <c r="P64" i="13"/>
  <c r="P13" i="13"/>
  <c r="P17" i="13"/>
  <c r="P46" i="13"/>
  <c r="P58" i="13"/>
  <c r="P38" i="13"/>
  <c r="P40" i="13"/>
  <c r="P61" i="13"/>
  <c r="P3" i="12"/>
  <c r="O3" i="12"/>
  <c r="H4" i="5"/>
  <c r="G5" i="5"/>
  <c r="G6" i="2"/>
  <c r="G80" i="2"/>
  <c r="G61" i="2"/>
  <c r="G39" i="2"/>
  <c r="G16" i="2"/>
  <c r="H5" i="5" l="1"/>
  <c r="I5" i="5"/>
  <c r="R63" i="13"/>
  <c r="R77" i="13"/>
  <c r="Q51" i="13"/>
  <c r="R14" i="13"/>
  <c r="R80" i="13"/>
  <c r="Q3" i="13"/>
  <c r="Q69" i="13"/>
  <c r="R12" i="13"/>
  <c r="R22" i="13"/>
  <c r="R48" i="13"/>
  <c r="R50" i="13"/>
  <c r="Q20" i="13"/>
  <c r="R56" i="13"/>
  <c r="Q31" i="13"/>
  <c r="R72" i="13"/>
  <c r="R47" i="13"/>
  <c r="Q60" i="13"/>
  <c r="Q36" i="13"/>
  <c r="R25" i="13"/>
  <c r="R54" i="13"/>
  <c r="R39" i="13"/>
  <c r="R30" i="13"/>
  <c r="R21" i="13"/>
  <c r="R15" i="13"/>
  <c r="Q7" i="13"/>
  <c r="Q32" i="13"/>
  <c r="Q82" i="13"/>
  <c r="R82" i="13"/>
  <c r="R6" i="13"/>
  <c r="K3" i="13"/>
  <c r="K5" i="13"/>
  <c r="R76" i="13"/>
  <c r="R65" i="13"/>
  <c r="Q46" i="13"/>
  <c r="R46" i="13"/>
  <c r="Q78" i="13"/>
  <c r="R78" i="13"/>
  <c r="Q5" i="13"/>
  <c r="R5" i="13"/>
  <c r="Q24" i="13"/>
  <c r="R24" i="13"/>
  <c r="Q17" i="13"/>
  <c r="R17" i="13"/>
  <c r="Q55" i="13"/>
  <c r="R55" i="13"/>
  <c r="Q79" i="13"/>
  <c r="R79" i="13"/>
  <c r="Q53" i="13"/>
  <c r="R53" i="13"/>
  <c r="Q13" i="13"/>
  <c r="R13" i="13"/>
  <c r="Q23" i="13"/>
  <c r="R23" i="13"/>
  <c r="Q34" i="13"/>
  <c r="R34" i="13"/>
  <c r="Q64" i="13"/>
  <c r="R64" i="13"/>
  <c r="Q28" i="13"/>
  <c r="R28" i="13"/>
  <c r="Q61" i="13"/>
  <c r="R61" i="13"/>
  <c r="Q62" i="13"/>
  <c r="R62" i="13"/>
  <c r="Q8" i="13"/>
  <c r="R8" i="13"/>
  <c r="Q40" i="13"/>
  <c r="R40" i="13"/>
  <c r="Q41" i="13"/>
  <c r="R41" i="13"/>
  <c r="Q43" i="13"/>
  <c r="R43" i="13"/>
  <c r="Q37" i="13"/>
  <c r="R37" i="13"/>
  <c r="Q38" i="13"/>
  <c r="R38" i="13"/>
  <c r="Q70" i="13"/>
  <c r="R70" i="13"/>
  <c r="Q4" i="13"/>
  <c r="R4" i="13"/>
  <c r="Q16" i="13"/>
  <c r="R16" i="13"/>
  <c r="Q58" i="13"/>
  <c r="R58" i="13"/>
  <c r="Q49" i="13"/>
  <c r="R49" i="13"/>
  <c r="Q71" i="13"/>
  <c r="R71" i="13"/>
  <c r="Q45" i="13"/>
  <c r="R45" i="13"/>
  <c r="R3" i="12"/>
  <c r="R5" i="12"/>
  <c r="U3" i="5"/>
  <c r="U5" i="5" s="1"/>
  <c r="G6" i="5"/>
  <c r="G66" i="2"/>
  <c r="G83" i="2"/>
  <c r="G28" i="2"/>
  <c r="G46" i="2"/>
  <c r="G57" i="2"/>
  <c r="G10" i="2"/>
  <c r="G74" i="2"/>
  <c r="G27" i="2"/>
  <c r="G36" i="2"/>
  <c r="G54" i="2"/>
  <c r="G65" i="2"/>
  <c r="G18" i="2"/>
  <c r="G82" i="2"/>
  <c r="G35" i="2"/>
  <c r="G44" i="2"/>
  <c r="G62" i="2"/>
  <c r="G9" i="2"/>
  <c r="G73" i="2"/>
  <c r="G26" i="2"/>
  <c r="G43" i="2"/>
  <c r="G52" i="2"/>
  <c r="G38" i="2"/>
  <c r="G70" i="2"/>
  <c r="G17" i="2"/>
  <c r="G81" i="2"/>
  <c r="G34" i="2"/>
  <c r="G51" i="2"/>
  <c r="G60" i="2"/>
  <c r="G49" i="2"/>
  <c r="G14" i="2"/>
  <c r="G78" i="2"/>
  <c r="G25" i="2"/>
  <c r="G42" i="2"/>
  <c r="G59" i="2"/>
  <c r="G4" i="2"/>
  <c r="G68" i="2"/>
  <c r="G22" i="2"/>
  <c r="G33" i="2"/>
  <c r="G50" i="2"/>
  <c r="G67" i="2"/>
  <c r="G12" i="2"/>
  <c r="G76" i="2"/>
  <c r="G19" i="2"/>
  <c r="G30" i="2"/>
  <c r="G41" i="2"/>
  <c r="G58" i="2"/>
  <c r="G11" i="2"/>
  <c r="G75" i="2"/>
  <c r="G20" i="2"/>
  <c r="R3" i="2"/>
  <c r="I5" i="2" l="1"/>
  <c r="H6" i="5"/>
  <c r="I6" i="5"/>
  <c r="L3" i="13"/>
  <c r="L5" i="13" s="1"/>
  <c r="T5" i="13"/>
  <c r="T3" i="13"/>
  <c r="S3" i="12"/>
  <c r="S5" i="12" s="1"/>
  <c r="G7" i="5"/>
  <c r="I3" i="2"/>
  <c r="H7" i="5" l="1"/>
  <c r="I7" i="5"/>
  <c r="U3" i="13"/>
  <c r="U5" i="13" s="1"/>
  <c r="Y6" i="13" s="1"/>
  <c r="G8" i="5"/>
  <c r="J3" i="2"/>
  <c r="J5" i="2" s="1"/>
  <c r="H8" i="5" l="1"/>
  <c r="I8" i="5"/>
  <c r="G9" i="5"/>
  <c r="H9" i="5" l="1"/>
  <c r="I9" i="5"/>
  <c r="G10" i="5"/>
  <c r="H10" i="5" l="1"/>
  <c r="I10" i="5"/>
  <c r="G11" i="5"/>
  <c r="H11" i="5" l="1"/>
  <c r="I11" i="5"/>
  <c r="G12" i="5"/>
  <c r="H12" i="5" l="1"/>
  <c r="I12" i="5"/>
  <c r="G13" i="5"/>
  <c r="H13" i="5" l="1"/>
  <c r="I13" i="5"/>
  <c r="G14" i="5"/>
  <c r="H14" i="5" l="1"/>
  <c r="I14" i="5"/>
  <c r="G15" i="5"/>
  <c r="H15" i="5" l="1"/>
  <c r="I15" i="5"/>
  <c r="G16" i="5"/>
  <c r="H16" i="5" l="1"/>
  <c r="I16" i="5"/>
  <c r="G17" i="5"/>
  <c r="H17" i="5" l="1"/>
  <c r="I17" i="5"/>
  <c r="G18" i="5"/>
  <c r="H18" i="5" l="1"/>
  <c r="I18" i="5"/>
  <c r="G19" i="5"/>
  <c r="H19" i="5" l="1"/>
  <c r="I19" i="5"/>
  <c r="G20" i="5"/>
  <c r="H20" i="5" l="1"/>
  <c r="I20" i="5"/>
  <c r="G21" i="5"/>
  <c r="H21" i="5" l="1"/>
  <c r="I21" i="5"/>
  <c r="G22" i="5"/>
  <c r="H22" i="5" l="1"/>
  <c r="I22" i="5"/>
  <c r="G23" i="5"/>
  <c r="H23" i="5" l="1"/>
  <c r="I23" i="5"/>
  <c r="G24" i="5"/>
  <c r="H24" i="5" l="1"/>
  <c r="I24" i="5"/>
  <c r="G25" i="5"/>
  <c r="H25" i="5" l="1"/>
  <c r="I25" i="5"/>
  <c r="G26" i="5"/>
  <c r="H26" i="5" l="1"/>
  <c r="I26" i="5"/>
  <c r="G27" i="5"/>
  <c r="H27" i="5" l="1"/>
  <c r="I27" i="5"/>
  <c r="G28" i="5"/>
  <c r="H28" i="5" l="1"/>
  <c r="I28" i="5"/>
  <c r="G29" i="5"/>
  <c r="H29" i="5" l="1"/>
  <c r="I29" i="5"/>
  <c r="G30" i="5"/>
  <c r="H30" i="5" l="1"/>
  <c r="I30" i="5"/>
  <c r="G31" i="5"/>
  <c r="H31" i="5" l="1"/>
  <c r="I31" i="5"/>
  <c r="G32" i="5"/>
  <c r="H32" i="5" l="1"/>
  <c r="I32" i="5"/>
  <c r="G33" i="5"/>
  <c r="H33" i="5" l="1"/>
  <c r="I33" i="5"/>
  <c r="G34" i="5"/>
  <c r="H34" i="5" l="1"/>
  <c r="I34" i="5"/>
  <c r="G35" i="5"/>
  <c r="H35" i="5" l="1"/>
  <c r="I35" i="5"/>
  <c r="G36" i="5"/>
  <c r="H36" i="5" l="1"/>
  <c r="I36" i="5"/>
  <c r="G37" i="5"/>
  <c r="H37" i="5" l="1"/>
  <c r="I37" i="5"/>
  <c r="G38" i="5"/>
  <c r="H38" i="5" l="1"/>
  <c r="I38" i="5"/>
  <c r="G39" i="5"/>
  <c r="H39" i="5" l="1"/>
  <c r="I39" i="5"/>
  <c r="G40" i="5"/>
  <c r="H40" i="5" l="1"/>
  <c r="I40" i="5"/>
  <c r="G41" i="5"/>
  <c r="H41" i="5" l="1"/>
  <c r="I41" i="5"/>
  <c r="G42" i="5"/>
  <c r="H42" i="5" l="1"/>
  <c r="I42" i="5"/>
  <c r="G43" i="5"/>
  <c r="H43" i="5" l="1"/>
  <c r="I43" i="5"/>
  <c r="G44" i="5"/>
  <c r="H44" i="5" l="1"/>
  <c r="I44" i="5"/>
  <c r="G45" i="5"/>
  <c r="H45" i="5" l="1"/>
  <c r="I45" i="5"/>
  <c r="G46" i="5"/>
  <c r="H46" i="5" l="1"/>
  <c r="I46" i="5"/>
  <c r="G47" i="5"/>
  <c r="H47" i="5" l="1"/>
  <c r="I47" i="5"/>
  <c r="G48" i="5"/>
  <c r="H48" i="5" l="1"/>
  <c r="I48" i="5"/>
  <c r="G49" i="5"/>
  <c r="H49" i="5" l="1"/>
  <c r="I49" i="5"/>
  <c r="G50" i="5"/>
  <c r="H50" i="5" l="1"/>
  <c r="I50" i="5"/>
  <c r="G51" i="5"/>
  <c r="H51" i="5" l="1"/>
  <c r="I51" i="5"/>
  <c r="G52" i="5"/>
  <c r="H52" i="5" l="1"/>
  <c r="I52" i="5"/>
  <c r="G53" i="5"/>
  <c r="H53" i="5" l="1"/>
  <c r="I53" i="5"/>
  <c r="G54" i="5"/>
  <c r="H54" i="5" l="1"/>
  <c r="I54" i="5"/>
  <c r="G55" i="5"/>
  <c r="H55" i="5" l="1"/>
  <c r="I55" i="5"/>
  <c r="G56" i="5"/>
  <c r="H56" i="5" l="1"/>
  <c r="I56" i="5"/>
  <c r="G57" i="5"/>
  <c r="H57" i="5" l="1"/>
  <c r="I57" i="5"/>
  <c r="G58" i="5"/>
  <c r="H58" i="5" l="1"/>
  <c r="I58" i="5"/>
  <c r="G59" i="5"/>
  <c r="H59" i="5" l="1"/>
  <c r="I59" i="5"/>
  <c r="G60" i="5"/>
  <c r="H60" i="5" l="1"/>
  <c r="I60" i="5"/>
  <c r="G61" i="5"/>
  <c r="H61" i="5" l="1"/>
  <c r="I61" i="5"/>
  <c r="G62" i="5"/>
  <c r="H62" i="5" l="1"/>
  <c r="I62" i="5"/>
  <c r="G63" i="5"/>
  <c r="H63" i="5" l="1"/>
  <c r="I63" i="5"/>
  <c r="G64" i="5"/>
  <c r="H64" i="5" l="1"/>
  <c r="I64" i="5"/>
  <c r="G65" i="5"/>
  <c r="H65" i="5" l="1"/>
  <c r="I65" i="5"/>
  <c r="G66" i="5"/>
  <c r="H66" i="5" l="1"/>
  <c r="I66" i="5"/>
  <c r="G67" i="5"/>
  <c r="H67" i="5" l="1"/>
  <c r="I67" i="5"/>
  <c r="G68" i="5"/>
  <c r="H68" i="5" l="1"/>
  <c r="I68" i="5"/>
  <c r="G69" i="5"/>
  <c r="H69" i="5" l="1"/>
  <c r="I69" i="5"/>
  <c r="G70" i="5"/>
  <c r="H70" i="5" l="1"/>
  <c r="I70" i="5"/>
  <c r="G71" i="5"/>
  <c r="H71" i="5" l="1"/>
  <c r="I71" i="5"/>
  <c r="G72" i="5"/>
  <c r="H72" i="5" l="1"/>
  <c r="I72" i="5"/>
  <c r="G73" i="5"/>
  <c r="H73" i="5" l="1"/>
  <c r="I73" i="5"/>
  <c r="G74" i="5"/>
  <c r="H74" i="5" l="1"/>
  <c r="I74" i="5"/>
  <c r="G75" i="5"/>
  <c r="H75" i="5" l="1"/>
  <c r="I75" i="5"/>
  <c r="G76" i="5"/>
  <c r="H76" i="5" l="1"/>
  <c r="I76" i="5"/>
  <c r="G77" i="5"/>
  <c r="H77" i="5" l="1"/>
  <c r="I77" i="5"/>
  <c r="G78" i="5"/>
  <c r="H78" i="5" l="1"/>
  <c r="I78" i="5"/>
  <c r="G79" i="5"/>
  <c r="H79" i="5" l="1"/>
  <c r="I79" i="5"/>
  <c r="G80" i="5"/>
  <c r="H80" i="5" l="1"/>
  <c r="I80" i="5"/>
  <c r="G81" i="5"/>
  <c r="H81" i="5" l="1"/>
  <c r="I81" i="5"/>
  <c r="G82" i="5"/>
  <c r="H82" i="5" l="1"/>
  <c r="I82" i="5"/>
  <c r="G83" i="5"/>
  <c r="H83" i="5" l="1"/>
  <c r="I83" i="5"/>
  <c r="G84" i="5"/>
  <c r="G85" i="5" s="1"/>
  <c r="G86" i="5" l="1"/>
  <c r="H85" i="5"/>
  <c r="I85" i="5"/>
  <c r="H84" i="5"/>
  <c r="I84" i="5"/>
  <c r="I3" i="12"/>
  <c r="I5" i="12"/>
  <c r="G87" i="5" l="1"/>
  <c r="H86" i="5"/>
  <c r="I86" i="5"/>
  <c r="J3" i="12"/>
  <c r="J5" i="12" s="1"/>
  <c r="W6" i="12" s="1"/>
  <c r="H87" i="5" l="1"/>
  <c r="G88" i="5"/>
  <c r="I87" i="5"/>
  <c r="G89" i="5" l="1"/>
  <c r="H88" i="5"/>
  <c r="I88" i="5"/>
  <c r="P81" i="2"/>
  <c r="P71" i="2"/>
  <c r="P23" i="2"/>
  <c r="P38" i="2"/>
  <c r="P57" i="2"/>
  <c r="P70" i="2"/>
  <c r="P74" i="2"/>
  <c r="P48" i="2"/>
  <c r="P41" i="2"/>
  <c r="P47" i="2"/>
  <c r="P14" i="2"/>
  <c r="P32" i="2"/>
  <c r="P42" i="2"/>
  <c r="P34" i="2"/>
  <c r="P31" i="2"/>
  <c r="P36" i="2"/>
  <c r="P54" i="2"/>
  <c r="P45" i="2"/>
  <c r="P39" i="2"/>
  <c r="P29" i="2"/>
  <c r="P78" i="2"/>
  <c r="P9" i="2"/>
  <c r="P51" i="2"/>
  <c r="P11" i="2"/>
  <c r="P82" i="2"/>
  <c r="P49" i="2"/>
  <c r="P44" i="2"/>
  <c r="P69" i="2"/>
  <c r="P84" i="2"/>
  <c r="P64" i="2"/>
  <c r="P65" i="2"/>
  <c r="P46" i="2"/>
  <c r="P60" i="2"/>
  <c r="P37" i="2"/>
  <c r="P72" i="2"/>
  <c r="P10" i="2"/>
  <c r="P28" i="2"/>
  <c r="P26" i="2"/>
  <c r="P67" i="2"/>
  <c r="P17" i="2"/>
  <c r="P66" i="2"/>
  <c r="P27" i="2"/>
  <c r="P62" i="2"/>
  <c r="P30" i="2"/>
  <c r="P4" i="2"/>
  <c r="P63" i="2"/>
  <c r="P53" i="2"/>
  <c r="P43" i="2"/>
  <c r="P61" i="2"/>
  <c r="P12" i="2"/>
  <c r="P13" i="2"/>
  <c r="P25" i="2"/>
  <c r="P50" i="2"/>
  <c r="P59" i="2"/>
  <c r="P20" i="2"/>
  <c r="P5" i="2"/>
  <c r="P15" i="2"/>
  <c r="P68" i="2"/>
  <c r="P24" i="2"/>
  <c r="P16" i="2"/>
  <c r="P75" i="2"/>
  <c r="P33" i="2"/>
  <c r="P79" i="2"/>
  <c r="P76" i="2"/>
  <c r="P7" i="2"/>
  <c r="P56" i="2"/>
  <c r="P80" i="2"/>
  <c r="P52" i="2"/>
  <c r="P55" i="2"/>
  <c r="P83" i="2"/>
  <c r="P18" i="2"/>
  <c r="P22" i="2"/>
  <c r="P58" i="2"/>
  <c r="P8" i="2"/>
  <c r="P35" i="2"/>
  <c r="P21" i="2"/>
  <c r="P19" i="2"/>
  <c r="P40" i="2"/>
  <c r="P77" i="2"/>
  <c r="P73" i="2"/>
  <c r="P6" i="2"/>
  <c r="P3" i="2"/>
  <c r="H89" i="5" l="1"/>
  <c r="G90" i="5"/>
  <c r="I89" i="5"/>
  <c r="R5" i="2"/>
  <c r="S3" i="2" s="1"/>
  <c r="S5" i="2" s="1"/>
  <c r="W6" i="2" s="1"/>
  <c r="G91" i="5" l="1"/>
  <c r="H90" i="5"/>
  <c r="I90" i="5"/>
  <c r="G92" i="5" l="1"/>
  <c r="H91" i="5"/>
  <c r="I91" i="5"/>
  <c r="G93" i="5" l="1"/>
  <c r="H92" i="5"/>
  <c r="I92" i="5"/>
  <c r="G94" i="5" l="1"/>
  <c r="H93" i="5"/>
  <c r="I93" i="5"/>
  <c r="G95" i="5" l="1"/>
  <c r="H94" i="5"/>
  <c r="I94" i="5"/>
  <c r="G96" i="5" l="1"/>
  <c r="H95" i="5"/>
  <c r="I95" i="5"/>
  <c r="G97" i="5" l="1"/>
  <c r="H96" i="5"/>
  <c r="I96" i="5"/>
  <c r="G98" i="5" l="1"/>
  <c r="H97" i="5"/>
  <c r="I97" i="5"/>
  <c r="G99" i="5" l="1"/>
  <c r="H98" i="5"/>
  <c r="I98" i="5"/>
  <c r="G100" i="5" l="1"/>
  <c r="H99" i="5"/>
  <c r="I99" i="5"/>
  <c r="G101" i="5" l="1"/>
  <c r="H100" i="5"/>
  <c r="I100" i="5"/>
  <c r="G102" i="5" l="1"/>
  <c r="H101" i="5"/>
  <c r="I101" i="5"/>
  <c r="G103" i="5" l="1"/>
  <c r="H102" i="5"/>
  <c r="I102" i="5"/>
  <c r="G104" i="5" l="1"/>
  <c r="H103" i="5"/>
  <c r="I103" i="5"/>
  <c r="G105" i="5" l="1"/>
  <c r="H104" i="5"/>
  <c r="I104" i="5"/>
  <c r="G106" i="5" l="1"/>
  <c r="H105" i="5"/>
  <c r="I105" i="5"/>
  <c r="G107" i="5" l="1"/>
  <c r="H106" i="5"/>
  <c r="I106" i="5"/>
  <c r="G108" i="5" l="1"/>
  <c r="H107" i="5"/>
  <c r="I107" i="5"/>
  <c r="G109" i="5" l="1"/>
  <c r="H108" i="5"/>
  <c r="I108" i="5"/>
  <c r="G110" i="5" l="1"/>
  <c r="H109" i="5"/>
  <c r="I109" i="5"/>
  <c r="G111" i="5" l="1"/>
  <c r="H110" i="5"/>
  <c r="I110" i="5"/>
  <c r="G112" i="5" l="1"/>
  <c r="H111" i="5"/>
  <c r="I111" i="5"/>
  <c r="H112" i="5" l="1"/>
  <c r="I112" i="5"/>
  <c r="K5" i="5" l="1"/>
  <c r="K3" i="5" l="1"/>
  <c r="L3" i="5" s="1"/>
  <c r="L5" i="5" s="1"/>
  <c r="U8" i="5" s="1"/>
</calcChain>
</file>

<file path=xl/sharedStrings.xml><?xml version="1.0" encoding="utf-8"?>
<sst xmlns="http://schemas.openxmlformats.org/spreadsheetml/2006/main" count="720" uniqueCount="467">
  <si>
    <t>y</t>
  </si>
  <si>
    <t>s</t>
  </si>
  <si>
    <t>Difsq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</si>
  <si>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</si>
  <si>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</si>
  <si>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</si>
  <si>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</si>
  <si>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</si>
  <si>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</si>
  <si>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</si>
  <si>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</si>
  <si>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</si>
  <si>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Sigma</t>
  </si>
  <si>
    <t>Muc</t>
  </si>
  <si>
    <t>Ln(t)</t>
  </si>
  <si>
    <t>z</t>
  </si>
  <si>
    <t>y-y1c</t>
  </si>
  <si>
    <t>DifofAdjR2</t>
  </si>
  <si>
    <t>CDF</t>
  </si>
  <si>
    <t>PDF</t>
  </si>
  <si>
    <t>Y-Y0C</t>
  </si>
  <si>
    <t>y-y0P</t>
  </si>
  <si>
    <t>Ac= area; infected population(model)</t>
  </si>
  <si>
    <t>Ac*0.8413</t>
  </si>
  <si>
    <t>Ac*0.9772</t>
  </si>
  <si>
    <t>Population</t>
  </si>
  <si>
    <t>Days</t>
  </si>
  <si>
    <t>Actual Poupulation</t>
  </si>
  <si>
    <t>Diff_AdjR2</t>
  </si>
  <si>
    <t>u(days)</t>
  </si>
  <si>
    <t>t(original)</t>
  </si>
  <si>
    <t>w</t>
  </si>
  <si>
    <t>kx</t>
  </si>
  <si>
    <t>k</t>
  </si>
  <si>
    <t>d</t>
  </si>
  <si>
    <t>(kx)^d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</si>
  <si>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</si>
  <si>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</si>
  <si>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</si>
  <si>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</si>
  <si>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</si>
  <si>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</si>
  <si>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</si>
  <si>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</si>
  <si>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</si>
  <si>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</si>
  <si>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</si>
  <si>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</si>
  <si>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</si>
  <si>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</si>
  <si>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</si>
  <si>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</si>
  <si>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</si>
  <si>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</si>
  <si>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</si>
  <si>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</si>
  <si>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</si>
  <si>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</si>
  <si>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</si>
  <si>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</si>
  <si>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</si>
  <si>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</si>
  <si>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</si>
  <si>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</si>
  <si>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</si>
  <si>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</si>
  <si>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</si>
  <si>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</si>
  <si>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</si>
  <si>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</si>
  <si>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</si>
  <si>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</si>
  <si>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</si>
  <si>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</si>
  <si>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</si>
  <si>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</si>
  <si>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</si>
  <si>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</si>
  <si>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</si>
  <si>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</si>
  <si>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</si>
  <si>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</si>
  <si>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</si>
  <si>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</si>
  <si>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</si>
  <si>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</si>
  <si>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</si>
  <si>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</si>
  <si>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</si>
  <si>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</si>
  <si>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</si>
  <si>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</si>
  <si>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</si>
  <si>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</si>
  <si>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</si>
  <si>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</si>
  <si>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</si>
  <si>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</si>
  <si>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</si>
  <si>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</si>
  <si>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</si>
  <si>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</si>
  <si>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</si>
  <si>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</si>
  <si>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</si>
  <si>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</si>
  <si>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</si>
  <si>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</si>
  <si>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</si>
  <si>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</si>
  <si>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</si>
  <si>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</si>
  <si>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</si>
  <si>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</si>
  <si>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</si>
  <si>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</si>
  <si>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</si>
  <si>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</si>
  <si>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</si>
  <si>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</si>
  <si>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</si>
  <si>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</si>
  <si>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</si>
  <si>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</si>
  <si>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</si>
  <si>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</si>
  <si>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</si>
  <si>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</si>
  <si>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</si>
  <si>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</si>
  <si>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</si>
  <si>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</si>
  <si>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</si>
  <si>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</si>
  <si>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</si>
  <si>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</si>
  <si>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</si>
  <si>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</si>
  <si>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</si>
  <si>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</si>
  <si>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</si>
  <si>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</si>
  <si>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</si>
  <si>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</si>
  <si>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</si>
  <si>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</si>
  <si>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</si>
  <si>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</si>
  <si>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</si>
  <si>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</si>
  <si>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</si>
  <si>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</si>
  <si>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</si>
  <si>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</si>
  <si>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</si>
  <si>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</si>
  <si>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</si>
  <si>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</si>
  <si>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</si>
  <si>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</si>
  <si>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</si>
  <si>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</si>
  <si>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</si>
  <si>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</si>
  <si>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</si>
  <si>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</si>
  <si>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</si>
  <si>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</si>
  <si>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</si>
  <si>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</si>
  <si>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</si>
  <si>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</si>
  <si>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</si>
  <si>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</si>
  <si>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</si>
  <si>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</si>
  <si>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</si>
  <si>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</si>
  <si>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</si>
  <si>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</si>
  <si>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</si>
  <si>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</si>
  <si>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</si>
  <si>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</si>
  <si>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</si>
  <si>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</si>
  <si>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</si>
  <si>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</si>
  <si>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</si>
  <si>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</si>
  <si>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</si>
  <si>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</si>
  <si>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</si>
  <si>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</si>
  <si>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</si>
  <si>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</si>
  <si>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</si>
  <si>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</si>
  <si>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</si>
  <si>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</si>
  <si>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</si>
  <si>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</si>
  <si>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</si>
  <si>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</si>
  <si>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</si>
  <si>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</si>
  <si>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</si>
  <si>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</si>
  <si>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</si>
  <si>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</si>
  <si>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</si>
  <si>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</si>
  <si>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</si>
  <si>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</si>
  <si>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</si>
  <si>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</si>
  <si>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</si>
  <si>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</si>
  <si>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</si>
  <si>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</si>
  <si>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</si>
  <si>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</si>
  <si>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</si>
  <si>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</si>
  <si>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</si>
  <si>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</si>
  <si>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</si>
  <si>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</si>
  <si>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</si>
  <si>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</si>
  <si>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</si>
  <si>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</si>
  <si>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</si>
  <si>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</si>
  <si>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</si>
  <si>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</si>
  <si>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</si>
  <si>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</si>
  <si>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</si>
  <si>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</si>
  <si>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</si>
  <si>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</si>
  <si>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</si>
  <si>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</si>
  <si>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</si>
  <si>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</si>
  <si>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</si>
  <si>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</si>
  <si>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</si>
  <si>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</si>
  <si>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</si>
  <si>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</si>
  <si>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</si>
  <si>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</si>
  <si>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</si>
  <si>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</si>
  <si>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</si>
  <si>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</si>
  <si>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</si>
  <si>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</si>
  <si>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</si>
  <si>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</si>
  <si>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</si>
  <si>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</si>
  <si>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</si>
  <si>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</si>
  <si>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</si>
  <si>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</si>
  <si>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</si>
  <si>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</si>
  <si>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</si>
  <si>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</si>
  <si>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</si>
  <si>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</si>
  <si>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</si>
  <si>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</si>
  <si>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</si>
  <si>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</si>
  <si>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</si>
  <si>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</si>
  <si>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</si>
  <si>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</si>
  <si>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</si>
  <si>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</si>
  <si>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</si>
  <si>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</si>
  <si>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</si>
  <si>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</si>
  <si>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</si>
  <si>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</si>
  <si>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</si>
  <si>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</si>
  <si>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</si>
  <si>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</si>
  <si>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</si>
  <si>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</si>
  <si>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</si>
  <si>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</si>
  <si>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</si>
  <si>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</si>
  <si>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</si>
  <si>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</si>
  <si>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</si>
  <si>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</si>
  <si>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</si>
  <si>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</si>
  <si>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</si>
  <si>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</si>
  <si>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</si>
  <si>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</si>
  <si>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</si>
  <si>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</si>
  <si>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</si>
  <si>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</si>
  <si>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</si>
  <si>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</si>
  <si>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</si>
  <si>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</si>
  <si>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</si>
  <si>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</si>
  <si>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</si>
  <si>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</si>
  <si>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</si>
  <si>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</si>
  <si>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</si>
  <si>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</si>
  <si>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</si>
  <si>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</si>
  <si>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</si>
  <si>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</si>
  <si>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</si>
  <si>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</si>
  <si>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</si>
  <si>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</si>
  <si>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</si>
  <si>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</si>
  <si>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</si>
  <si>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</si>
  <si>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</si>
  <si>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</si>
  <si>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</si>
  <si>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</si>
  <si>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</si>
  <si>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</si>
  <si>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</si>
  <si>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</si>
  <si>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</si>
  <si>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</si>
  <si>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</si>
  <si>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</si>
  <si>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</si>
  <si>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</si>
  <si>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</si>
  <si>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</si>
  <si>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</si>
  <si>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</si>
  <si>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</si>
  <si>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</si>
  <si>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</si>
  <si>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</si>
  <si>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</si>
  <si>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</si>
  <si>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</si>
  <si>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</si>
  <si>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</si>
  <si>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</si>
  <si>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</si>
  <si>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</si>
  <si>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</si>
  <si>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</si>
  <si>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</si>
  <si>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</si>
  <si>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</si>
  <si>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</si>
  <si>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</si>
  <si>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</si>
  <si>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</si>
  <si>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</si>
  <si>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</si>
  <si>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</si>
  <si>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</si>
  <si>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</si>
  <si>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</si>
  <si>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</si>
  <si>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</si>
  <si>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</si>
  <si>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</si>
  <si>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</si>
  <si>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</si>
  <si>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</si>
  <si>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</si>
  <si>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</si>
  <si>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</si>
  <si>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</si>
  <si>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</si>
  <si>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</si>
  <si>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</si>
  <si>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</si>
  <si>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</si>
  <si>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</si>
  <si>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</si>
  <si>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</si>
  <si>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</si>
  <si>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</si>
  <si>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</si>
  <si>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</si>
  <si>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</si>
  <si>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</si>
  <si>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</si>
  <si>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</si>
  <si>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</si>
  <si>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</si>
  <si>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</si>
  <si>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</si>
  <si>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</si>
  <si>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</si>
  <si>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</si>
  <si>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</si>
  <si>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</si>
  <si>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</si>
  <si>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</si>
  <si>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</si>
  <si>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</si>
  <si>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</si>
  <si>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</si>
  <si>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</si>
  <si>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</si>
  <si>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</si>
  <si>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</si>
  <si>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</si>
  <si>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</si>
  <si>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</si>
  <si>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</si>
  <si>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</si>
  <si>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</si>
  <si>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</si>
  <si>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</si>
  <si>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</si>
  <si>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</si>
  <si>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</si>
  <si>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</si>
  <si>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</si>
  <si>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</si>
  <si>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</si>
  <si>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</si>
  <si>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</si>
  <si>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</si>
  <si>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</si>
  <si>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</si>
  <si>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</si>
  <si>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</si>
  <si>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</si>
  <si>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</si>
  <si>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</si>
  <si>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</si>
  <si>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</si>
  <si>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</si>
  <si>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</si>
  <si>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</si>
  <si>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</si>
  <si>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</si>
  <si>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</si>
  <si>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Y</t>
  </si>
  <si>
    <t>exp(x)</t>
  </si>
  <si>
    <t>Country: Latvia</t>
  </si>
  <si>
    <t>Wave(1)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</si>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</sst>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9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64" fontId="0" fillId="0" borderId="0" xfId="0" applyNumberFormat="1"/>
    <xf numFmtId="0" fontId="4" fillId="0" borderId="0" xfId="0" applyFont="1"/>
    <xf numFmtId="0" fontId="5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right" vertical="center" wrapText="1"/>
    </xf>
    <xf numFmtId="165" fontId="8" fillId="7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7" fillId="2" borderId="0" xfId="0" applyFont="1" applyFill="1" applyAlignment="1">
      <alignment horizontal="right" vertical="center" wrapText="1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164" fontId="0" fillId="9" borderId="5" xfId="0" applyNumberForma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0" xfId="0" applyFill="1"/>
    <xf numFmtId="0" fontId="0" fillId="9" borderId="5" xfId="0" applyFill="1" applyBorder="1"/>
    <xf numFmtId="164" fontId="0" fillId="9" borderId="1" xfId="0" applyNumberFormat="1" applyFill="1" applyBorder="1"/>
    <xf numFmtId="0" fontId="4" fillId="0" borderId="0" xfId="0" applyFont="1" applyAlignment="1">
      <alignment horizontal="center"/>
    </xf>
    <xf numFmtId="0" fontId="0" fillId="8" borderId="8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160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strCache>
            </c:strRef>
          </c:xVal>
          <c:yVal>
            <c:numRef>
              <c:f>logistic!$D$2:$D$326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0.5342055714285715</c:v>
                </c:pt>
                <c:pt idx="3">
                  <c:v>1.221041142857143</c:v>
                </c:pt>
                <c:pt idx="4">
                  <c:v>1.9078767142857149</c:v>
                </c:pt>
                <c:pt idx="5">
                  <c:v>3.1289178571428571</c:v>
                </c:pt>
                <c:pt idx="6">
                  <c:v>5.0367944285714277</c:v>
                </c:pt>
                <c:pt idx="7">
                  <c:v>7.173616142857143</c:v>
                </c:pt>
                <c:pt idx="8">
                  <c:v>9.3104378571428601</c:v>
                </c:pt>
                <c:pt idx="9">
                  <c:v>12.439355428571428</c:v>
                </c:pt>
                <c:pt idx="10">
                  <c:v>17.094574285714284</c:v>
                </c:pt>
                <c:pt idx="11">
                  <c:v>22.894519142857142</c:v>
                </c:pt>
                <c:pt idx="12">
                  <c:v>30.068135000000002</c:v>
                </c:pt>
                <c:pt idx="13">
                  <c:v>37.547011285714291</c:v>
                </c:pt>
                <c:pt idx="14">
                  <c:v>45.865353142857145</c:v>
                </c:pt>
                <c:pt idx="15">
                  <c:v>57.007352285714283</c:v>
                </c:pt>
                <c:pt idx="16">
                  <c:v>68.30198157142857</c:v>
                </c:pt>
                <c:pt idx="17">
                  <c:v>79.74924114285713</c:v>
                </c:pt>
                <c:pt idx="18">
                  <c:v>91.807021142857124</c:v>
                </c:pt>
                <c:pt idx="19">
                  <c:v>104.70426685714285</c:v>
                </c:pt>
                <c:pt idx="20">
                  <c:v>118.51729328571429</c:v>
                </c:pt>
                <c:pt idx="21">
                  <c:v>134.39082642857142</c:v>
                </c:pt>
                <c:pt idx="22">
                  <c:v>149.34857885714288</c:v>
                </c:pt>
                <c:pt idx="23">
                  <c:v>164.68790657142858</c:v>
                </c:pt>
                <c:pt idx="24">
                  <c:v>181.85879571428569</c:v>
                </c:pt>
                <c:pt idx="25">
                  <c:v>198.19021914285713</c:v>
                </c:pt>
                <c:pt idx="26">
                  <c:v>214.44532757142855</c:v>
                </c:pt>
                <c:pt idx="27">
                  <c:v>230.01360042857141</c:v>
                </c:pt>
                <c:pt idx="28">
                  <c:v>244.20820214285712</c:v>
                </c:pt>
                <c:pt idx="29">
                  <c:v>256.87650257142855</c:v>
                </c:pt>
                <c:pt idx="30">
                  <c:v>268.32376199999999</c:v>
                </c:pt>
                <c:pt idx="31">
                  <c:v>278.32103528571429</c:v>
                </c:pt>
                <c:pt idx="32">
                  <c:v>288.31830857142859</c:v>
                </c:pt>
                <c:pt idx="33">
                  <c:v>297.39980100000002</c:v>
                </c:pt>
                <c:pt idx="34">
                  <c:v>306.63392357142857</c:v>
                </c:pt>
                <c:pt idx="35">
                  <c:v>315.63910099999993</c:v>
                </c:pt>
                <c:pt idx="36">
                  <c:v>324.26270314285711</c:v>
                </c:pt>
                <c:pt idx="37">
                  <c:v>332.58104499999996</c:v>
                </c:pt>
                <c:pt idx="38">
                  <c:v>339.37308557142853</c:v>
                </c:pt>
                <c:pt idx="39">
                  <c:v>345.93618099999992</c:v>
                </c:pt>
                <c:pt idx="40">
                  <c:v>351.27823542857141</c:v>
                </c:pt>
                <c:pt idx="41">
                  <c:v>357.53607057142852</c:v>
                </c:pt>
                <c:pt idx="42">
                  <c:v>363.33601542857133</c:v>
                </c:pt>
                <c:pt idx="43">
                  <c:v>369.74648071428572</c:v>
                </c:pt>
                <c:pt idx="44">
                  <c:v>376.6911514285714</c:v>
                </c:pt>
                <c:pt idx="45">
                  <c:v>383.94108242857146</c:v>
                </c:pt>
                <c:pt idx="46">
                  <c:v>391.80153399999995</c:v>
                </c:pt>
                <c:pt idx="47">
                  <c:v>399.5856704285714</c:v>
                </c:pt>
                <c:pt idx="48">
                  <c:v>406.60665628571422</c:v>
                </c:pt>
                <c:pt idx="49">
                  <c:v>413.0934367142857</c:v>
                </c:pt>
                <c:pt idx="50">
                  <c:v>419.12232671428575</c:v>
                </c:pt>
                <c:pt idx="51">
                  <c:v>425.8380522857143</c:v>
                </c:pt>
                <c:pt idx="52">
                  <c:v>432.55377785714279</c:v>
                </c:pt>
                <c:pt idx="53">
                  <c:v>438.6589828571428</c:v>
                </c:pt>
                <c:pt idx="54">
                  <c:v>445.22207828571425</c:v>
                </c:pt>
                <c:pt idx="55">
                  <c:v>450.33518757142855</c:v>
                </c:pt>
                <c:pt idx="56">
                  <c:v>455.44829671428562</c:v>
                </c:pt>
                <c:pt idx="57">
                  <c:v>461.40087171428564</c:v>
                </c:pt>
                <c:pt idx="58">
                  <c:v>465.97977557142855</c:v>
                </c:pt>
                <c:pt idx="59">
                  <c:v>469.87184371428572</c:v>
                </c:pt>
                <c:pt idx="60">
                  <c:v>473.76391185714283</c:v>
                </c:pt>
                <c:pt idx="61">
                  <c:v>478.19018557142851</c:v>
                </c:pt>
                <c:pt idx="62">
                  <c:v>482.69277428571428</c:v>
                </c:pt>
                <c:pt idx="63">
                  <c:v>487.27167814285713</c:v>
                </c:pt>
                <c:pt idx="64">
                  <c:v>491.08743128571422</c:v>
                </c:pt>
                <c:pt idx="65">
                  <c:v>495.20844457142857</c:v>
                </c:pt>
                <c:pt idx="66">
                  <c:v>499.1005128571428</c:v>
                </c:pt>
                <c:pt idx="67">
                  <c:v>503.14521128571431</c:v>
                </c:pt>
                <c:pt idx="68">
                  <c:v>506.35044385714286</c:v>
                </c:pt>
                <c:pt idx="69">
                  <c:v>511.46355299999999</c:v>
                </c:pt>
                <c:pt idx="70">
                  <c:v>516.72929228571434</c:v>
                </c:pt>
                <c:pt idx="71">
                  <c:v>521.53714114285719</c:v>
                </c:pt>
                <c:pt idx="72">
                  <c:v>526.26867514285709</c:v>
                </c:pt>
                <c:pt idx="73">
                  <c:v>531.22915428571423</c:v>
                </c:pt>
                <c:pt idx="74">
                  <c:v>536.03700328571426</c:v>
                </c:pt>
                <c:pt idx="75">
                  <c:v>540.61590714285717</c:v>
                </c:pt>
                <c:pt idx="76">
                  <c:v>544.35534528571429</c:v>
                </c:pt>
                <c:pt idx="77">
                  <c:v>547.33163271428577</c:v>
                </c:pt>
                <c:pt idx="78">
                  <c:v>550.38423528571434</c:v>
                </c:pt>
                <c:pt idx="79">
                  <c:v>553.51315285714281</c:v>
                </c:pt>
                <c:pt idx="80">
                  <c:v>556.6420704285714</c:v>
                </c:pt>
                <c:pt idx="81">
                  <c:v>559.38941257142858</c:v>
                </c:pt>
                <c:pt idx="82">
                  <c:v>561.98412471428571</c:v>
                </c:pt>
                <c:pt idx="83">
                  <c:v>563.43411085714285</c:v>
                </c:pt>
                <c:pt idx="84">
                  <c:v>564.88409714285717</c:v>
                </c:pt>
                <c:pt idx="85">
                  <c:v>566.18145328571438</c:v>
                </c:pt>
                <c:pt idx="86">
                  <c:v>567.5551244285715</c:v>
                </c:pt>
                <c:pt idx="87">
                  <c:v>569.23405571428577</c:v>
                </c:pt>
                <c:pt idx="88">
                  <c:v>570.8366721428572</c:v>
                </c:pt>
                <c:pt idx="89">
                  <c:v>572.43928842857144</c:v>
                </c:pt>
                <c:pt idx="90">
                  <c:v>574.04190471428581</c:v>
                </c:pt>
                <c:pt idx="91">
                  <c:v>575.72083599999996</c:v>
                </c:pt>
                <c:pt idx="92">
                  <c:v>577.39976728571423</c:v>
                </c:pt>
                <c:pt idx="93">
                  <c:v>578.77343842857147</c:v>
                </c:pt>
                <c:pt idx="94">
                  <c:v>579.76553428571435</c:v>
                </c:pt>
                <c:pt idx="95">
                  <c:v>580.68131500000004</c:v>
                </c:pt>
                <c:pt idx="96">
                  <c:v>581.52078071428571</c:v>
                </c:pt>
                <c:pt idx="97">
                  <c:v>582.36024642857149</c:v>
                </c:pt>
                <c:pt idx="98">
                  <c:v>583.04708200000005</c:v>
                </c:pt>
                <c:pt idx="99">
                  <c:v>583.73391757142861</c:v>
                </c:pt>
                <c:pt idx="100">
                  <c:v>584.42075314285728</c:v>
                </c:pt>
                <c:pt idx="101">
                  <c:v>586.40494471428565</c:v>
                </c:pt>
                <c:pt idx="102">
                  <c:v>587.47335557142867</c:v>
                </c:pt>
                <c:pt idx="103">
                  <c:v>588.54176657142864</c:v>
                </c:pt>
                <c:pt idx="104">
                  <c:v>589.61017757142861</c:v>
                </c:pt>
                <c:pt idx="105">
                  <c:v>590.67858857142858</c:v>
                </c:pt>
                <c:pt idx="106">
                  <c:v>591.67068442857146</c:v>
                </c:pt>
                <c:pt idx="107">
                  <c:v>592.20489000000009</c:v>
                </c:pt>
                <c:pt idx="108">
                  <c:v>592.43383528571428</c:v>
                </c:pt>
                <c:pt idx="109">
                  <c:v>592.5864654285715</c:v>
                </c:pt>
                <c:pt idx="110">
                  <c:v>592.89172557142865</c:v>
                </c:pt>
                <c:pt idx="111">
                  <c:v>-0.99209557142857163</c:v>
                </c:pt>
                <c:pt idx="112">
                  <c:v>-0.99209557142857163</c:v>
                </c:pt>
                <c:pt idx="113">
                  <c:v>-0.99209557142857163</c:v>
                </c:pt>
                <c:pt idx="114">
                  <c:v>-0.99209557142857163</c:v>
                </c:pt>
                <c:pt idx="115">
                  <c:v>-0.99209557142857163</c:v>
                </c:pt>
                <c:pt idx="116">
                  <c:v>-0.99209557142857163</c:v>
                </c:pt>
                <c:pt idx="117">
                  <c:v>-0.99209557142857163</c:v>
                </c:pt>
                <c:pt idx="118">
                  <c:v>-0.99209557142857163</c:v>
                </c:pt>
                <c:pt idx="119">
                  <c:v>-0.99209557142857163</c:v>
                </c:pt>
                <c:pt idx="120">
                  <c:v>-0.99209557142857163</c:v>
                </c:pt>
                <c:pt idx="121">
                  <c:v>-0.99209557142857163</c:v>
                </c:pt>
                <c:pt idx="122">
                  <c:v>-0.99209557142857163</c:v>
                </c:pt>
                <c:pt idx="123">
                  <c:v>-0.99209557142857163</c:v>
                </c:pt>
                <c:pt idx="124">
                  <c:v>-0.99209557142857163</c:v>
                </c:pt>
                <c:pt idx="125">
                  <c:v>-0.99209557142857163</c:v>
                </c:pt>
                <c:pt idx="126">
                  <c:v>-0.99209557142857163</c:v>
                </c:pt>
                <c:pt idx="127">
                  <c:v>-0.99209557142857163</c:v>
                </c:pt>
                <c:pt idx="128">
                  <c:v>-0.99209557142857163</c:v>
                </c:pt>
                <c:pt idx="129">
                  <c:v>-0.99209557142857163</c:v>
                </c:pt>
                <c:pt idx="130">
                  <c:v>-0.99209557142857163</c:v>
                </c:pt>
                <c:pt idx="131">
                  <c:v>-0.99209557142857163</c:v>
                </c:pt>
                <c:pt idx="132">
                  <c:v>-0.99209557142857163</c:v>
                </c:pt>
                <c:pt idx="133">
                  <c:v>-0.99209557142857163</c:v>
                </c:pt>
                <c:pt idx="134">
                  <c:v>-0.99209557142857163</c:v>
                </c:pt>
                <c:pt idx="135">
                  <c:v>-0.99209557142857163</c:v>
                </c:pt>
                <c:pt idx="136">
                  <c:v>-0.99209557142857163</c:v>
                </c:pt>
                <c:pt idx="137">
                  <c:v>-0.99209557142857163</c:v>
                </c:pt>
                <c:pt idx="138">
                  <c:v>-0.99209557142857163</c:v>
                </c:pt>
                <c:pt idx="139">
                  <c:v>-0.99209557142857163</c:v>
                </c:pt>
                <c:pt idx="140">
                  <c:v>-0.99209557142857163</c:v>
                </c:pt>
                <c:pt idx="141">
                  <c:v>-0.99209557142857163</c:v>
                </c:pt>
                <c:pt idx="142">
                  <c:v>-0.99209557142857163</c:v>
                </c:pt>
                <c:pt idx="143">
                  <c:v>-0.99209557142857163</c:v>
                </c:pt>
                <c:pt idx="144">
                  <c:v>-0.99209557142857163</c:v>
                </c:pt>
                <c:pt idx="145">
                  <c:v>-0.99209557142857163</c:v>
                </c:pt>
                <c:pt idx="146">
                  <c:v>-0.99209557142857163</c:v>
                </c:pt>
                <c:pt idx="147">
                  <c:v>-0.99209557142857163</c:v>
                </c:pt>
                <c:pt idx="148">
                  <c:v>-0.99209557142857163</c:v>
                </c:pt>
                <c:pt idx="149">
                  <c:v>-0.99209557142857163</c:v>
                </c:pt>
                <c:pt idx="150">
                  <c:v>-0.99209557142857163</c:v>
                </c:pt>
                <c:pt idx="151">
                  <c:v>-0.99209557142857163</c:v>
                </c:pt>
                <c:pt idx="152">
                  <c:v>-0.99209557142857163</c:v>
                </c:pt>
                <c:pt idx="153">
                  <c:v>-0.99209557142857163</c:v>
                </c:pt>
                <c:pt idx="154">
                  <c:v>-0.99209557142857163</c:v>
                </c:pt>
                <c:pt idx="155">
                  <c:v>-0.99209557142857163</c:v>
                </c:pt>
                <c:pt idx="156">
                  <c:v>-0.99209557142857163</c:v>
                </c:pt>
                <c:pt idx="157">
                  <c:v>-0.99209557142857163</c:v>
                </c:pt>
                <c:pt idx="158">
                  <c:v>-0.99209557142857163</c:v>
                </c:pt>
                <c:pt idx="159">
                  <c:v>-0.99209557142857163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EEB-4EC5-9B0A-3DB2CAAC225D}"/>
            </c:ext>
          </c:extLst>
        </c:ser>
        <c:ser>
          <c:idx val="1"/>
          <c:order val="1"/>
          <c:tx>
            <c:strRef>
              <c:f>logistic!$E$1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160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strCache>
            </c:strRef>
          </c:xVal>
          <c:yVal>
            <c:numRef>
              <c:f>logistic!$E$2:$E$326</c:f>
              <c:numCache>
                <c:formatCode>General</c:formatCode>
                <c:ptCount val="325"/>
                <c:pt idx="0">
                  <c:v>0</c:v>
                </c:pt>
                <c:pt idx="1">
                  <c:v>49.386509591283733</c:v>
                </c:pt>
                <c:pt idx="2">
                  <c:v>52.369698989703942</c:v>
                </c:pt>
                <c:pt idx="3">
                  <c:v>55.515566997818716</c:v>
                </c:pt>
                <c:pt idx="4">
                  <c:v>58.830835106562105</c:v>
                </c:pt>
                <c:pt idx="5">
                  <c:v>62.322239470778712</c:v>
                </c:pt>
                <c:pt idx="6">
                  <c:v>65.996493884789032</c:v>
                </c:pt>
                <c:pt idx="7">
                  <c:v>69.86024837378983</c:v>
                </c:pt>
                <c:pt idx="8">
                  <c:v>73.920043283634925</c:v>
                </c:pt>
                <c:pt idx="9">
                  <c:v>78.182258807866987</c:v>
                </c:pt>
                <c:pt idx="10">
                  <c:v>82.653059959005006</c:v>
                </c:pt>
                <c:pt idx="11">
                  <c:v>87.338337071573676</c:v>
                </c:pt>
                <c:pt idx="12">
                  <c:v>92.243642017417656</c:v>
                </c:pt>
                <c:pt idx="13">
                  <c:v>97.374120419321315</c:v>
                </c:pt>
                <c:pt idx="14">
                  <c:v>102.734440266205</c:v>
                </c:pt>
                <c:pt idx="15">
                  <c:v>108.32871746098127</c:v>
                </c:pt>
                <c:pt idx="16">
                  <c:v>114.16043896866216</c:v>
                </c:pt>
                <c:pt idx="17">
                  <c:v>120.23238437492859</c:v>
                </c:pt>
                <c:pt idx="18">
                  <c:v>126.5465468107504</c:v>
                </c:pt>
                <c:pt idx="19">
                  <c:v>133.10405434265812</c:v>
                </c:pt>
                <c:pt idx="20">
                  <c:v>139.90509306602496</c:v>
                </c:pt>
                <c:pt idx="21">
                  <c:v>146.94883326466177</c:v>
                </c:pt>
                <c:pt idx="22">
                  <c:v>154.23336010804684</c:v>
                </c:pt>
                <c:pt idx="23">
                  <c:v>161.75561044113448</c:v>
                </c:pt>
                <c:pt idx="24">
                  <c:v>169.5113172743404</c:v>
                </c:pt>
                <c:pt idx="25">
                  <c:v>177.4949635966172</c:v>
                </c:pt>
                <c:pt idx="26">
                  <c:v>185.69974710671022</c:v>
                </c:pt>
                <c:pt idx="27">
                  <c:v>194.11755738188424</c:v>
                </c:pt>
                <c:pt idx="28">
                  <c:v>202.73896687616485</c:v>
                </c:pt>
                <c:pt idx="29">
                  <c:v>211.55323695974118</c:v>
                </c:pt>
                <c:pt idx="30">
                  <c:v>220.54833997803732</c:v>
                </c:pt>
                <c:pt idx="31">
                  <c:v>229.71099802586625</c:v>
                </c:pt>
                <c:pt idx="32">
                  <c:v>239.02673880436876</c:v>
                </c:pt>
                <c:pt idx="33">
                  <c:v>248.47996856399647</c:v>
                </c:pt>
                <c:pt idx="34">
                  <c:v>258.05406174594657</c:v>
                </c:pt>
                <c:pt idx="35">
                  <c:v>267.73146652959622</c:v>
                </c:pt>
                <c:pt idx="36">
                  <c:v>277.4938250886824</c:v>
                </c:pt>
                <c:pt idx="37">
                  <c:v>287.32210696924295</c:v>
                </c:pt>
                <c:pt idx="38">
                  <c:v>297.19675364297564</c:v>
                </c:pt>
                <c:pt idx="39">
                  <c:v>307.09783197538508</c:v>
                </c:pt>
                <c:pt idx="40">
                  <c:v>317.00519409217702</c:v>
                </c:pt>
                <c:pt idx="41">
                  <c:v>326.89864094093696</c:v>
                </c:pt>
                <c:pt idx="42">
                  <c:v>336.75808673643934</c:v>
                </c:pt>
                <c:pt idx="43">
                  <c:v>346.56372145183121</c:v>
                </c:pt>
                <c:pt idx="44">
                  <c:v>356.29616857559995</c:v>
                </c:pt>
                <c:pt idx="45">
                  <c:v>365.93663549307354</c:v>
                </c:pt>
                <c:pt idx="46">
                  <c:v>375.46705406502986</c:v>
                </c:pt>
                <c:pt idx="47">
                  <c:v>384.87020925541242</c:v>
                </c:pt>
                <c:pt idx="48">
                  <c:v>394.12985399313072</c:v>
                </c:pt>
                <c:pt idx="49">
                  <c:v>403.23080882554621</c:v>
                </c:pt>
                <c:pt idx="50">
                  <c:v>412.1590453184682</c:v>
                </c:pt>
                <c:pt idx="51">
                  <c:v>420.9017525640441</c:v>
                </c:pt>
                <c:pt idx="52">
                  <c:v>429.44738655906065</c:v>
                </c:pt>
                <c:pt idx="53">
                  <c:v>437.78570259840296</c:v>
                </c:pt>
                <c:pt idx="54">
                  <c:v>445.90777118005661</c:v>
                </c:pt>
                <c:pt idx="55">
                  <c:v>453.80597822967758</c:v>
                </c:pt>
                <c:pt idx="56">
                  <c:v>461.47401071744906</c:v>
                </c:pt>
                <c:pt idx="57">
                  <c:v>468.90682895334078</c:v>
                </c:pt>
                <c:pt idx="58">
                  <c:v>476.10062700711694</c:v>
                </c:pt>
                <c:pt idx="59">
                  <c:v>483.052782806935</c:v>
                </c:pt>
                <c:pt idx="60">
                  <c:v>489.76179952754666</c:v>
                </c:pt>
                <c:pt idx="61">
                  <c:v>496.22723989000082</c:v>
                </c:pt>
                <c:pt idx="62">
                  <c:v>502.44965496459611</c:v>
                </c:pt>
                <c:pt idx="63">
                  <c:v>508.43050900369997</c:v>
                </c:pt>
                <c:pt idx="64">
                  <c:v>514.17210173743604</c:v>
                </c:pt>
                <c:pt idx="65">
                  <c:v>519.67748944969856</c:v>
                </c:pt>
                <c:pt idx="66">
                  <c:v>524.95040602084907</c:v>
                </c:pt>
                <c:pt idx="67">
                  <c:v>529.99518498271277</c:v>
                </c:pt>
                <c:pt idx="68">
                  <c:v>534.81668348642188</c:v>
                </c:pt>
                <c:pt idx="69">
                  <c:v>539.4202089388848</c:v>
                </c:pt>
                <c:pt idx="70">
                  <c:v>543.81144892298869</c:v>
                </c:pt>
                <c:pt idx="71">
                  <c:v>547.99640488316538</c:v>
                </c:pt>
                <c:pt idx="72">
                  <c:v>551.98132993394711</c:v>
                </c:pt>
                <c:pt idx="73">
                  <c:v>555.77267103622512</c:v>
                </c:pt>
                <c:pt idx="74">
                  <c:v>559.37701568510056</c:v>
                </c:pt>
                <c:pt idx="75">
                  <c:v>562.80104316491304</c:v>
                </c:pt>
                <c:pt idx="76">
                  <c:v>566.05148035126695</c:v>
                </c:pt>
                <c:pt idx="77">
                  <c:v>569.13506197628294</c:v>
                </c:pt>
                <c:pt idx="78">
                  <c:v>572.05849522124879</c:v>
                </c:pt>
                <c:pt idx="79">
                  <c:v>574.82842845950074</c:v>
                </c:pt>
                <c:pt idx="80">
                  <c:v>577.45142394077357</c:v>
                </c:pt>
                <c:pt idx="81">
                  <c:v>579.93393418536652</c:v>
                </c:pt>
                <c:pt idx="82">
                  <c:v>582.28228184123702</c:v>
                </c:pt>
                <c:pt idx="83">
                  <c:v>584.50264274849042</c:v>
                </c:pt>
                <c:pt idx="84">
                  <c:v>586.60103195267948</c:v>
                </c:pt>
                <c:pt idx="85">
                  <c:v>588.5832924099127</c:v>
                </c:pt>
                <c:pt idx="86">
                  <c:v>590.45508613211723</c:v>
                </c:pt>
                <c:pt idx="87">
                  <c:v>592.22188752913939</c:v>
                </c:pt>
                <c:pt idx="88">
                  <c:v>593.88897871496556</c:v>
                </c:pt>
                <c:pt idx="89">
                  <c:v>595.4614465576268</c:v>
                </c:pt>
                <c:pt idx="90">
                  <c:v>596.94418126576272</c:v>
                </c:pt>
                <c:pt idx="91">
                  <c:v>598.34187631893053</c:v>
                </c:pt>
                <c:pt idx="92">
                  <c:v>599.65902956316813</c:v>
                </c:pt>
                <c:pt idx="93">
                  <c:v>600.89994530777551</c:v>
                </c:pt>
                <c:pt idx="94">
                  <c:v>602.06873727349159</c:v>
                </c:pt>
                <c:pt idx="95">
                  <c:v>603.16933225604998</c:v>
                </c:pt>
                <c:pt idx="96">
                  <c:v>604.20547438234325</c:v>
                </c:pt>
                <c:pt idx="97">
                  <c:v>605.18072984899425</c:v>
                </c:pt>
                <c:pt idx="98">
                  <c:v>606.09849204498198</c:v>
                </c:pt>
                <c:pt idx="99">
                  <c:v>606.96198697102386</c:v>
                </c:pt>
                <c:pt idx="100">
                  <c:v>607.7742788786768</c:v>
                </c:pt>
                <c:pt idx="101">
                  <c:v>609.25673673988581</c:v>
                </c:pt>
                <c:pt idx="102">
                  <c:v>609.93227498695558</c:v>
                </c:pt>
                <c:pt idx="103">
                  <c:v>610.56736665428298</c:v>
                </c:pt>
                <c:pt idx="104">
                  <c:v>611.16435525740451</c:v>
                </c:pt>
                <c:pt idx="105">
                  <c:v>611.72545779108179</c:v>
                </c:pt>
                <c:pt idx="106">
                  <c:v>612.25277044735572</c:v>
                </c:pt>
                <c:pt idx="107">
                  <c:v>612.74827421465113</c:v>
                </c:pt>
                <c:pt idx="108">
                  <c:v>613.21384034018956</c:v>
                </c:pt>
                <c:pt idx="109">
                  <c:v>613.65123564157636</c:v>
                </c:pt>
                <c:pt idx="110">
                  <c:v>614.06212765658438</c:v>
                </c:pt>
                <c:pt idx="111">
                  <c:v>49.386509591283733</c:v>
                </c:pt>
                <c:pt idx="112">
                  <c:v>49.386509591283733</c:v>
                </c:pt>
                <c:pt idx="113">
                  <c:v>49.386509591283733</c:v>
                </c:pt>
                <c:pt idx="114">
                  <c:v>49.386509591283733</c:v>
                </c:pt>
                <c:pt idx="115">
                  <c:v>49.386509591283733</c:v>
                </c:pt>
                <c:pt idx="116">
                  <c:v>49.386509591283733</c:v>
                </c:pt>
                <c:pt idx="117">
                  <c:v>49.386509591283733</c:v>
                </c:pt>
                <c:pt idx="118">
                  <c:v>49.386509591283733</c:v>
                </c:pt>
                <c:pt idx="119">
                  <c:v>49.386509591283733</c:v>
                </c:pt>
                <c:pt idx="120">
                  <c:v>49.386509591283733</c:v>
                </c:pt>
                <c:pt idx="121">
                  <c:v>49.386509591283733</c:v>
                </c:pt>
                <c:pt idx="122">
                  <c:v>49.386509591283733</c:v>
                </c:pt>
                <c:pt idx="123">
                  <c:v>49.386509591283733</c:v>
                </c:pt>
                <c:pt idx="124">
                  <c:v>49.386509591283733</c:v>
                </c:pt>
                <c:pt idx="125">
                  <c:v>49.386509591283733</c:v>
                </c:pt>
                <c:pt idx="126">
                  <c:v>49.386509591283733</c:v>
                </c:pt>
                <c:pt idx="127">
                  <c:v>49.386509591283733</c:v>
                </c:pt>
                <c:pt idx="128">
                  <c:v>49.386509591283733</c:v>
                </c:pt>
                <c:pt idx="129">
                  <c:v>49.386509591283733</c:v>
                </c:pt>
                <c:pt idx="130">
                  <c:v>49.386509591283733</c:v>
                </c:pt>
                <c:pt idx="131">
                  <c:v>49.386509591283733</c:v>
                </c:pt>
                <c:pt idx="132">
                  <c:v>49.386509591283733</c:v>
                </c:pt>
                <c:pt idx="133">
                  <c:v>49.386509591283733</c:v>
                </c:pt>
                <c:pt idx="134">
                  <c:v>49.386509591283733</c:v>
                </c:pt>
                <c:pt idx="135">
                  <c:v>49.386509591283733</c:v>
                </c:pt>
                <c:pt idx="136">
                  <c:v>49.386509591283733</c:v>
                </c:pt>
                <c:pt idx="137">
                  <c:v>49.386509591283733</c:v>
                </c:pt>
                <c:pt idx="138">
                  <c:v>49.386509591283733</c:v>
                </c:pt>
                <c:pt idx="139">
                  <c:v>49.386509591283733</c:v>
                </c:pt>
                <c:pt idx="140">
                  <c:v>49.386509591283733</c:v>
                </c:pt>
                <c:pt idx="141">
                  <c:v>49.386509591283733</c:v>
                </c:pt>
                <c:pt idx="142">
                  <c:v>49.386509591283733</c:v>
                </c:pt>
                <c:pt idx="143">
                  <c:v>49.386509591283733</c:v>
                </c:pt>
                <c:pt idx="144">
                  <c:v>49.386509591283733</c:v>
                </c:pt>
                <c:pt idx="145">
                  <c:v>49.386509591283733</c:v>
                </c:pt>
                <c:pt idx="146">
                  <c:v>49.386509591283733</c:v>
                </c:pt>
                <c:pt idx="147">
                  <c:v>49.386509591283733</c:v>
                </c:pt>
                <c:pt idx="148">
                  <c:v>49.386509591283733</c:v>
                </c:pt>
                <c:pt idx="149">
                  <c:v>49.386509591283733</c:v>
                </c:pt>
                <c:pt idx="150">
                  <c:v>49.386509591283733</c:v>
                </c:pt>
                <c:pt idx="151">
                  <c:v>49.386509591283733</c:v>
                </c:pt>
                <c:pt idx="152">
                  <c:v>49.386509591283733</c:v>
                </c:pt>
                <c:pt idx="153">
                  <c:v>49.386509591283733</c:v>
                </c:pt>
                <c:pt idx="154">
                  <c:v>49.386509591283733</c:v>
                </c:pt>
                <c:pt idx="155">
                  <c:v>49.386509591283733</c:v>
                </c:pt>
                <c:pt idx="156">
                  <c:v>49.386509591283733</c:v>
                </c:pt>
                <c:pt idx="157">
                  <c:v>49.386509591283733</c:v>
                </c:pt>
                <c:pt idx="158">
                  <c:v>49.386509591283733</c:v>
                </c:pt>
                <c:pt idx="159">
                  <c:v>49.386509591283733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EEB-4EC5-9B0A-3DB2CAAC2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01032"/>
        <c:axId val="492500248"/>
      </c:scatterChart>
      <c:valAx>
        <c:axId val="49250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00248"/>
        <c:crosses val="autoZero"/>
        <c:crossBetween val="midCat"/>
      </c:valAx>
      <c:valAx>
        <c:axId val="49250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01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Weibull!$O$2:$O$194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0.15263014285714283</c:v>
                </c:pt>
                <c:pt idx="3">
                  <c:v>0.30526014285714276</c:v>
                </c:pt>
                <c:pt idx="4">
                  <c:v>0.3052601428571432</c:v>
                </c:pt>
                <c:pt idx="5">
                  <c:v>0.83946571428571348</c:v>
                </c:pt>
                <c:pt idx="6">
                  <c:v>1.5263011428571422</c:v>
                </c:pt>
                <c:pt idx="7">
                  <c:v>1.7552462857142865</c:v>
                </c:pt>
                <c:pt idx="8">
                  <c:v>1.7552462857142874</c:v>
                </c:pt>
                <c:pt idx="9">
                  <c:v>2.7473421428571392</c:v>
                </c:pt>
                <c:pt idx="10">
                  <c:v>4.2736434285714271</c:v>
                </c:pt>
                <c:pt idx="11">
                  <c:v>5.4183694285714292</c:v>
                </c:pt>
                <c:pt idx="12">
                  <c:v>6.7920404285714309</c:v>
                </c:pt>
                <c:pt idx="13">
                  <c:v>7.0973008571428604</c:v>
                </c:pt>
                <c:pt idx="14">
                  <c:v>7.9367664285714259</c:v>
                </c:pt>
                <c:pt idx="15">
                  <c:v>10.760423714285709</c:v>
                </c:pt>
                <c:pt idx="16">
                  <c:v>10.913053857142865</c:v>
                </c:pt>
                <c:pt idx="17">
                  <c:v>11.065684142857132</c:v>
                </c:pt>
                <c:pt idx="18">
                  <c:v>11.676204571428565</c:v>
                </c:pt>
                <c:pt idx="19">
                  <c:v>12.515670285714302</c:v>
                </c:pt>
                <c:pt idx="20">
                  <c:v>13.431451000000004</c:v>
                </c:pt>
                <c:pt idx="21">
                  <c:v>15.491957714285684</c:v>
                </c:pt>
                <c:pt idx="22">
                  <c:v>14.576177000000039</c:v>
                </c:pt>
                <c:pt idx="23">
                  <c:v>14.957752285714273</c:v>
                </c:pt>
                <c:pt idx="24">
                  <c:v>16.789313714285679</c:v>
                </c:pt>
                <c:pt idx="25">
                  <c:v>15.949848000000012</c:v>
                </c:pt>
                <c:pt idx="26">
                  <c:v>15.873532999999989</c:v>
                </c:pt>
                <c:pt idx="27">
                  <c:v>15.18669742857143</c:v>
                </c:pt>
                <c:pt idx="28">
                  <c:v>13.813026285714281</c:v>
                </c:pt>
                <c:pt idx="29">
                  <c:v>12.286725000000027</c:v>
                </c:pt>
                <c:pt idx="30">
                  <c:v>11.065684000000013</c:v>
                </c:pt>
                <c:pt idx="31">
                  <c:v>9.6156978571428713</c:v>
                </c:pt>
                <c:pt idx="32">
                  <c:v>9.6156978571428713</c:v>
                </c:pt>
                <c:pt idx="33">
                  <c:v>8.6999170000000081</c:v>
                </c:pt>
                <c:pt idx="34">
                  <c:v>8.8525471428571141</c:v>
                </c:pt>
                <c:pt idx="35">
                  <c:v>8.6236019999999289</c:v>
                </c:pt>
                <c:pt idx="36">
                  <c:v>8.2420267142857515</c:v>
                </c:pt>
                <c:pt idx="37">
                  <c:v>7.9367664285714259</c:v>
                </c:pt>
                <c:pt idx="38">
                  <c:v>6.4104651428571433</c:v>
                </c:pt>
                <c:pt idx="39">
                  <c:v>6.1815199999999582</c:v>
                </c:pt>
                <c:pt idx="40">
                  <c:v>4.960479000000058</c:v>
                </c:pt>
                <c:pt idx="41">
                  <c:v>5.8762597142856894</c:v>
                </c:pt>
                <c:pt idx="42">
                  <c:v>5.4183694285713759</c:v>
                </c:pt>
                <c:pt idx="43">
                  <c:v>6.0288898571429659</c:v>
                </c:pt>
                <c:pt idx="44">
                  <c:v>6.5630952857142493</c:v>
                </c:pt>
                <c:pt idx="45">
                  <c:v>6.8683555714286317</c:v>
                </c:pt>
                <c:pt idx="46">
                  <c:v>7.4788761428570556</c:v>
                </c:pt>
                <c:pt idx="47">
                  <c:v>7.4025610000000288</c:v>
                </c:pt>
                <c:pt idx="48">
                  <c:v>6.6394104285713897</c:v>
                </c:pt>
                <c:pt idx="49">
                  <c:v>6.1052050000000495</c:v>
                </c:pt>
                <c:pt idx="50">
                  <c:v>5.6473145714286179</c:v>
                </c:pt>
                <c:pt idx="51">
                  <c:v>6.334150142857121</c:v>
                </c:pt>
                <c:pt idx="52">
                  <c:v>6.3341501428570641</c:v>
                </c:pt>
                <c:pt idx="53">
                  <c:v>5.7236295714285834</c:v>
                </c:pt>
                <c:pt idx="54">
                  <c:v>6.181520000000015</c:v>
                </c:pt>
                <c:pt idx="55">
                  <c:v>4.7315338571428729</c:v>
                </c:pt>
                <c:pt idx="56">
                  <c:v>4.7315337142856411</c:v>
                </c:pt>
                <c:pt idx="57">
                  <c:v>5.5709995714285956</c:v>
                </c:pt>
                <c:pt idx="58">
                  <c:v>4.1973284285714758</c:v>
                </c:pt>
                <c:pt idx="59">
                  <c:v>3.5104927142857409</c:v>
                </c:pt>
                <c:pt idx="60">
                  <c:v>3.5104927142856841</c:v>
                </c:pt>
                <c:pt idx="61">
                  <c:v>4.0446982857142562</c:v>
                </c:pt>
                <c:pt idx="62">
                  <c:v>4.1210132857143353</c:v>
                </c:pt>
                <c:pt idx="63">
                  <c:v>4.197328428571419</c:v>
                </c:pt>
                <c:pt idx="64">
                  <c:v>3.4341777142856618</c:v>
                </c:pt>
                <c:pt idx="65">
                  <c:v>3.7394378571429261</c:v>
                </c:pt>
                <c:pt idx="66">
                  <c:v>3.5104928571428022</c:v>
                </c:pt>
                <c:pt idx="67">
                  <c:v>3.6631230000000787</c:v>
                </c:pt>
                <c:pt idx="68">
                  <c:v>2.8236571428571242</c:v>
                </c:pt>
                <c:pt idx="69">
                  <c:v>4.7315337142856979</c:v>
                </c:pt>
                <c:pt idx="70">
                  <c:v>4.8841638571428607</c:v>
                </c:pt>
                <c:pt idx="71">
                  <c:v>4.4262734285714291</c:v>
                </c:pt>
                <c:pt idx="72">
                  <c:v>4.3499585714284681</c:v>
                </c:pt>
                <c:pt idx="73">
                  <c:v>4.5789037142857101</c:v>
                </c:pt>
                <c:pt idx="74">
                  <c:v>4.4262735714286041</c:v>
                </c:pt>
                <c:pt idx="75">
                  <c:v>4.1973284285714758</c:v>
                </c:pt>
                <c:pt idx="76">
                  <c:v>3.3578627142856963</c:v>
                </c:pt>
                <c:pt idx="77">
                  <c:v>2.5947120000000528</c:v>
                </c:pt>
                <c:pt idx="78">
                  <c:v>2.6710271428571364</c:v>
                </c:pt>
                <c:pt idx="79">
                  <c:v>2.747342142857045</c:v>
                </c:pt>
                <c:pt idx="80">
                  <c:v>2.7473421428571587</c:v>
                </c:pt>
                <c:pt idx="81">
                  <c:v>2.3657667142857495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27-449B-A980-EA3DA33C19CB}"/>
            </c:ext>
          </c:extLst>
        </c:ser>
        <c:ser>
          <c:idx val="1"/>
          <c:order val="1"/>
          <c:tx>
            <c:strRef>
              <c:f>Weibull!$P$1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3.4366414659583282E-2</c:v>
                </c:pt>
                <c:pt idx="3">
                  <c:v>0.11917141504850864</c:v>
                </c:pt>
                <c:pt idx="4">
                  <c:v>0.24588308409448764</c:v>
                </c:pt>
                <c:pt idx="5">
                  <c:v>0.40981859064065562</c:v>
                </c:pt>
                <c:pt idx="6">
                  <c:v>0.60728899893704535</c:v>
                </c:pt>
                <c:pt idx="7">
                  <c:v>0.83501842173905361</c:v>
                </c:pt>
                <c:pt idx="8">
                  <c:v>1.0899310713370665</c:v>
                </c:pt>
                <c:pt idx="9">
                  <c:v>1.3690580688138272</c:v>
                </c:pt>
                <c:pt idx="10">
                  <c:v>1.6694946307568981</c:v>
                </c:pt>
                <c:pt idx="11">
                  <c:v>1.9883817869436098</c:v>
                </c:pt>
                <c:pt idx="12">
                  <c:v>2.3229011825268806</c:v>
                </c:pt>
                <c:pt idx="13">
                  <c:v>2.6702772473745044</c:v>
                </c:pt>
                <c:pt idx="14">
                  <c:v>3.0277836054386071</c:v>
                </c:pt>
                <c:pt idx="15">
                  <c:v>3.3927518859558297</c:v>
                </c:pt>
                <c:pt idx="16">
                  <c:v>3.7625817905114989</c:v>
                </c:pt>
                <c:pt idx="17">
                  <c:v>4.1347516662969976</c:v>
                </c:pt>
                <c:pt idx="18">
                  <c:v>4.5068290758315568</c:v>
                </c:pt>
                <c:pt idx="19">
                  <c:v>4.876481006301721</c:v>
                </c:pt>
                <c:pt idx="20">
                  <c:v>5.2414834638499386</c:v>
                </c:pt>
                <c:pt idx="21">
                  <c:v>5.5997302695931399</c:v>
                </c:pt>
                <c:pt idx="22">
                  <c:v>5.9492409262812673</c:v>
                </c:pt>
                <c:pt idx="23">
                  <c:v>6.2881674640481799</c:v>
                </c:pt>
                <c:pt idx="24">
                  <c:v>6.6148002047503418</c:v>
                </c:pt>
                <c:pt idx="25">
                  <c:v>6.9275724094723614</c:v>
                </c:pt>
                <c:pt idx="26">
                  <c:v>7.2250637945157647</c:v>
                </c:pt>
                <c:pt idx="27">
                  <c:v>7.506002918620152</c:v>
                </c:pt>
                <c:pt idx="28">
                  <c:v>7.7692684589803465</c:v>
                </c:pt>
                <c:pt idx="29">
                  <c:v>8.0138894062785724</c:v>
                </c:pt>
                <c:pt idx="30">
                  <c:v>8.2390442197612259</c:v>
                </c:pt>
                <c:pt idx="31">
                  <c:v>8.4440589925763554</c:v>
                </c:pt>
                <c:pt idx="32">
                  <c:v>8.6284046853110343</c:v>
                </c:pt>
                <c:pt idx="33">
                  <c:v>8.7916934920489958</c:v>
                </c:pt>
                <c:pt idx="34">
                  <c:v>8.9336744084066328</c:v>
                </c:pt>
                <c:pt idx="35">
                  <c:v>9.0542280749824222</c:v>
                </c:pt>
                <c:pt idx="36">
                  <c:v>9.1533609725459328</c:v>
                </c:pt>
                <c:pt idx="37">
                  <c:v>9.2311990471682392</c:v>
                </c:pt>
                <c:pt idx="38">
                  <c:v>9.2879808444243981</c:v>
                </c:pt>
                <c:pt idx="39">
                  <c:v>9.3240502318487497</c:v>
                </c:pt>
                <c:pt idx="40">
                  <c:v>9.3398487880645433</c:v>
                </c:pt>
                <c:pt idx="41">
                  <c:v>9.3359079355102939</c:v>
                </c:pt>
                <c:pt idx="42">
                  <c:v>9.3128408915171743</c:v>
                </c:pt>
                <c:pt idx="43">
                  <c:v>9.271334509726433</c:v>
                </c:pt>
                <c:pt idx="44">
                  <c:v>9.2121410805445532</c:v>
                </c:pt>
                <c:pt idx="45">
                  <c:v>9.1360701555886017</c:v>
                </c:pt>
                <c:pt idx="46">
                  <c:v>9.0439804569456541</c:v>
                </c:pt>
                <c:pt idx="47">
                  <c:v>8.9367719276276496</c:v>
                </c:pt>
                <c:pt idx="48">
                  <c:v>8.8153779749145507</c:v>
                </c:pt>
                <c:pt idx="49">
                  <c:v>8.6807579534090582</c:v>
                </c:pt>
                <c:pt idx="50">
                  <c:v>8.5338899296383399</c:v>
                </c:pt>
                <c:pt idx="51">
                  <c:v>8.3757637649906655</c:v>
                </c:pt>
                <c:pt idx="52">
                  <c:v>8.2073745487235055</c:v>
                </c:pt>
                <c:pt idx="53">
                  <c:v>8.0297164077755152</c:v>
                </c:pt>
                <c:pt idx="54">
                  <c:v>7.8437767152051157</c:v>
                </c:pt>
                <c:pt idx="55">
                  <c:v>7.6505307143054937</c:v>
                </c:pt>
                <c:pt idx="56">
                  <c:v>7.4509365708480093</c:v>
                </c:pt>
                <c:pt idx="57">
                  <c:v>7.2459308615162126</c:v>
                </c:pt>
                <c:pt idx="58">
                  <c:v>7.0364245024395524</c:v>
                </c:pt>
                <c:pt idx="59">
                  <c:v>6.823299117843332</c:v>
                </c:pt>
                <c:pt idx="60">
                  <c:v>6.6074038452187178</c:v>
                </c:pt>
                <c:pt idx="61">
                  <c:v>6.389552570098564</c:v>
                </c:pt>
                <c:pt idx="62">
                  <c:v>6.1705215805120135</c:v>
                </c:pt>
                <c:pt idx="63">
                  <c:v>5.9510476284897251</c:v>
                </c:pt>
                <c:pt idx="64">
                  <c:v>5.7318263836051253</c:v>
                </c:pt>
                <c:pt idx="65">
                  <c:v>5.5135112614641164</c:v>
                </c:pt>
                <c:pt idx="66">
                  <c:v>5.2967126082925953</c:v>
                </c:pt>
                <c:pt idx="67">
                  <c:v>5.0819972213104609</c:v>
                </c:pt>
                <c:pt idx="68">
                  <c:v>4.869888183413452</c:v>
                </c:pt>
                <c:pt idx="69">
                  <c:v>4.6608649897978518</c:v>
                </c:pt>
                <c:pt idx="70">
                  <c:v>4.4553639435441221</c:v>
                </c:pt>
                <c:pt idx="71">
                  <c:v>4.2537787968084713</c:v>
                </c:pt>
                <c:pt idx="72">
                  <c:v>4.0564616141391401</c:v>
                </c:pt>
                <c:pt idx="73">
                  <c:v>3.863723834519075</c:v>
                </c:pt>
                <c:pt idx="74">
                  <c:v>3.6758375090199018</c:v>
                </c:pt>
                <c:pt idx="75">
                  <c:v>3.4930366914145723</c:v>
                </c:pt>
                <c:pt idx="76">
                  <c:v>3.3155189597184473</c:v>
                </c:pt>
                <c:pt idx="77">
                  <c:v>3.1434470473913323</c:v>
                </c:pt>
                <c:pt idx="78">
                  <c:v>2.976950563817204</c:v>
                </c:pt>
                <c:pt idx="79">
                  <c:v>2.8161277846650252</c:v>
                </c:pt>
                <c:pt idx="80">
                  <c:v>2.6610474938052762</c:v>
                </c:pt>
                <c:pt idx="81">
                  <c:v>2.511750859594899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C27-449B-A980-EA3DA33C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5720"/>
        <c:axId val="8566504"/>
      </c:scatterChart>
      <c:valAx>
        <c:axId val="856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6504"/>
        <c:crosses val="autoZero"/>
        <c:crossBetween val="midCat"/>
      </c:valAx>
      <c:valAx>
        <c:axId val="856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5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0.5342055714285715</c:v>
                </c:pt>
                <c:pt idx="3">
                  <c:v>1.221041142857143</c:v>
                </c:pt>
                <c:pt idx="4">
                  <c:v>1.9078767142857149</c:v>
                </c:pt>
                <c:pt idx="5">
                  <c:v>3.1289178571428571</c:v>
                </c:pt>
                <c:pt idx="6">
                  <c:v>5.0367944285714277</c:v>
                </c:pt>
                <c:pt idx="7">
                  <c:v>7.173616142857143</c:v>
                </c:pt>
                <c:pt idx="8">
                  <c:v>9.3104378571428601</c:v>
                </c:pt>
                <c:pt idx="9">
                  <c:v>12.439355428571428</c:v>
                </c:pt>
                <c:pt idx="10">
                  <c:v>17.094574285714284</c:v>
                </c:pt>
                <c:pt idx="11">
                  <c:v>22.894519142857142</c:v>
                </c:pt>
                <c:pt idx="12">
                  <c:v>30.068135000000002</c:v>
                </c:pt>
                <c:pt idx="13">
                  <c:v>37.547011285714291</c:v>
                </c:pt>
                <c:pt idx="14">
                  <c:v>45.865353142857145</c:v>
                </c:pt>
                <c:pt idx="15">
                  <c:v>57.007352285714283</c:v>
                </c:pt>
                <c:pt idx="16">
                  <c:v>68.30198157142857</c:v>
                </c:pt>
                <c:pt idx="17">
                  <c:v>79.74924114285713</c:v>
                </c:pt>
                <c:pt idx="18">
                  <c:v>91.807021142857124</c:v>
                </c:pt>
                <c:pt idx="19">
                  <c:v>104.70426685714285</c:v>
                </c:pt>
                <c:pt idx="20">
                  <c:v>118.51729328571429</c:v>
                </c:pt>
                <c:pt idx="21">
                  <c:v>134.39082642857142</c:v>
                </c:pt>
                <c:pt idx="22">
                  <c:v>149.34857885714288</c:v>
                </c:pt>
                <c:pt idx="23">
                  <c:v>164.68790657142858</c:v>
                </c:pt>
                <c:pt idx="24">
                  <c:v>181.85879571428569</c:v>
                </c:pt>
                <c:pt idx="25">
                  <c:v>198.19021914285713</c:v>
                </c:pt>
                <c:pt idx="26">
                  <c:v>214.44532757142855</c:v>
                </c:pt>
                <c:pt idx="27">
                  <c:v>230.01360042857141</c:v>
                </c:pt>
                <c:pt idx="28">
                  <c:v>244.20820214285712</c:v>
                </c:pt>
                <c:pt idx="29">
                  <c:v>256.87650257142855</c:v>
                </c:pt>
                <c:pt idx="30">
                  <c:v>268.32376199999999</c:v>
                </c:pt>
                <c:pt idx="31">
                  <c:v>278.32103528571429</c:v>
                </c:pt>
                <c:pt idx="32">
                  <c:v>288.31830857142859</c:v>
                </c:pt>
                <c:pt idx="33">
                  <c:v>297.39980100000002</c:v>
                </c:pt>
                <c:pt idx="34">
                  <c:v>306.63392357142857</c:v>
                </c:pt>
                <c:pt idx="35">
                  <c:v>315.63910099999993</c:v>
                </c:pt>
                <c:pt idx="36">
                  <c:v>324.26270314285711</c:v>
                </c:pt>
                <c:pt idx="37">
                  <c:v>332.58104499999996</c:v>
                </c:pt>
                <c:pt idx="38">
                  <c:v>339.37308557142853</c:v>
                </c:pt>
                <c:pt idx="39">
                  <c:v>345.93618099999992</c:v>
                </c:pt>
                <c:pt idx="40">
                  <c:v>351.27823542857141</c:v>
                </c:pt>
                <c:pt idx="41">
                  <c:v>357.53607057142852</c:v>
                </c:pt>
                <c:pt idx="42">
                  <c:v>363.33601542857133</c:v>
                </c:pt>
                <c:pt idx="43">
                  <c:v>369.74648071428572</c:v>
                </c:pt>
                <c:pt idx="44">
                  <c:v>376.6911514285714</c:v>
                </c:pt>
                <c:pt idx="45">
                  <c:v>383.94108242857146</c:v>
                </c:pt>
                <c:pt idx="46">
                  <c:v>391.80153399999995</c:v>
                </c:pt>
                <c:pt idx="47">
                  <c:v>399.5856704285714</c:v>
                </c:pt>
                <c:pt idx="48">
                  <c:v>406.60665628571422</c:v>
                </c:pt>
                <c:pt idx="49">
                  <c:v>413.0934367142857</c:v>
                </c:pt>
                <c:pt idx="50">
                  <c:v>419.12232671428575</c:v>
                </c:pt>
                <c:pt idx="51">
                  <c:v>425.8380522857143</c:v>
                </c:pt>
                <c:pt idx="52">
                  <c:v>432.55377785714279</c:v>
                </c:pt>
                <c:pt idx="53">
                  <c:v>438.6589828571428</c:v>
                </c:pt>
                <c:pt idx="54">
                  <c:v>445.22207828571425</c:v>
                </c:pt>
                <c:pt idx="55">
                  <c:v>450.33518757142855</c:v>
                </c:pt>
                <c:pt idx="56">
                  <c:v>455.44829671428562</c:v>
                </c:pt>
                <c:pt idx="57">
                  <c:v>461.40087171428564</c:v>
                </c:pt>
                <c:pt idx="58">
                  <c:v>465.97977557142855</c:v>
                </c:pt>
                <c:pt idx="59">
                  <c:v>469.87184371428572</c:v>
                </c:pt>
                <c:pt idx="60">
                  <c:v>473.76391185714283</c:v>
                </c:pt>
                <c:pt idx="61">
                  <c:v>478.19018557142851</c:v>
                </c:pt>
                <c:pt idx="62">
                  <c:v>482.69277428571428</c:v>
                </c:pt>
                <c:pt idx="63">
                  <c:v>487.27167814285713</c:v>
                </c:pt>
                <c:pt idx="64">
                  <c:v>491.08743128571422</c:v>
                </c:pt>
                <c:pt idx="65">
                  <c:v>495.20844457142857</c:v>
                </c:pt>
                <c:pt idx="66">
                  <c:v>499.1005128571428</c:v>
                </c:pt>
                <c:pt idx="67">
                  <c:v>503.14521128571431</c:v>
                </c:pt>
                <c:pt idx="68">
                  <c:v>506.35044385714286</c:v>
                </c:pt>
                <c:pt idx="69">
                  <c:v>511.46355299999999</c:v>
                </c:pt>
                <c:pt idx="70">
                  <c:v>516.72929228571434</c:v>
                </c:pt>
                <c:pt idx="71">
                  <c:v>521.53714114285719</c:v>
                </c:pt>
                <c:pt idx="72">
                  <c:v>526.26867514285709</c:v>
                </c:pt>
                <c:pt idx="73">
                  <c:v>531.22915428571423</c:v>
                </c:pt>
                <c:pt idx="74">
                  <c:v>536.03700328571426</c:v>
                </c:pt>
                <c:pt idx="75">
                  <c:v>540.61590714285717</c:v>
                </c:pt>
                <c:pt idx="76">
                  <c:v>544.35534528571429</c:v>
                </c:pt>
                <c:pt idx="77">
                  <c:v>547.33163271428577</c:v>
                </c:pt>
                <c:pt idx="78">
                  <c:v>550.38423528571434</c:v>
                </c:pt>
                <c:pt idx="79">
                  <c:v>553.51315285714281</c:v>
                </c:pt>
                <c:pt idx="80">
                  <c:v>556.6420704285714</c:v>
                </c:pt>
                <c:pt idx="81">
                  <c:v>559.38941257142858</c:v>
                </c:pt>
                <c:pt idx="82">
                  <c:v>561.98412471428571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36-47E5-B843-6F3C0F33745D}"/>
            </c:ext>
          </c:extLst>
        </c:ser>
        <c:ser>
          <c:idx val="1"/>
          <c:order val="1"/>
          <c:tx>
            <c:strRef>
              <c:f>'power_normal!'!$G$1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'power_normal!'!$G$2:$G$84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7.4644130315874202</c:v>
                </c:pt>
                <c:pt idx="4">
                  <c:v>38.418442554684681</c:v>
                </c:pt>
                <c:pt idx="5">
                  <c:v>56.070544748267977</c:v>
                </c:pt>
                <c:pt idx="6">
                  <c:v>56.070544748267977</c:v>
                </c:pt>
                <c:pt idx="7">
                  <c:v>56.070544748267977</c:v>
                </c:pt>
                <c:pt idx="8">
                  <c:v>56.070544748267977</c:v>
                </c:pt>
                <c:pt idx="9">
                  <c:v>56.070544748267977</c:v>
                </c:pt>
                <c:pt idx="10">
                  <c:v>56.070544748267977</c:v>
                </c:pt>
                <c:pt idx="11">
                  <c:v>56.070544748267977</c:v>
                </c:pt>
                <c:pt idx="12">
                  <c:v>56.070544748267977</c:v>
                </c:pt>
                <c:pt idx="13">
                  <c:v>56.070544748267977</c:v>
                </c:pt>
                <c:pt idx="14">
                  <c:v>56.070544748267977</c:v>
                </c:pt>
                <c:pt idx="15">
                  <c:v>56.070544748267977</c:v>
                </c:pt>
                <c:pt idx="16">
                  <c:v>56.070544748267977</c:v>
                </c:pt>
                <c:pt idx="17">
                  <c:v>56.070544748267977</c:v>
                </c:pt>
                <c:pt idx="18">
                  <c:v>56.070544748267977</c:v>
                </c:pt>
                <c:pt idx="19">
                  <c:v>56.070544748267977</c:v>
                </c:pt>
                <c:pt idx="20">
                  <c:v>56.070544748267977</c:v>
                </c:pt>
                <c:pt idx="21">
                  <c:v>56.070544748267977</c:v>
                </c:pt>
                <c:pt idx="22">
                  <c:v>56.070544748267977</c:v>
                </c:pt>
                <c:pt idx="23">
                  <c:v>56.070544748267977</c:v>
                </c:pt>
                <c:pt idx="24">
                  <c:v>56.070544748267977</c:v>
                </c:pt>
                <c:pt idx="25">
                  <c:v>56.070544748267977</c:v>
                </c:pt>
                <c:pt idx="26">
                  <c:v>56.070544748267977</c:v>
                </c:pt>
                <c:pt idx="27">
                  <c:v>56.070544748267977</c:v>
                </c:pt>
                <c:pt idx="28">
                  <c:v>56.070544748267977</c:v>
                </c:pt>
                <c:pt idx="29">
                  <c:v>56.070544748267977</c:v>
                </c:pt>
                <c:pt idx="30">
                  <c:v>56.070544748267977</c:v>
                </c:pt>
                <c:pt idx="31">
                  <c:v>56.070544748267977</c:v>
                </c:pt>
                <c:pt idx="32">
                  <c:v>56.070544748267977</c:v>
                </c:pt>
                <c:pt idx="33">
                  <c:v>56.070544748267977</c:v>
                </c:pt>
                <c:pt idx="34">
                  <c:v>56.070544748267977</c:v>
                </c:pt>
                <c:pt idx="35">
                  <c:v>56.070544748267977</c:v>
                </c:pt>
                <c:pt idx="36">
                  <c:v>56.070544748267977</c:v>
                </c:pt>
                <c:pt idx="37">
                  <c:v>56.070544748267977</c:v>
                </c:pt>
                <c:pt idx="38">
                  <c:v>56.070544748267977</c:v>
                </c:pt>
                <c:pt idx="39">
                  <c:v>56.070544748267977</c:v>
                </c:pt>
                <c:pt idx="40">
                  <c:v>56.070544748267977</c:v>
                </c:pt>
                <c:pt idx="41">
                  <c:v>56.070544748267977</c:v>
                </c:pt>
                <c:pt idx="42">
                  <c:v>56.070544748267977</c:v>
                </c:pt>
                <c:pt idx="43">
                  <c:v>56.070544748267977</c:v>
                </c:pt>
                <c:pt idx="44">
                  <c:v>56.070544748267977</c:v>
                </c:pt>
                <c:pt idx="45">
                  <c:v>56.070544748267977</c:v>
                </c:pt>
                <c:pt idx="46">
                  <c:v>56.070544748267977</c:v>
                </c:pt>
                <c:pt idx="47">
                  <c:v>56.070544748267977</c:v>
                </c:pt>
                <c:pt idx="48">
                  <c:v>56.070544748267977</c:v>
                </c:pt>
                <c:pt idx="49">
                  <c:v>56.070544748267977</c:v>
                </c:pt>
                <c:pt idx="50">
                  <c:v>56.070544748267977</c:v>
                </c:pt>
                <c:pt idx="51">
                  <c:v>56.070544748267977</c:v>
                </c:pt>
                <c:pt idx="52">
                  <c:v>56.070544748267977</c:v>
                </c:pt>
                <c:pt idx="53">
                  <c:v>56.070544748267977</c:v>
                </c:pt>
                <c:pt idx="54">
                  <c:v>56.070544748267977</c:v>
                </c:pt>
                <c:pt idx="55">
                  <c:v>56.070544748267977</c:v>
                </c:pt>
                <c:pt idx="56">
                  <c:v>56.070544748267977</c:v>
                </c:pt>
                <c:pt idx="57">
                  <c:v>56.070544748267977</c:v>
                </c:pt>
                <c:pt idx="58">
                  <c:v>56.070544748267977</c:v>
                </c:pt>
                <c:pt idx="59">
                  <c:v>56.070544748267977</c:v>
                </c:pt>
                <c:pt idx="60">
                  <c:v>56.070544748267977</c:v>
                </c:pt>
                <c:pt idx="61">
                  <c:v>56.070544748267977</c:v>
                </c:pt>
                <c:pt idx="62">
                  <c:v>56.070544748267977</c:v>
                </c:pt>
                <c:pt idx="63">
                  <c:v>56.070544748267977</c:v>
                </c:pt>
                <c:pt idx="64">
                  <c:v>56.070544748267977</c:v>
                </c:pt>
                <c:pt idx="65">
                  <c:v>56.070544748267977</c:v>
                </c:pt>
                <c:pt idx="66">
                  <c:v>56.070544748267977</c:v>
                </c:pt>
                <c:pt idx="67">
                  <c:v>56.070544748267977</c:v>
                </c:pt>
                <c:pt idx="68">
                  <c:v>56.070544748267977</c:v>
                </c:pt>
                <c:pt idx="69">
                  <c:v>56.070544748267977</c:v>
                </c:pt>
                <c:pt idx="70">
                  <c:v>56.070544748267977</c:v>
                </c:pt>
                <c:pt idx="71">
                  <c:v>56.070544748267977</c:v>
                </c:pt>
                <c:pt idx="72">
                  <c:v>56.070544748267977</c:v>
                </c:pt>
                <c:pt idx="73">
                  <c:v>56.070544748267977</c:v>
                </c:pt>
                <c:pt idx="74">
                  <c:v>56.070544748267977</c:v>
                </c:pt>
                <c:pt idx="75">
                  <c:v>56.070544748267977</c:v>
                </c:pt>
                <c:pt idx="76">
                  <c:v>56.070544748267977</c:v>
                </c:pt>
                <c:pt idx="77">
                  <c:v>56.070544748267977</c:v>
                </c:pt>
                <c:pt idx="78">
                  <c:v>56.070544748267977</c:v>
                </c:pt>
                <c:pt idx="79">
                  <c:v>56.070544748267977</c:v>
                </c:pt>
                <c:pt idx="80">
                  <c:v>56.070544748267977</c:v>
                </c:pt>
                <c:pt idx="81">
                  <c:v>56.070544748267977</c:v>
                </c:pt>
                <c:pt idx="82">
                  <c:v>56.070544748267977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36-47E5-B843-6F3C0F33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483664"/>
        <c:axId val="488483272"/>
      </c:scatterChart>
      <c:valAx>
        <c:axId val="48848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83272"/>
        <c:crosses val="autoZero"/>
        <c:crossBetween val="midCat"/>
      </c:valAx>
      <c:valAx>
        <c:axId val="48848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8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0.15263014285714283</c:v>
                </c:pt>
                <c:pt idx="3">
                  <c:v>0.30526014285714276</c:v>
                </c:pt>
                <c:pt idx="4">
                  <c:v>0.3052601428571432</c:v>
                </c:pt>
                <c:pt idx="5">
                  <c:v>0.83946571428571348</c:v>
                </c:pt>
                <c:pt idx="6">
                  <c:v>1.5263011428571422</c:v>
                </c:pt>
                <c:pt idx="7">
                  <c:v>1.7552462857142865</c:v>
                </c:pt>
                <c:pt idx="8">
                  <c:v>1.7552462857142874</c:v>
                </c:pt>
                <c:pt idx="9">
                  <c:v>2.7473421428571392</c:v>
                </c:pt>
                <c:pt idx="10">
                  <c:v>4.2736434285714271</c:v>
                </c:pt>
                <c:pt idx="11">
                  <c:v>5.4183694285714292</c:v>
                </c:pt>
                <c:pt idx="12">
                  <c:v>6.7920404285714309</c:v>
                </c:pt>
                <c:pt idx="13">
                  <c:v>7.0973008571428604</c:v>
                </c:pt>
                <c:pt idx="14">
                  <c:v>7.9367664285714259</c:v>
                </c:pt>
                <c:pt idx="15">
                  <c:v>10.760423714285709</c:v>
                </c:pt>
                <c:pt idx="16">
                  <c:v>10.913053857142865</c:v>
                </c:pt>
                <c:pt idx="17">
                  <c:v>11.065684142857132</c:v>
                </c:pt>
                <c:pt idx="18">
                  <c:v>11.676204571428565</c:v>
                </c:pt>
                <c:pt idx="19">
                  <c:v>12.515670285714302</c:v>
                </c:pt>
                <c:pt idx="20">
                  <c:v>13.431451000000004</c:v>
                </c:pt>
                <c:pt idx="21">
                  <c:v>15.491957714285684</c:v>
                </c:pt>
                <c:pt idx="22">
                  <c:v>14.576177000000039</c:v>
                </c:pt>
                <c:pt idx="23">
                  <c:v>14.957752285714273</c:v>
                </c:pt>
                <c:pt idx="24">
                  <c:v>16.789313714285679</c:v>
                </c:pt>
                <c:pt idx="25">
                  <c:v>15.949848000000012</c:v>
                </c:pt>
                <c:pt idx="26">
                  <c:v>15.873532999999989</c:v>
                </c:pt>
                <c:pt idx="27">
                  <c:v>15.18669742857143</c:v>
                </c:pt>
                <c:pt idx="28">
                  <c:v>13.813026285714281</c:v>
                </c:pt>
                <c:pt idx="29">
                  <c:v>12.286725000000027</c:v>
                </c:pt>
                <c:pt idx="30">
                  <c:v>11.065684000000013</c:v>
                </c:pt>
                <c:pt idx="31">
                  <c:v>9.6156978571428713</c:v>
                </c:pt>
                <c:pt idx="32">
                  <c:v>9.6156978571428713</c:v>
                </c:pt>
                <c:pt idx="33">
                  <c:v>8.6999170000000081</c:v>
                </c:pt>
                <c:pt idx="34">
                  <c:v>8.8525471428571141</c:v>
                </c:pt>
                <c:pt idx="35">
                  <c:v>8.6236019999999289</c:v>
                </c:pt>
                <c:pt idx="36">
                  <c:v>8.2420267142857515</c:v>
                </c:pt>
                <c:pt idx="37">
                  <c:v>7.9367664285714259</c:v>
                </c:pt>
                <c:pt idx="38">
                  <c:v>6.4104651428571433</c:v>
                </c:pt>
                <c:pt idx="39">
                  <c:v>6.1815199999999582</c:v>
                </c:pt>
                <c:pt idx="40">
                  <c:v>4.960479000000058</c:v>
                </c:pt>
                <c:pt idx="41">
                  <c:v>5.8762597142856894</c:v>
                </c:pt>
                <c:pt idx="42">
                  <c:v>5.4183694285713759</c:v>
                </c:pt>
                <c:pt idx="43">
                  <c:v>6.0288898571429659</c:v>
                </c:pt>
                <c:pt idx="44">
                  <c:v>6.5630952857142493</c:v>
                </c:pt>
                <c:pt idx="45">
                  <c:v>6.8683555714286317</c:v>
                </c:pt>
                <c:pt idx="46">
                  <c:v>7.4788761428570556</c:v>
                </c:pt>
                <c:pt idx="47">
                  <c:v>7.4025610000000288</c:v>
                </c:pt>
                <c:pt idx="48">
                  <c:v>6.6394104285713897</c:v>
                </c:pt>
                <c:pt idx="49">
                  <c:v>6.1052050000000495</c:v>
                </c:pt>
                <c:pt idx="50">
                  <c:v>5.6473145714286179</c:v>
                </c:pt>
                <c:pt idx="51">
                  <c:v>6.334150142857121</c:v>
                </c:pt>
                <c:pt idx="52">
                  <c:v>6.3341501428570641</c:v>
                </c:pt>
                <c:pt idx="53">
                  <c:v>5.7236295714285834</c:v>
                </c:pt>
                <c:pt idx="54">
                  <c:v>6.181520000000015</c:v>
                </c:pt>
                <c:pt idx="55">
                  <c:v>4.7315338571428729</c:v>
                </c:pt>
                <c:pt idx="56">
                  <c:v>4.7315337142856411</c:v>
                </c:pt>
                <c:pt idx="57">
                  <c:v>5.5709995714285956</c:v>
                </c:pt>
                <c:pt idx="58">
                  <c:v>4.1973284285714758</c:v>
                </c:pt>
                <c:pt idx="59">
                  <c:v>3.5104927142857409</c:v>
                </c:pt>
                <c:pt idx="60">
                  <c:v>3.5104927142856841</c:v>
                </c:pt>
                <c:pt idx="61">
                  <c:v>4.0446982857142562</c:v>
                </c:pt>
                <c:pt idx="62">
                  <c:v>4.1210132857143353</c:v>
                </c:pt>
                <c:pt idx="63">
                  <c:v>4.197328428571419</c:v>
                </c:pt>
                <c:pt idx="64">
                  <c:v>3.4341777142856618</c:v>
                </c:pt>
                <c:pt idx="65">
                  <c:v>3.7394378571429261</c:v>
                </c:pt>
                <c:pt idx="66">
                  <c:v>3.5104928571428022</c:v>
                </c:pt>
                <c:pt idx="67">
                  <c:v>3.6631230000000787</c:v>
                </c:pt>
                <c:pt idx="68">
                  <c:v>2.8236571428571242</c:v>
                </c:pt>
                <c:pt idx="69">
                  <c:v>4.7315337142856979</c:v>
                </c:pt>
                <c:pt idx="70">
                  <c:v>4.8841638571428607</c:v>
                </c:pt>
                <c:pt idx="71">
                  <c:v>4.4262734285714291</c:v>
                </c:pt>
                <c:pt idx="72">
                  <c:v>4.3499585714284681</c:v>
                </c:pt>
                <c:pt idx="73">
                  <c:v>4.5789037142857101</c:v>
                </c:pt>
                <c:pt idx="74">
                  <c:v>4.4262735714286041</c:v>
                </c:pt>
                <c:pt idx="75">
                  <c:v>4.1973284285714758</c:v>
                </c:pt>
                <c:pt idx="76">
                  <c:v>3.3578627142856963</c:v>
                </c:pt>
                <c:pt idx="77">
                  <c:v>2.5947120000000528</c:v>
                </c:pt>
                <c:pt idx="78">
                  <c:v>2.6710271428571364</c:v>
                </c:pt>
                <c:pt idx="79">
                  <c:v>2.747342142857045</c:v>
                </c:pt>
                <c:pt idx="80">
                  <c:v>2.7473421428571587</c:v>
                </c:pt>
                <c:pt idx="81">
                  <c:v>2.3657667142857495</c:v>
                </c:pt>
                <c:pt idx="82">
                  <c:v>2.2131367142857048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11-411E-803A-EBC9620122D6}"/>
            </c:ext>
          </c:extLst>
        </c:ser>
        <c:ser>
          <c:idx val="1"/>
          <c:order val="1"/>
          <c:tx>
            <c:strRef>
              <c:f>'power_normal!'!$P$1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5.3273803699949429</c:v>
                </c:pt>
                <c:pt idx="4">
                  <c:v>30.954029523097262</c:v>
                </c:pt>
                <c:pt idx="5">
                  <c:v>17.652102193583296</c:v>
                </c:pt>
                <c:pt idx="6">
                  <c:v>2.7037687730027737E-17</c:v>
                </c:pt>
                <c:pt idx="7">
                  <c:v>1.8654066528481725E-192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11-411E-803A-EBC96201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486408"/>
        <c:axId val="488484840"/>
      </c:scatterChart>
      <c:valAx>
        <c:axId val="48848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84840"/>
        <c:crosses val="autoZero"/>
        <c:crossBetween val="midCat"/>
      </c:valAx>
      <c:valAx>
        <c:axId val="48848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86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160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strCache>
            </c:strRef>
          </c:xVal>
          <c:yVal>
            <c:numRef>
              <c:f>logistic!$M$2:$M$326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0.15263014285714283</c:v>
                </c:pt>
                <c:pt idx="3">
                  <c:v>0.30526014285714276</c:v>
                </c:pt>
                <c:pt idx="4">
                  <c:v>0.3052601428571432</c:v>
                </c:pt>
                <c:pt idx="5">
                  <c:v>0.83946571428571348</c:v>
                </c:pt>
                <c:pt idx="6">
                  <c:v>1.5263011428571422</c:v>
                </c:pt>
                <c:pt idx="7">
                  <c:v>1.7552462857142865</c:v>
                </c:pt>
                <c:pt idx="8">
                  <c:v>1.7552462857142874</c:v>
                </c:pt>
                <c:pt idx="9">
                  <c:v>2.7473421428571392</c:v>
                </c:pt>
                <c:pt idx="10">
                  <c:v>4.2736434285714271</c:v>
                </c:pt>
                <c:pt idx="11">
                  <c:v>5.4183694285714292</c:v>
                </c:pt>
                <c:pt idx="12">
                  <c:v>6.7920404285714309</c:v>
                </c:pt>
                <c:pt idx="13">
                  <c:v>7.0973008571428604</c:v>
                </c:pt>
                <c:pt idx="14">
                  <c:v>7.9367664285714259</c:v>
                </c:pt>
                <c:pt idx="15">
                  <c:v>10.760423714285709</c:v>
                </c:pt>
                <c:pt idx="16">
                  <c:v>10.913053857142865</c:v>
                </c:pt>
                <c:pt idx="17">
                  <c:v>11.065684142857132</c:v>
                </c:pt>
                <c:pt idx="18">
                  <c:v>11.676204571428565</c:v>
                </c:pt>
                <c:pt idx="19">
                  <c:v>12.515670285714302</c:v>
                </c:pt>
                <c:pt idx="20">
                  <c:v>13.431451000000004</c:v>
                </c:pt>
                <c:pt idx="21">
                  <c:v>15.491957714285684</c:v>
                </c:pt>
                <c:pt idx="22">
                  <c:v>14.576177000000039</c:v>
                </c:pt>
                <c:pt idx="23">
                  <c:v>14.957752285714273</c:v>
                </c:pt>
                <c:pt idx="24">
                  <c:v>16.789313714285679</c:v>
                </c:pt>
                <c:pt idx="25">
                  <c:v>15.949848000000012</c:v>
                </c:pt>
                <c:pt idx="26">
                  <c:v>15.873532999999989</c:v>
                </c:pt>
                <c:pt idx="27">
                  <c:v>15.18669742857143</c:v>
                </c:pt>
                <c:pt idx="28">
                  <c:v>13.813026285714281</c:v>
                </c:pt>
                <c:pt idx="29">
                  <c:v>12.286725000000027</c:v>
                </c:pt>
                <c:pt idx="30">
                  <c:v>11.065684000000013</c:v>
                </c:pt>
                <c:pt idx="31">
                  <c:v>9.6156978571428713</c:v>
                </c:pt>
                <c:pt idx="32">
                  <c:v>9.6156978571428713</c:v>
                </c:pt>
                <c:pt idx="33">
                  <c:v>8.6999170000000081</c:v>
                </c:pt>
                <c:pt idx="34">
                  <c:v>8.8525471428571141</c:v>
                </c:pt>
                <c:pt idx="35">
                  <c:v>8.6236019999999289</c:v>
                </c:pt>
                <c:pt idx="36">
                  <c:v>8.2420267142857515</c:v>
                </c:pt>
                <c:pt idx="37">
                  <c:v>7.9367664285714259</c:v>
                </c:pt>
                <c:pt idx="38">
                  <c:v>6.4104651428571433</c:v>
                </c:pt>
                <c:pt idx="39">
                  <c:v>6.1815199999999582</c:v>
                </c:pt>
                <c:pt idx="40">
                  <c:v>4.960479000000058</c:v>
                </c:pt>
                <c:pt idx="41">
                  <c:v>5.8762597142856894</c:v>
                </c:pt>
                <c:pt idx="42">
                  <c:v>5.4183694285713759</c:v>
                </c:pt>
                <c:pt idx="43">
                  <c:v>6.0288898571429659</c:v>
                </c:pt>
                <c:pt idx="44">
                  <c:v>6.5630952857142493</c:v>
                </c:pt>
                <c:pt idx="45">
                  <c:v>6.8683555714286317</c:v>
                </c:pt>
                <c:pt idx="46">
                  <c:v>7.4788761428570556</c:v>
                </c:pt>
                <c:pt idx="47">
                  <c:v>7.4025610000000288</c:v>
                </c:pt>
                <c:pt idx="48">
                  <c:v>6.6394104285713897</c:v>
                </c:pt>
                <c:pt idx="49">
                  <c:v>6.1052050000000495</c:v>
                </c:pt>
                <c:pt idx="50">
                  <c:v>5.6473145714286179</c:v>
                </c:pt>
                <c:pt idx="51">
                  <c:v>6.334150142857121</c:v>
                </c:pt>
                <c:pt idx="52">
                  <c:v>6.3341501428570641</c:v>
                </c:pt>
                <c:pt idx="53">
                  <c:v>5.7236295714285834</c:v>
                </c:pt>
                <c:pt idx="54">
                  <c:v>6.181520000000015</c:v>
                </c:pt>
                <c:pt idx="55">
                  <c:v>4.7315338571428729</c:v>
                </c:pt>
                <c:pt idx="56">
                  <c:v>4.7315337142856411</c:v>
                </c:pt>
                <c:pt idx="57">
                  <c:v>5.5709995714285956</c:v>
                </c:pt>
                <c:pt idx="58">
                  <c:v>4.1973284285714758</c:v>
                </c:pt>
                <c:pt idx="59">
                  <c:v>3.5104927142857409</c:v>
                </c:pt>
                <c:pt idx="60">
                  <c:v>3.5104927142856841</c:v>
                </c:pt>
                <c:pt idx="61">
                  <c:v>4.0446982857142562</c:v>
                </c:pt>
                <c:pt idx="62">
                  <c:v>4.1210132857143353</c:v>
                </c:pt>
                <c:pt idx="63">
                  <c:v>4.197328428571419</c:v>
                </c:pt>
                <c:pt idx="64">
                  <c:v>3.4341777142856618</c:v>
                </c:pt>
                <c:pt idx="65">
                  <c:v>3.7394378571429261</c:v>
                </c:pt>
                <c:pt idx="66">
                  <c:v>3.5104928571428022</c:v>
                </c:pt>
                <c:pt idx="67">
                  <c:v>3.6631230000000787</c:v>
                </c:pt>
                <c:pt idx="68">
                  <c:v>2.8236571428571242</c:v>
                </c:pt>
                <c:pt idx="69">
                  <c:v>4.7315337142856979</c:v>
                </c:pt>
                <c:pt idx="70">
                  <c:v>4.8841638571428607</c:v>
                </c:pt>
                <c:pt idx="71">
                  <c:v>4.4262734285714291</c:v>
                </c:pt>
                <c:pt idx="72">
                  <c:v>4.3499585714284681</c:v>
                </c:pt>
                <c:pt idx="73">
                  <c:v>4.5789037142857101</c:v>
                </c:pt>
                <c:pt idx="74">
                  <c:v>4.4262735714286041</c:v>
                </c:pt>
                <c:pt idx="75">
                  <c:v>4.1973284285714758</c:v>
                </c:pt>
                <c:pt idx="76">
                  <c:v>3.3578627142856963</c:v>
                </c:pt>
                <c:pt idx="77">
                  <c:v>2.5947120000000528</c:v>
                </c:pt>
                <c:pt idx="78">
                  <c:v>2.6710271428571364</c:v>
                </c:pt>
                <c:pt idx="79">
                  <c:v>2.747342142857045</c:v>
                </c:pt>
                <c:pt idx="80">
                  <c:v>2.7473421428571587</c:v>
                </c:pt>
                <c:pt idx="81">
                  <c:v>2.3657667142857495</c:v>
                </c:pt>
                <c:pt idx="82">
                  <c:v>2.2131367142857048</c:v>
                </c:pt>
                <c:pt idx="83">
                  <c:v>1.0684107142857133</c:v>
                </c:pt>
                <c:pt idx="84">
                  <c:v>1.0684108571428883</c:v>
                </c:pt>
                <c:pt idx="85">
                  <c:v>0.91578071428578245</c:v>
                </c:pt>
                <c:pt idx="86">
                  <c:v>0.9920957142856911</c:v>
                </c:pt>
                <c:pt idx="87">
                  <c:v>1.2973558571428416</c:v>
                </c:pt>
                <c:pt idx="88">
                  <c:v>1.2210409999999943</c:v>
                </c:pt>
                <c:pt idx="89">
                  <c:v>1.2210408571428193</c:v>
                </c:pt>
                <c:pt idx="90">
                  <c:v>1.221040857142933</c:v>
                </c:pt>
                <c:pt idx="91">
                  <c:v>1.2973558571427279</c:v>
                </c:pt>
                <c:pt idx="92">
                  <c:v>1.2973558571428416</c:v>
                </c:pt>
                <c:pt idx="93">
                  <c:v>0.99209571428580479</c:v>
                </c:pt>
                <c:pt idx="94">
                  <c:v>0.61052042857145683</c:v>
                </c:pt>
                <c:pt idx="95">
                  <c:v>0.53420528571425951</c:v>
                </c:pt>
                <c:pt idx="96">
                  <c:v>0.45789028571423718</c:v>
                </c:pt>
                <c:pt idx="97">
                  <c:v>0.45789028571435086</c:v>
                </c:pt>
                <c:pt idx="98">
                  <c:v>0.30526014285713121</c:v>
                </c:pt>
                <c:pt idx="99">
                  <c:v>0.30526014285713121</c:v>
                </c:pt>
                <c:pt idx="100">
                  <c:v>0.3052601428572449</c:v>
                </c:pt>
                <c:pt idx="101">
                  <c:v>0.68683542857125179</c:v>
                </c:pt>
                <c:pt idx="102">
                  <c:v>0.68683542857159285</c:v>
                </c:pt>
                <c:pt idx="103">
                  <c:v>0.68683557142854046</c:v>
                </c:pt>
                <c:pt idx="104">
                  <c:v>0.68683557142854046</c:v>
                </c:pt>
                <c:pt idx="105">
                  <c:v>0.68683557142854046</c:v>
                </c:pt>
                <c:pt idx="106">
                  <c:v>0.61052042857145683</c:v>
                </c:pt>
                <c:pt idx="107">
                  <c:v>0.15263014285720022</c:v>
                </c:pt>
                <c:pt idx="108">
                  <c:v>-0.15263014285723908</c:v>
                </c:pt>
                <c:pt idx="109">
                  <c:v>-0.22894528571420902</c:v>
                </c:pt>
                <c:pt idx="110">
                  <c:v>-7.6315285714278036E-2</c:v>
                </c:pt>
                <c:pt idx="111">
                  <c:v>-0.38157542857142868</c:v>
                </c:pt>
                <c:pt idx="112">
                  <c:v>-0.38157542857142868</c:v>
                </c:pt>
                <c:pt idx="113">
                  <c:v>-0.38157542857142868</c:v>
                </c:pt>
                <c:pt idx="114">
                  <c:v>-0.38157542857142868</c:v>
                </c:pt>
                <c:pt idx="115">
                  <c:v>-0.38157542857142868</c:v>
                </c:pt>
                <c:pt idx="116">
                  <c:v>-0.38157542857142868</c:v>
                </c:pt>
                <c:pt idx="117">
                  <c:v>-0.38157542857142868</c:v>
                </c:pt>
                <c:pt idx="118">
                  <c:v>-0.38157542857142868</c:v>
                </c:pt>
                <c:pt idx="119">
                  <c:v>-0.38157542857142868</c:v>
                </c:pt>
                <c:pt idx="120">
                  <c:v>-0.38157542857142868</c:v>
                </c:pt>
                <c:pt idx="121">
                  <c:v>-0.38157542857142868</c:v>
                </c:pt>
                <c:pt idx="122">
                  <c:v>-0.38157542857142868</c:v>
                </c:pt>
                <c:pt idx="123">
                  <c:v>-0.38157542857142868</c:v>
                </c:pt>
                <c:pt idx="124">
                  <c:v>-0.38157542857142868</c:v>
                </c:pt>
                <c:pt idx="125">
                  <c:v>-0.38157542857142868</c:v>
                </c:pt>
                <c:pt idx="126">
                  <c:v>-0.38157542857142868</c:v>
                </c:pt>
                <c:pt idx="127">
                  <c:v>-0.38157542857142868</c:v>
                </c:pt>
                <c:pt idx="128">
                  <c:v>-0.38157542857142868</c:v>
                </c:pt>
                <c:pt idx="129">
                  <c:v>-0.38157542857142868</c:v>
                </c:pt>
                <c:pt idx="130">
                  <c:v>-0.38157542857142868</c:v>
                </c:pt>
                <c:pt idx="131">
                  <c:v>-0.38157542857142868</c:v>
                </c:pt>
                <c:pt idx="132">
                  <c:v>-0.38157542857142868</c:v>
                </c:pt>
                <c:pt idx="133">
                  <c:v>-0.38157542857142868</c:v>
                </c:pt>
                <c:pt idx="134">
                  <c:v>-0.38157542857142868</c:v>
                </c:pt>
                <c:pt idx="135">
                  <c:v>-0.38157542857142868</c:v>
                </c:pt>
                <c:pt idx="136">
                  <c:v>-0.38157542857142868</c:v>
                </c:pt>
                <c:pt idx="137">
                  <c:v>-0.38157542857142868</c:v>
                </c:pt>
                <c:pt idx="138">
                  <c:v>-0.38157542857142868</c:v>
                </c:pt>
                <c:pt idx="139">
                  <c:v>-0.38157542857142868</c:v>
                </c:pt>
                <c:pt idx="140">
                  <c:v>-0.38157542857142868</c:v>
                </c:pt>
                <c:pt idx="141">
                  <c:v>-0.38157542857142868</c:v>
                </c:pt>
                <c:pt idx="142">
                  <c:v>-0.38157542857142868</c:v>
                </c:pt>
                <c:pt idx="143">
                  <c:v>-0.38157542857142868</c:v>
                </c:pt>
                <c:pt idx="144">
                  <c:v>-0.38157542857142868</c:v>
                </c:pt>
                <c:pt idx="145">
                  <c:v>-0.38157542857142868</c:v>
                </c:pt>
                <c:pt idx="146">
                  <c:v>-0.38157542857142868</c:v>
                </c:pt>
                <c:pt idx="147">
                  <c:v>-0.38157542857142868</c:v>
                </c:pt>
                <c:pt idx="148">
                  <c:v>-0.38157542857142868</c:v>
                </c:pt>
                <c:pt idx="149">
                  <c:v>-0.38157542857142868</c:v>
                </c:pt>
                <c:pt idx="150">
                  <c:v>-0.38157542857142868</c:v>
                </c:pt>
                <c:pt idx="151">
                  <c:v>-0.38157542857142868</c:v>
                </c:pt>
                <c:pt idx="152">
                  <c:v>-0.38157542857142868</c:v>
                </c:pt>
                <c:pt idx="153">
                  <c:v>-0.38157542857142868</c:v>
                </c:pt>
                <c:pt idx="154">
                  <c:v>-0.38157542857142868</c:v>
                </c:pt>
                <c:pt idx="155">
                  <c:v>-0.38157542857142868</c:v>
                </c:pt>
                <c:pt idx="156">
                  <c:v>-0.38157542857142868</c:v>
                </c:pt>
                <c:pt idx="157">
                  <c:v>-0.38157542857142868</c:v>
                </c:pt>
                <c:pt idx="158">
                  <c:v>-0.38157542857142868</c:v>
                </c:pt>
                <c:pt idx="159">
                  <c:v>-0.38157542857142868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585-46F9-B4D8-C9D271814468}"/>
            </c:ext>
          </c:extLst>
        </c:ser>
        <c:ser>
          <c:idx val="1"/>
          <c:order val="1"/>
          <c:tx>
            <c:strRef>
              <c:f>logistic!$N$1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160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strCache>
            </c:strRef>
          </c:xVal>
          <c:yVal>
            <c:numRef>
              <c:f>logistic!$N$2:$N$326</c:f>
              <c:numCache>
                <c:formatCode>General</c:formatCode>
                <c:ptCount val="325"/>
                <c:pt idx="0">
                  <c:v>0</c:v>
                </c:pt>
                <c:pt idx="1">
                  <c:v>3.2856556563687906</c:v>
                </c:pt>
                <c:pt idx="2">
                  <c:v>3.4449868140719158</c:v>
                </c:pt>
                <c:pt idx="3">
                  <c:v>3.6110208540314916</c:v>
                </c:pt>
                <c:pt idx="4">
                  <c:v>3.7837895297546429</c:v>
                </c:pt>
                <c:pt idx="5">
                  <c:v>3.9632897114008188</c:v>
                </c:pt>
                <c:pt idx="6">
                  <c:v>4.1494790763155267</c:v>
                </c:pt>
                <c:pt idx="7">
                  <c:v>4.3422716576991158</c:v>
                </c:pt>
                <c:pt idx="8">
                  <c:v>4.5415333020729012</c:v>
                </c:pt>
                <c:pt idx="9">
                  <c:v>4.7470770976616325</c:v>
                </c:pt>
                <c:pt idx="10">
                  <c:v>4.9586588479324316</c:v>
                </c:pt>
                <c:pt idx="11">
                  <c:v>5.1759726770508161</c:v>
                </c:pt>
                <c:pt idx="12">
                  <c:v>5.3986468665850893</c:v>
                </c:pt>
                <c:pt idx="13">
                  <c:v>5.6262400349745532</c:v>
                </c:pt>
                <c:pt idx="14">
                  <c:v>5.8582377825472527</c:v>
                </c:pt>
                <c:pt idx="15">
                  <c:v>6.0940499346163346</c:v>
                </c:pt>
                <c:pt idx="16">
                  <c:v>6.3330085227120101</c:v>
                </c:pt>
                <c:pt idx="17">
                  <c:v>6.5743666485715497</c:v>
                </c:pt>
                <c:pt idx="18">
                  <c:v>6.8172983763350112</c:v>
                </c:pt>
                <c:pt idx="19">
                  <c:v>7.060899794705084</c:v>
                </c:pt>
                <c:pt idx="20">
                  <c:v>7.3041913819006563</c:v>
                </c:pt>
                <c:pt idx="21">
                  <c:v>7.5461217914411955</c:v>
                </c:pt>
                <c:pt idx="22">
                  <c:v>7.7855731556790095</c:v>
                </c:pt>
                <c:pt idx="23">
                  <c:v>8.021367976307447</c:v>
                </c:pt>
                <c:pt idx="24">
                  <c:v>8.2522776368563395</c:v>
                </c:pt>
                <c:pt idx="25">
                  <c:v>8.4770325318211981</c:v>
                </c:pt>
                <c:pt idx="26">
                  <c:v>8.6943337613204452</c:v>
                </c:pt>
                <c:pt idx="27">
                  <c:v>8.9028662902011444</c:v>
                </c:pt>
                <c:pt idx="28">
                  <c:v>9.1013134178902462</c:v>
                </c:pt>
                <c:pt idx="29">
                  <c:v>9.2883723519636305</c:v>
                </c:pt>
                <c:pt idx="30">
                  <c:v>9.4627706266430671</c:v>
                </c:pt>
                <c:pt idx="31">
                  <c:v>9.6232830597142716</c:v>
                </c:pt>
                <c:pt idx="32">
                  <c:v>9.7687489002648089</c:v>
                </c:pt>
                <c:pt idx="33">
                  <c:v>9.8980887876859054</c:v>
                </c:pt>
                <c:pt idx="34">
                  <c:v>10.010321121859697</c:v>
                </c:pt>
                <c:pt idx="35">
                  <c:v>10.104577437254113</c:v>
                </c:pt>
                <c:pt idx="36">
                  <c:v>10.180116381105661</c:v>
                </c:pt>
                <c:pt idx="37">
                  <c:v>10.236335918619263</c:v>
                </c:pt>
                <c:pt idx="38">
                  <c:v>10.272783425999801</c:v>
                </c:pt>
                <c:pt idx="39">
                  <c:v>10.289163384157506</c:v>
                </c:pt>
                <c:pt idx="40">
                  <c:v>10.285342450288219</c:v>
                </c:pt>
                <c:pt idx="41">
                  <c:v>10.26135175866543</c:v>
                </c:pt>
                <c:pt idx="42">
                  <c:v>10.217386382738534</c:v>
                </c:pt>
                <c:pt idx="43">
                  <c:v>10.153801974438531</c:v>
                </c:pt>
                <c:pt idx="44">
                  <c:v>10.071108679684015</c:v>
                </c:pt>
                <c:pt idx="45">
                  <c:v>9.9699625077364065</c:v>
                </c:pt>
                <c:pt idx="46">
                  <c:v>9.8511544028356308</c:v>
                </c:pt>
                <c:pt idx="47">
                  <c:v>9.7155973265069751</c:v>
                </c:pt>
                <c:pt idx="48">
                  <c:v>9.5643117057812344</c:v>
                </c:pt>
                <c:pt idx="49">
                  <c:v>9.3984096348047679</c:v>
                </c:pt>
                <c:pt idx="50">
                  <c:v>9.2190782342585322</c:v>
                </c:pt>
                <c:pt idx="51">
                  <c:v>9.0275625748074866</c:v>
                </c:pt>
                <c:pt idx="52">
                  <c:v>8.8251485583753908</c:v>
                </c:pt>
                <c:pt idx="53">
                  <c:v>8.6131461259481803</c:v>
                </c:pt>
                <c:pt idx="54">
                  <c:v>8.392873124913752</c:v>
                </c:pt>
                <c:pt idx="55">
                  <c:v>8.1656401250453179</c:v>
                </c:pt>
                <c:pt idx="56">
                  <c:v>7.9327364226884178</c:v>
                </c:pt>
                <c:pt idx="57">
                  <c:v>7.6954174200761312</c:v>
                </c:pt>
                <c:pt idx="58">
                  <c:v>7.4548935133867076</c:v>
                </c:pt>
                <c:pt idx="59">
                  <c:v>7.2123205713262752</c:v>
                </c:pt>
                <c:pt idx="60">
                  <c:v>6.9687920374781438</c:v>
                </c:pt>
                <c:pt idx="61">
                  <c:v>6.7253326458297789</c:v>
                </c:pt>
                <c:pt idx="62">
                  <c:v>6.4828937007797798</c:v>
                </c:pt>
                <c:pt idx="63">
                  <c:v>6.2423498411529357</c:v>
                </c:pt>
                <c:pt idx="64">
                  <c:v>6.0044971825573477</c:v>
                </c:pt>
                <c:pt idx="65">
                  <c:v>5.7700527137314204</c:v>
                </c:pt>
                <c:pt idx="66">
                  <c:v>5.5396548100172467</c:v>
                </c:pt>
                <c:pt idx="67">
                  <c:v>5.3138647202288221</c:v>
                </c:pt>
                <c:pt idx="68">
                  <c:v>5.0931688812898992</c:v>
                </c:pt>
                <c:pt idx="69">
                  <c:v>4.877981917347566</c:v>
                </c:pt>
                <c:pt idx="70">
                  <c:v>4.6686501858434273</c:v>
                </c:pt>
                <c:pt idx="71">
                  <c:v>4.4654557414748517</c:v>
                </c:pt>
                <c:pt idx="72">
                  <c:v>4.2686205993765274</c:v>
                </c:pt>
                <c:pt idx="73">
                  <c:v>4.078311190535886</c:v>
                </c:pt>
                <c:pt idx="74">
                  <c:v>3.8946429148433426</c:v>
                </c:pt>
                <c:pt idx="75">
                  <c:v>3.717684709776635</c:v>
                </c:pt>
                <c:pt idx="76">
                  <c:v>3.5474635651242825</c:v>
                </c:pt>
                <c:pt idx="77">
                  <c:v>3.3839689260501271</c:v>
                </c:pt>
                <c:pt idx="78">
                  <c:v>3.2271569379533234</c:v>
                </c:pt>
                <c:pt idx="79">
                  <c:v>3.076954496822649</c:v>
                </c:pt>
                <c:pt idx="80">
                  <c:v>2.93326307802021</c:v>
                </c:pt>
                <c:pt idx="81">
                  <c:v>2.7959623246091088</c:v>
                </c:pt>
                <c:pt idx="82">
                  <c:v>2.6649133834572201</c:v>
                </c:pt>
                <c:pt idx="83">
                  <c:v>2.5399619834323564</c:v>
                </c:pt>
                <c:pt idx="84">
                  <c:v>2.4209412551055389</c:v>
                </c:pt>
                <c:pt idx="85">
                  <c:v>2.3076742955683853</c:v>
                </c:pt>
                <c:pt idx="86">
                  <c:v>2.1999764853289845</c:v>
                </c:pt>
                <c:pt idx="87">
                  <c:v>2.0976575668645232</c:v>
                </c:pt>
                <c:pt idx="88">
                  <c:v>2.000523496367042</c:v>
                </c:pt>
                <c:pt idx="89">
                  <c:v>1.9083780816078746</c:v>
                </c:pt>
                <c:pt idx="90">
                  <c:v>1.8210244197498637</c:v>
                </c:pt>
                <c:pt idx="91">
                  <c:v>1.7382661494319733</c:v>
                </c:pt>
                <c:pt idx="92">
                  <c:v>1.6599085316095978</c:v>
                </c:pt>
                <c:pt idx="93">
                  <c:v>1.5857593735199766</c:v>
                </c:pt>
                <c:pt idx="94">
                  <c:v>1.5156298098122911</c:v>
                </c:pt>
                <c:pt idx="95">
                  <c:v>1.4493349543861043</c:v>
                </c:pt>
                <c:pt idx="96">
                  <c:v>1.3866944358625108</c:v>
                </c:pt>
                <c:pt idx="97">
                  <c:v>1.3275328289060813</c:v>
                </c:pt>
                <c:pt idx="98">
                  <c:v>1.2716799928529028</c:v>
                </c:pt>
                <c:pt idx="99">
                  <c:v>1.2189713283058525</c:v>
                </c:pt>
                <c:pt idx="100">
                  <c:v>1.1692479615531055</c:v>
                </c:pt>
                <c:pt idx="101">
                  <c:v>1.0781509279510169</c:v>
                </c:pt>
                <c:pt idx="102">
                  <c:v>1.036488967074586</c:v>
                </c:pt>
                <c:pt idx="103">
                  <c:v>0.9972357136632537</c:v>
                </c:pt>
                <c:pt idx="104">
                  <c:v>0.96026175349708065</c:v>
                </c:pt>
                <c:pt idx="105">
                  <c:v>0.92544344297989123</c:v>
                </c:pt>
                <c:pt idx="106">
                  <c:v>0.89266280037461798</c:v>
                </c:pt>
                <c:pt idx="107">
                  <c:v>0.861807377343484</c:v>
                </c:pt>
                <c:pt idx="108">
                  <c:v>0.83277011462788875</c:v>
                </c:pt>
                <c:pt idx="109">
                  <c:v>0.80544918524114217</c:v>
                </c:pt>
                <c:pt idx="110">
                  <c:v>0.77974782812689769</c:v>
                </c:pt>
                <c:pt idx="111">
                  <c:v>3.2856556563687906</c:v>
                </c:pt>
                <c:pt idx="112">
                  <c:v>3.2856556563687906</c:v>
                </c:pt>
                <c:pt idx="113">
                  <c:v>3.2856556563687906</c:v>
                </c:pt>
                <c:pt idx="114">
                  <c:v>3.2856556563687906</c:v>
                </c:pt>
                <c:pt idx="115">
                  <c:v>3.2856556563687906</c:v>
                </c:pt>
                <c:pt idx="116">
                  <c:v>3.2856556563687906</c:v>
                </c:pt>
                <c:pt idx="117">
                  <c:v>3.2856556563687906</c:v>
                </c:pt>
                <c:pt idx="118">
                  <c:v>3.2856556563687906</c:v>
                </c:pt>
                <c:pt idx="119">
                  <c:v>3.2856556563687906</c:v>
                </c:pt>
                <c:pt idx="120">
                  <c:v>3.2856556563687906</c:v>
                </c:pt>
                <c:pt idx="121">
                  <c:v>3.2856556563687906</c:v>
                </c:pt>
                <c:pt idx="122">
                  <c:v>3.2856556563687906</c:v>
                </c:pt>
                <c:pt idx="123">
                  <c:v>3.2856556563687906</c:v>
                </c:pt>
                <c:pt idx="124">
                  <c:v>3.2856556563687906</c:v>
                </c:pt>
                <c:pt idx="125">
                  <c:v>3.2856556563687906</c:v>
                </c:pt>
                <c:pt idx="126">
                  <c:v>3.2856556563687906</c:v>
                </c:pt>
                <c:pt idx="127">
                  <c:v>3.2856556563687906</c:v>
                </c:pt>
                <c:pt idx="128">
                  <c:v>3.2856556563687906</c:v>
                </c:pt>
                <c:pt idx="129">
                  <c:v>3.2856556563687906</c:v>
                </c:pt>
                <c:pt idx="130">
                  <c:v>3.2856556563687906</c:v>
                </c:pt>
                <c:pt idx="131">
                  <c:v>3.2856556563687906</c:v>
                </c:pt>
                <c:pt idx="132">
                  <c:v>3.2856556563687906</c:v>
                </c:pt>
                <c:pt idx="133">
                  <c:v>3.2856556563687906</c:v>
                </c:pt>
                <c:pt idx="134">
                  <c:v>3.2856556563687906</c:v>
                </c:pt>
                <c:pt idx="135">
                  <c:v>3.2856556563687906</c:v>
                </c:pt>
                <c:pt idx="136">
                  <c:v>3.2856556563687906</c:v>
                </c:pt>
                <c:pt idx="137">
                  <c:v>3.2856556563687906</c:v>
                </c:pt>
                <c:pt idx="138">
                  <c:v>3.2856556563687906</c:v>
                </c:pt>
                <c:pt idx="139">
                  <c:v>3.2856556563687906</c:v>
                </c:pt>
                <c:pt idx="140">
                  <c:v>3.2856556563687906</c:v>
                </c:pt>
                <c:pt idx="141">
                  <c:v>3.2856556563687906</c:v>
                </c:pt>
                <c:pt idx="142">
                  <c:v>3.2856556563687906</c:v>
                </c:pt>
                <c:pt idx="143">
                  <c:v>3.2856556563687906</c:v>
                </c:pt>
                <c:pt idx="144">
                  <c:v>3.2856556563687906</c:v>
                </c:pt>
                <c:pt idx="145">
                  <c:v>3.2856556563687906</c:v>
                </c:pt>
                <c:pt idx="146">
                  <c:v>3.2856556563687906</c:v>
                </c:pt>
                <c:pt idx="147">
                  <c:v>3.2856556563687906</c:v>
                </c:pt>
                <c:pt idx="148">
                  <c:v>3.2856556563687906</c:v>
                </c:pt>
                <c:pt idx="149">
                  <c:v>3.2856556563687906</c:v>
                </c:pt>
                <c:pt idx="150">
                  <c:v>3.2856556563687906</c:v>
                </c:pt>
                <c:pt idx="151">
                  <c:v>3.2856556563687906</c:v>
                </c:pt>
                <c:pt idx="152">
                  <c:v>3.2856556563687906</c:v>
                </c:pt>
                <c:pt idx="153">
                  <c:v>3.2856556563687906</c:v>
                </c:pt>
                <c:pt idx="154">
                  <c:v>3.2856556563687906</c:v>
                </c:pt>
                <c:pt idx="155">
                  <c:v>3.2856556563687906</c:v>
                </c:pt>
                <c:pt idx="156">
                  <c:v>3.2856556563687906</c:v>
                </c:pt>
                <c:pt idx="157">
                  <c:v>3.2856556563687906</c:v>
                </c:pt>
                <c:pt idx="158">
                  <c:v>3.2856556563687906</c:v>
                </c:pt>
                <c:pt idx="159">
                  <c:v>3.2856556563687906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585-46F9-B4D8-C9D271814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01424"/>
        <c:axId val="644977088"/>
      </c:scatterChart>
      <c:valAx>
        <c:axId val="49250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77088"/>
        <c:crosses val="autoZero"/>
        <c:crossBetween val="midCat"/>
      </c:valAx>
      <c:valAx>
        <c:axId val="6449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0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LogNormal!$B$2:$B$170</c:f>
              <c:strCache>
                <c:ptCount val="111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strCache>
            </c:strRef>
          </c:xVal>
          <c:yVal>
            <c:numRef>
              <c:f>LogNormal!$F$2:$F$170</c:f>
              <c:numCache>
                <c:formatCode>General</c:formatCode>
                <c:ptCount val="169"/>
                <c:pt idx="0">
                  <c:v>0</c:v>
                </c:pt>
                <c:pt idx="2">
                  <c:v>0</c:v>
                </c:pt>
                <c:pt idx="3">
                  <c:v>0.68683557142857143</c:v>
                </c:pt>
                <c:pt idx="4">
                  <c:v>1.3736711428571433</c:v>
                </c:pt>
                <c:pt idx="5">
                  <c:v>2.5947122857142855</c:v>
                </c:pt>
                <c:pt idx="6">
                  <c:v>4.5025888571428565</c:v>
                </c:pt>
                <c:pt idx="7">
                  <c:v>6.6394105714285718</c:v>
                </c:pt>
                <c:pt idx="8">
                  <c:v>8.776232285714288</c:v>
                </c:pt>
                <c:pt idx="9">
                  <c:v>11.905149857142856</c:v>
                </c:pt>
                <c:pt idx="10">
                  <c:v>16.560368714285712</c:v>
                </c:pt>
                <c:pt idx="11">
                  <c:v>22.36031357142857</c:v>
                </c:pt>
                <c:pt idx="12">
                  <c:v>29.53392942857143</c:v>
                </c:pt>
                <c:pt idx="13">
                  <c:v>37.012805714285719</c:v>
                </c:pt>
                <c:pt idx="14">
                  <c:v>45.331147571428573</c:v>
                </c:pt>
                <c:pt idx="15">
                  <c:v>56.473146714285711</c:v>
                </c:pt>
                <c:pt idx="16">
                  <c:v>67.767775999999998</c:v>
                </c:pt>
                <c:pt idx="17">
                  <c:v>79.215035571428558</c:v>
                </c:pt>
                <c:pt idx="18">
                  <c:v>91.272815571428566</c:v>
                </c:pt>
                <c:pt idx="19">
                  <c:v>104.1700612857143</c:v>
                </c:pt>
                <c:pt idx="20">
                  <c:v>117.98308771428572</c:v>
                </c:pt>
                <c:pt idx="21">
                  <c:v>133.85662085714284</c:v>
                </c:pt>
                <c:pt idx="22">
                  <c:v>148.81437328571431</c:v>
                </c:pt>
                <c:pt idx="23">
                  <c:v>164.15370100000001</c:v>
                </c:pt>
                <c:pt idx="24">
                  <c:v>181.32459014285712</c:v>
                </c:pt>
                <c:pt idx="25">
                  <c:v>197.65601357142856</c:v>
                </c:pt>
                <c:pt idx="26">
                  <c:v>213.91112199999998</c:v>
                </c:pt>
                <c:pt idx="27">
                  <c:v>229.47939485714284</c:v>
                </c:pt>
                <c:pt idx="28">
                  <c:v>243.67399657142855</c:v>
                </c:pt>
                <c:pt idx="29">
                  <c:v>256.34229699999997</c:v>
                </c:pt>
                <c:pt idx="30">
                  <c:v>267.78955642857142</c:v>
                </c:pt>
                <c:pt idx="31">
                  <c:v>277.78682971428572</c:v>
                </c:pt>
                <c:pt idx="32">
                  <c:v>287.78410300000002</c:v>
                </c:pt>
                <c:pt idx="33">
                  <c:v>296.86559542857145</c:v>
                </c:pt>
                <c:pt idx="34">
                  <c:v>306.099718</c:v>
                </c:pt>
                <c:pt idx="35">
                  <c:v>315.10489542857135</c:v>
                </c:pt>
                <c:pt idx="36">
                  <c:v>323.72849757142853</c:v>
                </c:pt>
                <c:pt idx="37">
                  <c:v>332.04683942857139</c:v>
                </c:pt>
                <c:pt idx="38">
                  <c:v>338.83887999999996</c:v>
                </c:pt>
                <c:pt idx="39">
                  <c:v>345.40197542857135</c:v>
                </c:pt>
                <c:pt idx="40">
                  <c:v>350.74402985714283</c:v>
                </c:pt>
                <c:pt idx="41">
                  <c:v>357.00186499999995</c:v>
                </c:pt>
                <c:pt idx="42">
                  <c:v>362.80180985714276</c:v>
                </c:pt>
                <c:pt idx="43">
                  <c:v>369.21227514285715</c:v>
                </c:pt>
                <c:pt idx="44">
                  <c:v>376.15694585714283</c:v>
                </c:pt>
                <c:pt idx="45">
                  <c:v>383.40687685714289</c:v>
                </c:pt>
                <c:pt idx="46">
                  <c:v>391.26732842857137</c:v>
                </c:pt>
                <c:pt idx="47">
                  <c:v>399.05146485714283</c:v>
                </c:pt>
                <c:pt idx="48">
                  <c:v>406.07245071428565</c:v>
                </c:pt>
                <c:pt idx="49">
                  <c:v>412.55923114285713</c:v>
                </c:pt>
                <c:pt idx="50">
                  <c:v>418.58812114285718</c:v>
                </c:pt>
                <c:pt idx="51">
                  <c:v>425.30384671428573</c:v>
                </c:pt>
                <c:pt idx="52">
                  <c:v>432.01957228571422</c:v>
                </c:pt>
                <c:pt idx="53">
                  <c:v>438.12477728571423</c:v>
                </c:pt>
                <c:pt idx="54">
                  <c:v>444.68787271428567</c:v>
                </c:pt>
                <c:pt idx="55">
                  <c:v>449.80098199999998</c:v>
                </c:pt>
                <c:pt idx="56">
                  <c:v>454.91409114285705</c:v>
                </c:pt>
                <c:pt idx="57">
                  <c:v>460.86666614285707</c:v>
                </c:pt>
                <c:pt idx="58">
                  <c:v>465.44556999999998</c:v>
                </c:pt>
                <c:pt idx="59">
                  <c:v>469.33763814285714</c:v>
                </c:pt>
                <c:pt idx="60">
                  <c:v>473.22970628571426</c:v>
                </c:pt>
                <c:pt idx="61">
                  <c:v>477.65597999999994</c:v>
                </c:pt>
                <c:pt idx="62">
                  <c:v>482.15856871428571</c:v>
                </c:pt>
                <c:pt idx="63">
                  <c:v>486.73747257142855</c:v>
                </c:pt>
                <c:pt idx="64">
                  <c:v>490.55322571428565</c:v>
                </c:pt>
                <c:pt idx="65">
                  <c:v>494.674239</c:v>
                </c:pt>
                <c:pt idx="66">
                  <c:v>498.56630728571423</c:v>
                </c:pt>
                <c:pt idx="67">
                  <c:v>502.61100571428574</c:v>
                </c:pt>
                <c:pt idx="68">
                  <c:v>505.81623828571429</c:v>
                </c:pt>
                <c:pt idx="69">
                  <c:v>510.92934742857142</c:v>
                </c:pt>
                <c:pt idx="70">
                  <c:v>516.19508671428571</c:v>
                </c:pt>
                <c:pt idx="71">
                  <c:v>521.00293557142857</c:v>
                </c:pt>
                <c:pt idx="72">
                  <c:v>525.73446957142846</c:v>
                </c:pt>
                <c:pt idx="73">
                  <c:v>530.6949487142856</c:v>
                </c:pt>
                <c:pt idx="74">
                  <c:v>535.50279771428563</c:v>
                </c:pt>
                <c:pt idx="75">
                  <c:v>540.08170157142854</c:v>
                </c:pt>
                <c:pt idx="76">
                  <c:v>543.82113971428566</c:v>
                </c:pt>
                <c:pt idx="77">
                  <c:v>546.79742714285715</c:v>
                </c:pt>
                <c:pt idx="78">
                  <c:v>549.85002971428571</c:v>
                </c:pt>
                <c:pt idx="79">
                  <c:v>552.97894728571418</c:v>
                </c:pt>
                <c:pt idx="80">
                  <c:v>556.10786485714277</c:v>
                </c:pt>
                <c:pt idx="81">
                  <c:v>558.85520699999995</c:v>
                </c:pt>
                <c:pt idx="82">
                  <c:v>561.44991914285708</c:v>
                </c:pt>
                <c:pt idx="83">
                  <c:v>562.89990528571423</c:v>
                </c:pt>
                <c:pt idx="84">
                  <c:v>564.34989157142854</c:v>
                </c:pt>
                <c:pt idx="85">
                  <c:v>565.64724771428575</c:v>
                </c:pt>
                <c:pt idx="86">
                  <c:v>567.02091885714287</c:v>
                </c:pt>
                <c:pt idx="87">
                  <c:v>568.69985014285714</c:v>
                </c:pt>
                <c:pt idx="88">
                  <c:v>570.30246657142857</c:v>
                </c:pt>
                <c:pt idx="89">
                  <c:v>571.90508285714282</c:v>
                </c:pt>
                <c:pt idx="90">
                  <c:v>573.50769914285718</c:v>
                </c:pt>
                <c:pt idx="91">
                  <c:v>575.18663042857133</c:v>
                </c:pt>
                <c:pt idx="92">
                  <c:v>576.8655617142856</c:v>
                </c:pt>
                <c:pt idx="93">
                  <c:v>578.23923285714284</c:v>
                </c:pt>
                <c:pt idx="94">
                  <c:v>579.23132871428572</c:v>
                </c:pt>
                <c:pt idx="95">
                  <c:v>580.14710942857141</c:v>
                </c:pt>
                <c:pt idx="96">
                  <c:v>580.98657514285708</c:v>
                </c:pt>
                <c:pt idx="97">
                  <c:v>581.82604085714286</c:v>
                </c:pt>
                <c:pt idx="98">
                  <c:v>582.51287642857142</c:v>
                </c:pt>
                <c:pt idx="99">
                  <c:v>583.19971199999998</c:v>
                </c:pt>
                <c:pt idx="100">
                  <c:v>583.88654757142865</c:v>
                </c:pt>
                <c:pt idx="101">
                  <c:v>585.87073914285702</c:v>
                </c:pt>
                <c:pt idx="102">
                  <c:v>586.93915000000004</c:v>
                </c:pt>
                <c:pt idx="103">
                  <c:v>588.00756100000001</c:v>
                </c:pt>
                <c:pt idx="104">
                  <c:v>589.07597199999998</c:v>
                </c:pt>
                <c:pt idx="105">
                  <c:v>590.14438299999995</c:v>
                </c:pt>
                <c:pt idx="106">
                  <c:v>591.13647885714283</c:v>
                </c:pt>
                <c:pt idx="107">
                  <c:v>591.67068442857146</c:v>
                </c:pt>
                <c:pt idx="108">
                  <c:v>591.89962971428565</c:v>
                </c:pt>
                <c:pt idx="109">
                  <c:v>592.05225985714287</c:v>
                </c:pt>
                <c:pt idx="110">
                  <c:v>592.35752000000002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B4-47F7-BFBA-5A64C17FCF62}"/>
            </c:ext>
          </c:extLst>
        </c:ser>
        <c:ser>
          <c:idx val="1"/>
          <c:order val="1"/>
          <c:tx>
            <c:strRef>
              <c:f>LogNormal!$G$1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111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strCache>
            </c:strRef>
          </c:xVal>
          <c:yVal>
            <c:numRef>
              <c:f>LogNormal!$G$2:$G$194</c:f>
              <c:numCache>
                <c:formatCode>General</c:formatCode>
                <c:ptCount val="193"/>
                <c:pt idx="0">
                  <c:v>0</c:v>
                </c:pt>
                <c:pt idx="2">
                  <c:v>1.3743272012832486E-3</c:v>
                </c:pt>
                <c:pt idx="3">
                  <c:v>5.5264553505204067E-2</c:v>
                </c:pt>
                <c:pt idx="4">
                  <c:v>0.35378979413561917</c:v>
                </c:pt>
                <c:pt idx="5">
                  <c:v>1.181819968101026</c:v>
                </c:pt>
                <c:pt idx="6">
                  <c:v>2.8165558408894107</c:v>
                </c:pt>
                <c:pt idx="7">
                  <c:v>5.4681405180012943</c:v>
                </c:pt>
                <c:pt idx="8">
                  <c:v>9.2625510343663073</c:v>
                </c:pt>
                <c:pt idx="9">
                  <c:v>14.247934964076968</c:v>
                </c:pt>
                <c:pt idx="10">
                  <c:v>20.410150888654371</c:v>
                </c:pt>
                <c:pt idx="11">
                  <c:v>27.689838479823013</c:v>
                </c:pt>
                <c:pt idx="12">
                  <c:v>35.997637736284226</c:v>
                </c:pt>
                <c:pt idx="13">
                  <c:v>45.226458998096106</c:v>
                </c:pt>
                <c:pt idx="14">
                  <c:v>55.260771119911425</c:v>
                </c:pt>
                <c:pt idx="15">
                  <c:v>65.983299298773701</c:v>
                </c:pt>
                <c:pt idx="16">
                  <c:v>77.279638127209893</c:v>
                </c:pt>
                <c:pt idx="17">
                  <c:v>89.041263612615225</c:v>
                </c:pt>
                <c:pt idx="18">
                  <c:v>101.16735613632109</c:v>
                </c:pt>
                <c:pt idx="19">
                  <c:v>113.56576443111962</c:v>
                </c:pt>
                <c:pt idx="20">
                  <c:v>126.15336533291836</c:v>
                </c:pt>
                <c:pt idx="21">
                  <c:v>138.85601093227638</c:v>
                </c:pt>
                <c:pt idx="22">
                  <c:v>151.6082044450674</c:v>
                </c:pt>
                <c:pt idx="23">
                  <c:v>164.35260726091553</c:v>
                </c:pt>
                <c:pt idx="24">
                  <c:v>177.03945023278158</c:v>
                </c:pt>
                <c:pt idx="25">
                  <c:v>189.62590037573224</c:v>
                </c:pt>
                <c:pt idx="26">
                  <c:v>202.07541803444457</c:v>
                </c:pt>
                <c:pt idx="27">
                  <c:v>214.35712785699047</c:v>
                </c:pt>
                <c:pt idx="28">
                  <c:v>226.44521847353951</c:v>
                </c:pt>
                <c:pt idx="29">
                  <c:v>238.31837977333313</c:v>
                </c:pt>
                <c:pt idx="30">
                  <c:v>249.95928245760584</c:v>
                </c:pt>
                <c:pt idx="31">
                  <c:v>261.35410163704591</c:v>
                </c:pt>
                <c:pt idx="32">
                  <c:v>272.49208428050321</c:v>
                </c:pt>
                <c:pt idx="33">
                  <c:v>283.36515904119722</c:v>
                </c:pt>
                <c:pt idx="34">
                  <c:v>293.96758619213904</c:v>
                </c:pt>
                <c:pt idx="35">
                  <c:v>304.29564495070298</c:v>
                </c:pt>
                <c:pt idx="36">
                  <c:v>314.34735525894621</c:v>
                </c:pt>
                <c:pt idx="37">
                  <c:v>324.12223103573774</c:v>
                </c:pt>
                <c:pt idx="38">
                  <c:v>333.62106197449748</c:v>
                </c:pt>
                <c:pt idx="39">
                  <c:v>342.84572108734329</c:v>
                </c:pt>
                <c:pt idx="40">
                  <c:v>351.79899536500994</c:v>
                </c:pt>
                <c:pt idx="41">
                  <c:v>360.48443711263565</c:v>
                </c:pt>
                <c:pt idx="42">
                  <c:v>368.90623372099628</c:v>
                </c:pt>
                <c:pt idx="43">
                  <c:v>377.06909383195631</c:v>
                </c:pt>
                <c:pt idx="44">
                  <c:v>384.97814804985086</c:v>
                </c:pt>
                <c:pt idx="45">
                  <c:v>392.6388625335191</c:v>
                </c:pt>
                <c:pt idx="46">
                  <c:v>400.05696397462845</c:v>
                </c:pt>
                <c:pt idx="47">
                  <c:v>407.23837462573675</c:v>
                </c:pt>
                <c:pt idx="48">
                  <c:v>414.18915618594434</c:v>
                </c:pt>
                <c:pt idx="49">
                  <c:v>420.91546148321066</c:v>
                </c:pt>
                <c:pt idx="50">
                  <c:v>427.42349301099523</c:v>
                </c:pt>
                <c:pt idx="51">
                  <c:v>433.71946748356686</c:v>
                </c:pt>
                <c:pt idx="52">
                  <c:v>439.80958566995622</c:v>
                </c:pt>
                <c:pt idx="53">
                  <c:v>445.70000685199454</c:v>
                </c:pt>
                <c:pt idx="54">
                  <c:v>451.39682732807933</c:v>
                </c:pt>
                <c:pt idx="55">
                  <c:v>456.90606245210427</c:v>
                </c:pt>
                <c:pt idx="56">
                  <c:v>462.23363175721062</c:v>
                </c:pt>
                <c:pt idx="57">
                  <c:v>467.3853467674308</c:v>
                </c:pt>
                <c:pt idx="58">
                  <c:v>472.36690114761819</c:v>
                </c:pt>
                <c:pt idx="59">
                  <c:v>477.18386288394117</c:v>
                </c:pt>
                <c:pt idx="60">
                  <c:v>481.84166822425908</c:v>
                </c:pt>
                <c:pt idx="61">
                  <c:v>486.34561714043116</c:v>
                </c:pt>
                <c:pt idx="62">
                  <c:v>490.7008701035183</c:v>
                </c:pt>
                <c:pt idx="63">
                  <c:v>494.91244598835652</c:v>
                </c:pt>
                <c:pt idx="64">
                  <c:v>498.98522094649701</c:v>
                </c:pt>
                <c:pt idx="65">
                  <c:v>502.92392810636659</c:v>
                </c:pt>
                <c:pt idx="66">
                  <c:v>506.73315797701014</c:v>
                </c:pt>
                <c:pt idx="67">
                  <c:v>510.41735944720909</c:v>
                </c:pt>
                <c:pt idx="68">
                  <c:v>513.98084128536573</c:v>
                </c:pt>
                <c:pt idx="69">
                  <c:v>517.42777405751906</c:v>
                </c:pt>
                <c:pt idx="70">
                  <c:v>520.76219239140505</c:v>
                </c:pt>
                <c:pt idx="71">
                  <c:v>523.9879975237551</c:v>
                </c:pt>
                <c:pt idx="72">
                  <c:v>527.10896007619715</c:v>
                </c:pt>
                <c:pt idx="73">
                  <c:v>530.12872301230993</c:v>
                </c:pt>
                <c:pt idx="74">
                  <c:v>533.05080473470014</c:v>
                </c:pt>
                <c:pt idx="75">
                  <c:v>535.87860228652653</c:v>
                </c:pt>
                <c:pt idx="76">
                  <c:v>538.61539462677604</c:v>
                </c:pt>
                <c:pt idx="77">
                  <c:v>541.26434595288151</c:v>
                </c:pt>
                <c:pt idx="78">
                  <c:v>543.82850904803331</c:v>
                </c:pt>
                <c:pt idx="79">
                  <c:v>546.31082863383438</c:v>
                </c:pt>
                <c:pt idx="80">
                  <c:v>548.71414471184028</c:v>
                </c:pt>
                <c:pt idx="81">
                  <c:v>551.04119588005778</c:v>
                </c:pt>
                <c:pt idx="82">
                  <c:v>553.29462261269055</c:v>
                </c:pt>
                <c:pt idx="83">
                  <c:v>555.4769704933567</c:v>
                </c:pt>
                <c:pt idx="84">
                  <c:v>557.59069339369296</c:v>
                </c:pt>
                <c:pt idx="85">
                  <c:v>559.63815659073441</c:v>
                </c:pt>
                <c:pt idx="86">
                  <c:v>561.62163981774086</c:v>
                </c:pt>
                <c:pt idx="87">
                  <c:v>563.54334024425657</c:v>
                </c:pt>
                <c:pt idx="88">
                  <c:v>565.40537538215619</c:v>
                </c:pt>
                <c:pt idx="89">
                  <c:v>567.20978591526728</c:v>
                </c:pt>
                <c:pt idx="90">
                  <c:v>568.95853845088243</c:v>
                </c:pt>
                <c:pt idx="91">
                  <c:v>570.65352819209454</c:v>
                </c:pt>
                <c:pt idx="92">
                  <c:v>572.29658153042476</c:v>
                </c:pt>
                <c:pt idx="93">
                  <c:v>573.88945855866621</c:v>
                </c:pt>
                <c:pt idx="94">
                  <c:v>575.43385550425614</c:v>
                </c:pt>
                <c:pt idx="95">
                  <c:v>576.93140708381623</c:v>
                </c:pt>
                <c:pt idx="96">
                  <c:v>578.38368877977757</c:v>
                </c:pt>
                <c:pt idx="97">
                  <c:v>579.79221904023746</c:v>
                </c:pt>
                <c:pt idx="98">
                  <c:v>581.15846140338385</c:v>
                </c:pt>
                <c:pt idx="99">
                  <c:v>582.48382654798058</c:v>
                </c:pt>
                <c:pt idx="100">
                  <c:v>583.76967427153068</c:v>
                </c:pt>
                <c:pt idx="101">
                  <c:v>584.98037248942649</c:v>
                </c:pt>
                <c:pt idx="102">
                  <c:v>586.1553461245727</c:v>
                </c:pt>
                <c:pt idx="103">
                  <c:v>587.29576984614278</c:v>
                </c:pt>
                <c:pt idx="104">
                  <c:v>588.40277631035542</c:v>
                </c:pt>
                <c:pt idx="105">
                  <c:v>589.47745774275711</c:v>
                </c:pt>
                <c:pt idx="106">
                  <c:v>590.52086746117982</c:v>
                </c:pt>
                <c:pt idx="107">
                  <c:v>591.53402134128794</c:v>
                </c:pt>
                <c:pt idx="108">
                  <c:v>592.51789922661135</c:v>
                </c:pt>
                <c:pt idx="109">
                  <c:v>593.47344628493875</c:v>
                </c:pt>
                <c:pt idx="110">
                  <c:v>594.40157431291618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B4-47F7-BFBA-5A64C17F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979440"/>
        <c:axId val="644977480"/>
      </c:scatterChart>
      <c:valAx>
        <c:axId val="64497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77480"/>
        <c:crosses val="autoZero"/>
        <c:crossBetween val="midCat"/>
      </c:valAx>
      <c:valAx>
        <c:axId val="64497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7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LogNormal!$O$3:$O$4</c:f>
              <c:strCache>
                <c:ptCount val="2"/>
                <c:pt idx="0">
                  <c:v>0.381575429</c:v>
                </c:pt>
                <c:pt idx="1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111"/>
                <c:pt idx="0">
                  <c:v>t(original)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strCache>
            </c:strRef>
          </c:xVal>
          <c:yVal>
            <c:numRef>
              <c:f>LogNormal!$O$2:$O$194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0.15262999999999993</c:v>
                </c:pt>
                <c:pt idx="4">
                  <c:v>0.15263000000000038</c:v>
                </c:pt>
                <c:pt idx="5">
                  <c:v>0.68683557142857066</c:v>
                </c:pt>
                <c:pt idx="6">
                  <c:v>1.3736709999999994</c:v>
                </c:pt>
                <c:pt idx="7">
                  <c:v>1.6026161428571437</c:v>
                </c:pt>
                <c:pt idx="8">
                  <c:v>1.6026161428571446</c:v>
                </c:pt>
                <c:pt idx="9">
                  <c:v>2.5947119999999964</c:v>
                </c:pt>
                <c:pt idx="10">
                  <c:v>4.1210132857142847</c:v>
                </c:pt>
                <c:pt idx="11">
                  <c:v>5.2657392857142868</c:v>
                </c:pt>
                <c:pt idx="12">
                  <c:v>6.6394102857142885</c:v>
                </c:pt>
                <c:pt idx="13">
                  <c:v>6.944670714285718</c:v>
                </c:pt>
                <c:pt idx="14">
                  <c:v>7.7841362857142835</c:v>
                </c:pt>
                <c:pt idx="15">
                  <c:v>10.607793571428566</c:v>
                </c:pt>
                <c:pt idx="16">
                  <c:v>10.760423714285722</c:v>
                </c:pt>
                <c:pt idx="17">
                  <c:v>10.913053999999988</c:v>
                </c:pt>
                <c:pt idx="18">
                  <c:v>11.523574428571422</c:v>
                </c:pt>
                <c:pt idx="19">
                  <c:v>12.363040142857159</c:v>
                </c:pt>
                <c:pt idx="20">
                  <c:v>13.278820857142861</c:v>
                </c:pt>
                <c:pt idx="21">
                  <c:v>15.339327571428541</c:v>
                </c:pt>
                <c:pt idx="22">
                  <c:v>14.423546857142895</c:v>
                </c:pt>
                <c:pt idx="23">
                  <c:v>14.80512214285713</c:v>
                </c:pt>
                <c:pt idx="24">
                  <c:v>16.636683571428534</c:v>
                </c:pt>
                <c:pt idx="25">
                  <c:v>15.797217857142869</c:v>
                </c:pt>
                <c:pt idx="26">
                  <c:v>15.720902857142846</c:v>
                </c:pt>
                <c:pt idx="27">
                  <c:v>15.034067285714286</c:v>
                </c:pt>
                <c:pt idx="28">
                  <c:v>13.660396142857138</c:v>
                </c:pt>
                <c:pt idx="29">
                  <c:v>12.134094857142884</c:v>
                </c:pt>
                <c:pt idx="30">
                  <c:v>10.91305385714287</c:v>
                </c:pt>
                <c:pt idx="31">
                  <c:v>9.463067714285728</c:v>
                </c:pt>
                <c:pt idx="32">
                  <c:v>9.463067714285728</c:v>
                </c:pt>
                <c:pt idx="33">
                  <c:v>8.5472868571428648</c:v>
                </c:pt>
                <c:pt idx="34">
                  <c:v>8.6999169999999708</c:v>
                </c:pt>
                <c:pt idx="35">
                  <c:v>8.4709718571427857</c:v>
                </c:pt>
                <c:pt idx="36">
                  <c:v>8.0893965714286082</c:v>
                </c:pt>
                <c:pt idx="37">
                  <c:v>7.7841362857142835</c:v>
                </c:pt>
                <c:pt idx="38">
                  <c:v>6.2578350000000009</c:v>
                </c:pt>
                <c:pt idx="39">
                  <c:v>6.0288898571428158</c:v>
                </c:pt>
                <c:pt idx="40">
                  <c:v>4.8078488571429157</c:v>
                </c:pt>
                <c:pt idx="41">
                  <c:v>5.723629571428547</c:v>
                </c:pt>
                <c:pt idx="42">
                  <c:v>5.2657392857142336</c:v>
                </c:pt>
                <c:pt idx="43">
                  <c:v>5.8762597142858235</c:v>
                </c:pt>
                <c:pt idx="44">
                  <c:v>6.4104651428571069</c:v>
                </c:pt>
                <c:pt idx="45">
                  <c:v>6.7157254285714894</c:v>
                </c:pt>
                <c:pt idx="46">
                  <c:v>7.3262459999999132</c:v>
                </c:pt>
                <c:pt idx="47">
                  <c:v>7.2499308571428864</c:v>
                </c:pt>
                <c:pt idx="48">
                  <c:v>6.4867802857142474</c:v>
                </c:pt>
                <c:pt idx="49">
                  <c:v>5.9525748571429071</c:v>
                </c:pt>
                <c:pt idx="50">
                  <c:v>5.4946844285714755</c:v>
                </c:pt>
                <c:pt idx="51">
                  <c:v>6.1815199999999786</c:v>
                </c:pt>
                <c:pt idx="52">
                  <c:v>6.1815199999999217</c:v>
                </c:pt>
                <c:pt idx="53">
                  <c:v>5.570999428571441</c:v>
                </c:pt>
                <c:pt idx="54">
                  <c:v>6.0288898571428726</c:v>
                </c:pt>
                <c:pt idx="55">
                  <c:v>4.5789037142857305</c:v>
                </c:pt>
                <c:pt idx="56">
                  <c:v>4.5789035714284987</c:v>
                </c:pt>
                <c:pt idx="57">
                  <c:v>5.4183694285714532</c:v>
                </c:pt>
                <c:pt idx="58">
                  <c:v>4.0446982857143334</c:v>
                </c:pt>
                <c:pt idx="59">
                  <c:v>3.3578625714285981</c:v>
                </c:pt>
                <c:pt idx="60">
                  <c:v>3.3578625714285413</c:v>
                </c:pt>
                <c:pt idx="61">
                  <c:v>3.8920681428571133</c:v>
                </c:pt>
                <c:pt idx="62">
                  <c:v>3.9683831428571925</c:v>
                </c:pt>
                <c:pt idx="63">
                  <c:v>4.0446982857142766</c:v>
                </c:pt>
                <c:pt idx="64">
                  <c:v>3.2815475714285189</c:v>
                </c:pt>
                <c:pt idx="65">
                  <c:v>3.5868077142857833</c:v>
                </c:pt>
                <c:pt idx="66">
                  <c:v>3.3578627142856594</c:v>
                </c:pt>
                <c:pt idx="67">
                  <c:v>3.5104928571429359</c:v>
                </c:pt>
                <c:pt idx="68">
                  <c:v>2.6710269999999814</c:v>
                </c:pt>
                <c:pt idx="69">
                  <c:v>4.5789035714285555</c:v>
                </c:pt>
                <c:pt idx="70">
                  <c:v>4.7315337142857183</c:v>
                </c:pt>
                <c:pt idx="71">
                  <c:v>4.2736432857142868</c:v>
                </c:pt>
                <c:pt idx="72">
                  <c:v>4.1973284285713257</c:v>
                </c:pt>
                <c:pt idx="73">
                  <c:v>4.4262735714285677</c:v>
                </c:pt>
                <c:pt idx="74">
                  <c:v>4.2736434285714617</c:v>
                </c:pt>
                <c:pt idx="75">
                  <c:v>4.0446982857143334</c:v>
                </c:pt>
                <c:pt idx="76">
                  <c:v>3.2052325714285534</c:v>
                </c:pt>
                <c:pt idx="77">
                  <c:v>2.4420818571429099</c:v>
                </c:pt>
                <c:pt idx="78">
                  <c:v>2.5183969999999936</c:v>
                </c:pt>
                <c:pt idx="79">
                  <c:v>2.5947119999999022</c:v>
                </c:pt>
                <c:pt idx="80">
                  <c:v>2.5947120000000159</c:v>
                </c:pt>
                <c:pt idx="81">
                  <c:v>2.2131365714286066</c:v>
                </c:pt>
                <c:pt idx="82">
                  <c:v>2.060506571428562</c:v>
                </c:pt>
                <c:pt idx="83">
                  <c:v>0.91578057142857061</c:v>
                </c:pt>
                <c:pt idx="84">
                  <c:v>0.91578071428574559</c:v>
                </c:pt>
                <c:pt idx="85">
                  <c:v>0.76315057142863962</c:v>
                </c:pt>
                <c:pt idx="86">
                  <c:v>0.83946557142854827</c:v>
                </c:pt>
                <c:pt idx="87">
                  <c:v>1.1447257142856988</c:v>
                </c:pt>
                <c:pt idx="88">
                  <c:v>1.0684108571428514</c:v>
                </c:pt>
                <c:pt idx="89">
                  <c:v>1.0684107142856765</c:v>
                </c:pt>
                <c:pt idx="90">
                  <c:v>1.0684107142857902</c:v>
                </c:pt>
                <c:pt idx="91">
                  <c:v>1.1447257142855851</c:v>
                </c:pt>
                <c:pt idx="92">
                  <c:v>1.1447257142856988</c:v>
                </c:pt>
                <c:pt idx="93">
                  <c:v>0.83946557142866196</c:v>
                </c:pt>
                <c:pt idx="94">
                  <c:v>0.457890285714314</c:v>
                </c:pt>
                <c:pt idx="95">
                  <c:v>0.38157514285711669</c:v>
                </c:pt>
                <c:pt idx="96">
                  <c:v>0.30526014285709435</c:v>
                </c:pt>
                <c:pt idx="97">
                  <c:v>0.30526014285720804</c:v>
                </c:pt>
                <c:pt idx="98">
                  <c:v>0.15262999999998839</c:v>
                </c:pt>
                <c:pt idx="99">
                  <c:v>0.15262999999998839</c:v>
                </c:pt>
                <c:pt idx="100">
                  <c:v>0.15263000000010207</c:v>
                </c:pt>
                <c:pt idx="101">
                  <c:v>0.53420528571410897</c:v>
                </c:pt>
                <c:pt idx="102">
                  <c:v>0.53420528571445003</c:v>
                </c:pt>
                <c:pt idx="103">
                  <c:v>0.53420542857139763</c:v>
                </c:pt>
                <c:pt idx="104">
                  <c:v>0.53420542857139763</c:v>
                </c:pt>
                <c:pt idx="105">
                  <c:v>0.53420542857139763</c:v>
                </c:pt>
                <c:pt idx="106">
                  <c:v>0.457890285714314</c:v>
                </c:pt>
                <c:pt idx="107">
                  <c:v>5.7398530373120593E-14</c:v>
                </c:pt>
                <c:pt idx="108">
                  <c:v>-0.30526028571438191</c:v>
                </c:pt>
                <c:pt idx="109">
                  <c:v>-0.38157542857135185</c:v>
                </c:pt>
                <c:pt idx="110">
                  <c:v>-0.22894542857142086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E8-4D66-BFEB-01A330FAF3E8}"/>
            </c:ext>
          </c:extLst>
        </c:ser>
        <c:ser>
          <c:idx val="1"/>
          <c:order val="1"/>
          <c:tx>
            <c:strRef>
              <c:f>LogNormal!$P$1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111"/>
                <c:pt idx="0">
                  <c:v>t(original)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strCache>
            </c:strRef>
          </c:xVal>
          <c:yVal>
            <c:numRef>
              <c:f>LogNormal!$P$2:$P$194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1.3743272012832486E-3</c:v>
                </c:pt>
                <c:pt idx="3">
                  <c:v>5.3890226303920818E-2</c:v>
                </c:pt>
                <c:pt idx="4">
                  <c:v>0.29852524063041508</c:v>
                </c:pt>
                <c:pt idx="5">
                  <c:v>0.82803017396540668</c:v>
                </c:pt>
                <c:pt idx="6">
                  <c:v>1.6347358727883847</c:v>
                </c:pt>
                <c:pt idx="7">
                  <c:v>2.6515846771118836</c:v>
                </c:pt>
                <c:pt idx="8">
                  <c:v>3.7944105163650121</c:v>
                </c:pt>
                <c:pt idx="9">
                  <c:v>4.9853839297106619</c:v>
                </c:pt>
                <c:pt idx="10">
                  <c:v>6.162215924577402</c:v>
                </c:pt>
                <c:pt idx="11">
                  <c:v>7.2796875911686421</c:v>
                </c:pt>
                <c:pt idx="12">
                  <c:v>8.3077992564612142</c:v>
                </c:pt>
                <c:pt idx="13">
                  <c:v>9.2288212618118788</c:v>
                </c:pt>
                <c:pt idx="14">
                  <c:v>10.034312121815317</c:v>
                </c:pt>
                <c:pt idx="15">
                  <c:v>10.722528178862282</c:v>
                </c:pt>
                <c:pt idx="16">
                  <c:v>11.296338828436197</c:v>
                </c:pt>
                <c:pt idx="17">
                  <c:v>11.761625485405327</c:v>
                </c:pt>
                <c:pt idx="18">
                  <c:v>12.126092523705859</c:v>
                </c:pt>
                <c:pt idx="19">
                  <c:v>12.398408294798521</c:v>
                </c:pt>
                <c:pt idx="20">
                  <c:v>12.587600901798734</c:v>
                </c:pt>
                <c:pt idx="21">
                  <c:v>12.702645599358036</c:v>
                </c:pt>
                <c:pt idx="22">
                  <c:v>12.752193512791029</c:v>
                </c:pt>
                <c:pt idx="23">
                  <c:v>12.744402815848133</c:v>
                </c:pt>
                <c:pt idx="24">
                  <c:v>12.686842971866044</c:v>
                </c:pt>
                <c:pt idx="25">
                  <c:v>12.586450142950657</c:v>
                </c:pt>
                <c:pt idx="26">
                  <c:v>12.449517658712317</c:v>
                </c:pt>
                <c:pt idx="27">
                  <c:v>12.281709822545917</c:v>
                </c:pt>
                <c:pt idx="28">
                  <c:v>12.088090616549044</c:v>
                </c:pt>
                <c:pt idx="29">
                  <c:v>11.87316129979361</c:v>
                </c:pt>
                <c:pt idx="30">
                  <c:v>11.640902684272712</c:v>
                </c:pt>
                <c:pt idx="31">
                  <c:v>11.39481917944007</c:v>
                </c:pt>
                <c:pt idx="32">
                  <c:v>11.137982643457276</c:v>
                </c:pt>
                <c:pt idx="33">
                  <c:v>10.873074760694019</c:v>
                </c:pt>
                <c:pt idx="34">
                  <c:v>10.602427150941841</c:v>
                </c:pt>
                <c:pt idx="35">
                  <c:v>10.328058758563932</c:v>
                </c:pt>
                <c:pt idx="36">
                  <c:v>10.051710308243242</c:v>
                </c:pt>
                <c:pt idx="37">
                  <c:v>9.7748757767915109</c:v>
                </c:pt>
                <c:pt idx="38">
                  <c:v>9.4988309387597631</c:v>
                </c:pt>
                <c:pt idx="39">
                  <c:v>9.2246591128457869</c:v>
                </c:pt>
                <c:pt idx="40">
                  <c:v>8.9532742776666741</c:v>
                </c:pt>
                <c:pt idx="41">
                  <c:v>8.6854417476256849</c:v>
                </c:pt>
                <c:pt idx="42">
                  <c:v>8.4217966083606637</c:v>
                </c:pt>
                <c:pt idx="43">
                  <c:v>8.1628601109600005</c:v>
                </c:pt>
                <c:pt idx="44">
                  <c:v>7.9090542178945711</c:v>
                </c:pt>
                <c:pt idx="45">
                  <c:v>7.6607144836682695</c:v>
                </c:pt>
                <c:pt idx="46">
                  <c:v>7.418101441109334</c:v>
                </c:pt>
                <c:pt idx="47">
                  <c:v>7.1814106511082949</c:v>
                </c:pt>
                <c:pt idx="48">
                  <c:v>6.9507815602075933</c:v>
                </c:pt>
                <c:pt idx="49">
                  <c:v>6.7263052972663324</c:v>
                </c:pt>
                <c:pt idx="50">
                  <c:v>6.5080315277845635</c:v>
                </c:pt>
                <c:pt idx="51">
                  <c:v>6.2959744725716078</c:v>
                </c:pt>
                <c:pt idx="52">
                  <c:v>6.0901181863893612</c:v>
                </c:pt>
                <c:pt idx="53">
                  <c:v>5.8904211820383505</c:v>
                </c:pt>
                <c:pt idx="54">
                  <c:v>5.6968204760847883</c:v>
                </c:pt>
                <c:pt idx="55">
                  <c:v>5.5092351240249426</c:v>
                </c:pt>
                <c:pt idx="56">
                  <c:v>5.3275693051063442</c:v>
                </c:pt>
                <c:pt idx="57">
                  <c:v>5.1517150102201672</c:v>
                </c:pt>
                <c:pt idx="58">
                  <c:v>4.9815543801874025</c:v>
                </c:pt>
                <c:pt idx="59">
                  <c:v>4.8169617363229928</c:v>
                </c:pt>
                <c:pt idx="60">
                  <c:v>4.6578053403179194</c:v>
                </c:pt>
                <c:pt idx="61">
                  <c:v>4.5039489161720878</c:v>
                </c:pt>
                <c:pt idx="62">
                  <c:v>4.3552529630871444</c:v>
                </c:pt>
                <c:pt idx="63">
                  <c:v>4.2115758848382079</c:v>
                </c:pt>
                <c:pt idx="64">
                  <c:v>4.0727749581405064</c:v>
                </c:pt>
                <c:pt idx="65">
                  <c:v>3.9387071598695758</c:v>
                </c:pt>
                <c:pt idx="66">
                  <c:v>3.809229870643549</c:v>
                </c:pt>
                <c:pt idx="67">
                  <c:v>3.684201470198964</c:v>
                </c:pt>
                <c:pt idx="68">
                  <c:v>3.5634818381565792</c:v>
                </c:pt>
                <c:pt idx="69">
                  <c:v>3.4469327721533274</c:v>
                </c:pt>
                <c:pt idx="70">
                  <c:v>3.334418333886044</c:v>
                </c:pt>
                <c:pt idx="71">
                  <c:v>3.2258051323500867</c:v>
                </c:pt>
                <c:pt idx="72">
                  <c:v>3.1209625524420477</c:v>
                </c:pt>
                <c:pt idx="73">
                  <c:v>3.0197629361127851</c:v>
                </c:pt>
                <c:pt idx="74">
                  <c:v>2.9220817223902129</c:v>
                </c:pt>
                <c:pt idx="75">
                  <c:v>2.8277975518264218</c:v>
                </c:pt>
                <c:pt idx="76">
                  <c:v>2.7367923402494903</c:v>
                </c:pt>
                <c:pt idx="77">
                  <c:v>2.6489513261054713</c:v>
                </c:pt>
                <c:pt idx="78">
                  <c:v>2.5641630951518337</c:v>
                </c:pt>
                <c:pt idx="79">
                  <c:v>2.4823195858010885</c:v>
                </c:pt>
                <c:pt idx="80">
                  <c:v>2.403316078005882</c:v>
                </c:pt>
                <c:pt idx="81">
                  <c:v>2.3270511682174675</c:v>
                </c:pt>
                <c:pt idx="82">
                  <c:v>2.2534267326327502</c:v>
                </c:pt>
                <c:pt idx="83">
                  <c:v>2.1823478806661276</c:v>
                </c:pt>
                <c:pt idx="84">
                  <c:v>2.1137229003362434</c:v>
                </c:pt>
                <c:pt idx="85">
                  <c:v>2.0474631970414121</c:v>
                </c:pt>
                <c:pt idx="86">
                  <c:v>1.9834832270064255</c:v>
                </c:pt>
                <c:pt idx="87">
                  <c:v>1.9217004265156903</c:v>
                </c:pt>
                <c:pt idx="88">
                  <c:v>1.8620351378996001</c:v>
                </c:pt>
                <c:pt idx="89">
                  <c:v>1.8044105331111377</c:v>
                </c:pt>
                <c:pt idx="90">
                  <c:v>1.7487525356151279</c:v>
                </c:pt>
                <c:pt idx="91">
                  <c:v>1.6949897412120758</c:v>
                </c:pt>
                <c:pt idx="92">
                  <c:v>1.6430533383301891</c:v>
                </c:pt>
                <c:pt idx="93">
                  <c:v>1.5928770282414817</c:v>
                </c:pt>
                <c:pt idx="94">
                  <c:v>1.5443969455899558</c:v>
                </c:pt>
                <c:pt idx="95">
                  <c:v>1.4975515795600391</c:v>
                </c:pt>
                <c:pt idx="96">
                  <c:v>1.4522816959613238</c:v>
                </c:pt>
                <c:pt idx="97">
                  <c:v>1.4085302604598626</c:v>
                </c:pt>
                <c:pt idx="98">
                  <c:v>1.3662423631463541</c:v>
                </c:pt>
                <c:pt idx="99">
                  <c:v>1.3253651445967041</c:v>
                </c:pt>
                <c:pt idx="100">
                  <c:v>1.2858477235500685</c:v>
                </c:pt>
                <c:pt idx="101">
                  <c:v>1.2106982178958212</c:v>
                </c:pt>
                <c:pt idx="102">
                  <c:v>1.1749736351461724</c:v>
                </c:pt>
                <c:pt idx="103">
                  <c:v>1.1404237215700184</c:v>
                </c:pt>
                <c:pt idx="104">
                  <c:v>1.1070064642126289</c:v>
                </c:pt>
                <c:pt idx="105">
                  <c:v>1.0746814324016727</c:v>
                </c:pt>
                <c:pt idx="106">
                  <c:v>1.043409718422678</c:v>
                </c:pt>
                <c:pt idx="107">
                  <c:v>1.0131538801080968</c:v>
                </c:pt>
                <c:pt idx="108">
                  <c:v>0.98387788532344511</c:v>
                </c:pt>
                <c:pt idx="109">
                  <c:v>0.95554705832742237</c:v>
                </c:pt>
                <c:pt idx="110">
                  <c:v>0.92812802797739347</c:v>
                </c:pt>
                <c:pt idx="112">
                  <c:v>12.752193512791029</c:v>
                </c:pt>
                <c:pt idx="113">
                  <c:v>8.5014623418606856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E8-4D66-BFEB-01A330FA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979832"/>
        <c:axId val="644978264"/>
      </c:scatterChart>
      <c:valAx>
        <c:axId val="64497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78264"/>
        <c:crosses val="autoZero"/>
        <c:crossBetween val="midCat"/>
      </c:valAx>
      <c:valAx>
        <c:axId val="64497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7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NORMAL!$E$2:$E$84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0.5342055714285715</c:v>
                </c:pt>
                <c:pt idx="3">
                  <c:v>1.221041142857143</c:v>
                </c:pt>
                <c:pt idx="4">
                  <c:v>1.9078767142857149</c:v>
                </c:pt>
                <c:pt idx="5">
                  <c:v>3.1289178571428571</c:v>
                </c:pt>
                <c:pt idx="6">
                  <c:v>5.0367944285714277</c:v>
                </c:pt>
                <c:pt idx="7">
                  <c:v>7.173616142857143</c:v>
                </c:pt>
                <c:pt idx="8">
                  <c:v>9.3104378571428601</c:v>
                </c:pt>
                <c:pt idx="9">
                  <c:v>12.439355428571428</c:v>
                </c:pt>
                <c:pt idx="10">
                  <c:v>17.094574285714284</c:v>
                </c:pt>
                <c:pt idx="11">
                  <c:v>22.894519142857142</c:v>
                </c:pt>
                <c:pt idx="12">
                  <c:v>30.068135000000002</c:v>
                </c:pt>
                <c:pt idx="13">
                  <c:v>37.547011285714291</c:v>
                </c:pt>
                <c:pt idx="14">
                  <c:v>45.865353142857145</c:v>
                </c:pt>
                <c:pt idx="15">
                  <c:v>57.007352285714283</c:v>
                </c:pt>
                <c:pt idx="16">
                  <c:v>68.30198157142857</c:v>
                </c:pt>
                <c:pt idx="17">
                  <c:v>79.74924114285713</c:v>
                </c:pt>
                <c:pt idx="18">
                  <c:v>91.807021142857124</c:v>
                </c:pt>
                <c:pt idx="19">
                  <c:v>104.70426685714285</c:v>
                </c:pt>
                <c:pt idx="20">
                  <c:v>118.51729328571429</c:v>
                </c:pt>
                <c:pt idx="21">
                  <c:v>134.39082642857142</c:v>
                </c:pt>
                <c:pt idx="22">
                  <c:v>149.34857885714288</c:v>
                </c:pt>
                <c:pt idx="23">
                  <c:v>164.68790657142858</c:v>
                </c:pt>
                <c:pt idx="24">
                  <c:v>181.85879571428569</c:v>
                </c:pt>
                <c:pt idx="25">
                  <c:v>198.19021914285713</c:v>
                </c:pt>
                <c:pt idx="26">
                  <c:v>214.44532757142855</c:v>
                </c:pt>
                <c:pt idx="27">
                  <c:v>230.01360042857141</c:v>
                </c:pt>
                <c:pt idx="28">
                  <c:v>244.20820214285712</c:v>
                </c:pt>
                <c:pt idx="29">
                  <c:v>256.87650257142855</c:v>
                </c:pt>
                <c:pt idx="30">
                  <c:v>268.32376199999999</c:v>
                </c:pt>
                <c:pt idx="31">
                  <c:v>278.32103528571429</c:v>
                </c:pt>
                <c:pt idx="32">
                  <c:v>288.31830857142859</c:v>
                </c:pt>
                <c:pt idx="33">
                  <c:v>297.39980100000002</c:v>
                </c:pt>
                <c:pt idx="34">
                  <c:v>306.63392357142857</c:v>
                </c:pt>
                <c:pt idx="35">
                  <c:v>315.63910099999993</c:v>
                </c:pt>
                <c:pt idx="36">
                  <c:v>324.26270314285711</c:v>
                </c:pt>
                <c:pt idx="37">
                  <c:v>332.58104499999996</c:v>
                </c:pt>
                <c:pt idx="38">
                  <c:v>339.37308557142853</c:v>
                </c:pt>
                <c:pt idx="39">
                  <c:v>345.93618099999992</c:v>
                </c:pt>
                <c:pt idx="40">
                  <c:v>351.27823542857141</c:v>
                </c:pt>
                <c:pt idx="41">
                  <c:v>357.53607057142852</c:v>
                </c:pt>
                <c:pt idx="42">
                  <c:v>363.33601542857133</c:v>
                </c:pt>
                <c:pt idx="43">
                  <c:v>369.74648071428572</c:v>
                </c:pt>
                <c:pt idx="44">
                  <c:v>376.6911514285714</c:v>
                </c:pt>
                <c:pt idx="45">
                  <c:v>383.94108242857146</c:v>
                </c:pt>
                <c:pt idx="46">
                  <c:v>391.80153399999995</c:v>
                </c:pt>
                <c:pt idx="47">
                  <c:v>399.5856704285714</c:v>
                </c:pt>
                <c:pt idx="48">
                  <c:v>406.60665628571422</c:v>
                </c:pt>
                <c:pt idx="49">
                  <c:v>413.0934367142857</c:v>
                </c:pt>
                <c:pt idx="50">
                  <c:v>419.12232671428575</c:v>
                </c:pt>
                <c:pt idx="51">
                  <c:v>425.8380522857143</c:v>
                </c:pt>
                <c:pt idx="52">
                  <c:v>432.55377785714279</c:v>
                </c:pt>
                <c:pt idx="53">
                  <c:v>438.6589828571428</c:v>
                </c:pt>
                <c:pt idx="54">
                  <c:v>445.22207828571425</c:v>
                </c:pt>
                <c:pt idx="55">
                  <c:v>450.33518757142855</c:v>
                </c:pt>
                <c:pt idx="56">
                  <c:v>455.44829671428562</c:v>
                </c:pt>
                <c:pt idx="57">
                  <c:v>461.40087171428564</c:v>
                </c:pt>
                <c:pt idx="58">
                  <c:v>465.97977557142855</c:v>
                </c:pt>
                <c:pt idx="59">
                  <c:v>469.87184371428572</c:v>
                </c:pt>
                <c:pt idx="60">
                  <c:v>473.76391185714283</c:v>
                </c:pt>
                <c:pt idx="61">
                  <c:v>478.19018557142851</c:v>
                </c:pt>
                <c:pt idx="62">
                  <c:v>482.69277428571428</c:v>
                </c:pt>
                <c:pt idx="63">
                  <c:v>487.27167814285713</c:v>
                </c:pt>
                <c:pt idx="64">
                  <c:v>491.08743128571422</c:v>
                </c:pt>
                <c:pt idx="65">
                  <c:v>495.20844457142857</c:v>
                </c:pt>
                <c:pt idx="66">
                  <c:v>499.1005128571428</c:v>
                </c:pt>
                <c:pt idx="67">
                  <c:v>503.14521128571431</c:v>
                </c:pt>
                <c:pt idx="68">
                  <c:v>506.35044385714286</c:v>
                </c:pt>
                <c:pt idx="69">
                  <c:v>511.46355299999999</c:v>
                </c:pt>
                <c:pt idx="70">
                  <c:v>516.72929228571434</c:v>
                </c:pt>
                <c:pt idx="71">
                  <c:v>521.53714114285719</c:v>
                </c:pt>
                <c:pt idx="72">
                  <c:v>526.26867514285709</c:v>
                </c:pt>
                <c:pt idx="73">
                  <c:v>531.22915428571423</c:v>
                </c:pt>
                <c:pt idx="74">
                  <c:v>536.03700328571426</c:v>
                </c:pt>
                <c:pt idx="75">
                  <c:v>540.61590714285717</c:v>
                </c:pt>
                <c:pt idx="76">
                  <c:v>544.35534528571429</c:v>
                </c:pt>
                <c:pt idx="77">
                  <c:v>547.33163271428577</c:v>
                </c:pt>
                <c:pt idx="78">
                  <c:v>550.38423528571434</c:v>
                </c:pt>
                <c:pt idx="79">
                  <c:v>553.51315285714281</c:v>
                </c:pt>
                <c:pt idx="80">
                  <c:v>556.6420704285714</c:v>
                </c:pt>
                <c:pt idx="81">
                  <c:v>559.38941257142858</c:v>
                </c:pt>
                <c:pt idx="82">
                  <c:v>561.98412471428571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5ED-4C01-850B-4495D6C3AF70}"/>
            </c:ext>
          </c:extLst>
        </c:ser>
        <c:ser>
          <c:idx val="1"/>
          <c:order val="1"/>
          <c:tx>
            <c:strRef>
              <c:f>NORMAL!$F$1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3.8085586650958954</c:v>
                </c:pt>
                <c:pt idx="3">
                  <c:v>7.9303132331406072</c:v>
                </c:pt>
                <c:pt idx="4">
                  <c:v>12.377932192228775</c:v>
                </c:pt>
                <c:pt idx="5">
                  <c:v>17.163097929045627</c:v>
                </c:pt>
                <c:pt idx="6">
                  <c:v>22.29632366017416</c:v>
                </c:pt>
                <c:pt idx="7">
                  <c:v>27.786770707825006</c:v>
                </c:pt>
                <c:pt idx="8">
                  <c:v>33.642068920881719</c:v>
                </c:pt>
                <c:pt idx="9">
                  <c:v>39.868143188317397</c:v>
                </c:pt>
                <c:pt idx="10">
                  <c:v>46.469049086073255</c:v>
                </c:pt>
                <c:pt idx="11">
                  <c:v>53.446820734499184</c:v>
                </c:pt>
                <c:pt idx="12">
                  <c:v>60.801333916721703</c:v>
                </c:pt>
                <c:pt idx="13">
                  <c:v>68.530187415506433</c:v>
                </c:pt>
                <c:pt idx="14">
                  <c:v>76.628605365587532</c:v>
                </c:pt>
                <c:pt idx="15">
                  <c:v>85.089363190048189</c:v>
                </c:pt>
                <c:pt idx="16">
                  <c:v>93.902739394990036</c:v>
                </c:pt>
                <c:pt idx="17">
                  <c:v>103.0564951401381</c:v>
                </c:pt>
                <c:pt idx="18">
                  <c:v>112.53588308976649</c:v>
                </c:pt>
                <c:pt idx="19">
                  <c:v>122.3236865857551</c:v>
                </c:pt>
                <c:pt idx="20">
                  <c:v>132.40028968170085</c:v>
                </c:pt>
                <c:pt idx="21">
                  <c:v>142.74377804424986</c:v>
                </c:pt>
                <c:pt idx="22">
                  <c:v>153.33007017682164</c:v>
                </c:pt>
                <c:pt idx="23">
                  <c:v>164.13307786417519</c:v>
                </c:pt>
                <c:pt idx="24">
                  <c:v>175.12489418687449</c:v>
                </c:pt>
                <c:pt idx="25">
                  <c:v>186.27600692586972</c:v>
                </c:pt>
                <c:pt idx="26">
                  <c:v>197.55553468212719</c:v>
                </c:pt>
                <c:pt idx="27">
                  <c:v>208.93148258690957</c:v>
                </c:pt>
                <c:pt idx="28">
                  <c:v>220.37101408634359</c:v>
                </c:pt>
                <c:pt idx="29">
                  <c:v>231.84073495938125</c:v>
                </c:pt>
                <c:pt idx="30">
                  <c:v>243.30698547958261</c:v>
                </c:pt>
                <c:pt idx="31">
                  <c:v>254.73613646481249</c:v>
                </c:pt>
                <c:pt idx="32">
                  <c:v>266.09488487931583</c:v>
                </c:pt>
                <c:pt idx="33">
                  <c:v>277.35054466181151</c:v>
                </c:pt>
                <c:pt idx="34">
                  <c:v>288.47132855097971</c:v>
                </c:pt>
                <c:pt idx="35">
                  <c:v>299.42661686344439</c:v>
                </c:pt>
                <c:pt idx="36">
                  <c:v>310.18720944425303</c:v>
                </c:pt>
                <c:pt idx="37">
                  <c:v>320.7255573490238</c:v>
                </c:pt>
                <c:pt idx="38">
                  <c:v>331.01597122158472</c:v>
                </c:pt>
                <c:pt idx="39">
                  <c:v>341.0348037906964</c:v>
                </c:pt>
                <c:pt idx="40">
                  <c:v>350.76060441268612</c:v>
                </c:pt>
                <c:pt idx="41">
                  <c:v>360.17424412097131</c:v>
                </c:pt>
                <c:pt idx="42">
                  <c:v>369.25901019543426</c:v>
                </c:pt>
                <c:pt idx="43">
                  <c:v>378.00066982120654</c:v>
                </c:pt>
                <c:pt idx="44">
                  <c:v>386.38750295465957</c:v>
                </c:pt>
                <c:pt idx="45">
                  <c:v>394.41030504191741</c:v>
                </c:pt>
                <c:pt idx="46">
                  <c:v>402.06236073060262</c:v>
                </c:pt>
                <c:pt idx="47">
                  <c:v>409.33939016862558</c:v>
                </c:pt>
                <c:pt idx="48">
                  <c:v>416.23946988596191</c:v>
                </c:pt>
                <c:pt idx="49">
                  <c:v>422.76293059952741</c:v>
                </c:pt>
                <c:pt idx="50">
                  <c:v>428.91223456226118</c:v>
                </c:pt>
                <c:pt idx="51">
                  <c:v>434.69183529204037</c:v>
                </c:pt>
                <c:pt idx="52">
                  <c:v>440.10802266262095</c:v>
                </c:pt>
                <c:pt idx="53">
                  <c:v>445.16875641779251</c:v>
                </c:pt>
                <c:pt idx="54">
                  <c:v>449.88349118342529</c:v>
                </c:pt>
                <c:pt idx="55">
                  <c:v>454.2629960036968</c:v>
                </c:pt>
                <c:pt idx="56">
                  <c:v>458.3191713224972</c:v>
                </c:pt>
                <c:pt idx="57">
                  <c:v>462.06486617493357</c:v>
                </c:pt>
                <c:pt idx="58">
                  <c:v>465.51369815397948</c:v>
                </c:pt>
                <c:pt idx="59">
                  <c:v>468.67987848126347</c:v>
                </c:pt>
                <c:pt idx="60">
                  <c:v>471.57804424674816</c:v>
                </c:pt>
                <c:pt idx="61">
                  <c:v>474.22309959771383</c:v>
                </c:pt>
                <c:pt idx="62">
                  <c:v>476.63006736101141</c:v>
                </c:pt>
                <c:pt idx="63">
                  <c:v>478.8139522816287</c:v>
                </c:pt>
                <c:pt idx="64">
                  <c:v>480.78961676233826</c:v>
                </c:pt>
                <c:pt idx="65">
                  <c:v>482.57166970001521</c:v>
                </c:pt>
                <c:pt idx="66">
                  <c:v>484.17436873976112</c:v>
                </c:pt>
                <c:pt idx="67">
                  <c:v>485.61153601301663</c:v>
                </c:pt>
                <c:pt idx="68">
                  <c:v>486.89648719420541</c:v>
                </c:pt>
                <c:pt idx="69">
                  <c:v>488.04197350500306</c:v>
                </c:pt>
                <c:pt idx="70">
                  <c:v>489.06013611799676</c:v>
                </c:pt>
                <c:pt idx="71">
                  <c:v>489.96247226332838</c:v>
                </c:pt>
                <c:pt idx="72">
                  <c:v>490.75981222309571</c:v>
                </c:pt>
                <c:pt idx="73">
                  <c:v>491.46230630827159</c:v>
                </c:pt>
                <c:pt idx="74">
                  <c:v>492.07942085047887</c:v>
                </c:pt>
                <c:pt idx="75">
                  <c:v>492.61994220437731</c:v>
                </c:pt>
                <c:pt idx="76">
                  <c:v>493.09198774347607</c:v>
                </c:pt>
                <c:pt idx="77">
                  <c:v>493.50302284036661</c:v>
                </c:pt>
                <c:pt idx="78">
                  <c:v>493.85988284892608</c:v>
                </c:pt>
                <c:pt idx="79">
                  <c:v>494.16879914811898</c:v>
                </c:pt>
                <c:pt idx="80">
                  <c:v>494.43542836173475</c:v>
                </c:pt>
                <c:pt idx="81">
                  <c:v>494.66488393292099</c:v>
                </c:pt>
                <c:pt idx="82">
                  <c:v>494.86176930400057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5ED-4C01-850B-4495D6C3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977872"/>
        <c:axId val="644976696"/>
      </c:scatterChart>
      <c:valAx>
        <c:axId val="64497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76696"/>
        <c:crosses val="autoZero"/>
        <c:crossBetween val="midCat"/>
      </c:valAx>
      <c:valAx>
        <c:axId val="64497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7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NORMAL!$N$2:$N$84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0.15263014285714283</c:v>
                </c:pt>
                <c:pt idx="3">
                  <c:v>0.30526014285714276</c:v>
                </c:pt>
                <c:pt idx="4">
                  <c:v>0.3052601428571432</c:v>
                </c:pt>
                <c:pt idx="5">
                  <c:v>0.83946571428571348</c:v>
                </c:pt>
                <c:pt idx="6">
                  <c:v>1.5263011428571422</c:v>
                </c:pt>
                <c:pt idx="7">
                  <c:v>1.7552462857142865</c:v>
                </c:pt>
                <c:pt idx="8">
                  <c:v>1.7552462857142874</c:v>
                </c:pt>
                <c:pt idx="9">
                  <c:v>2.7473421428571392</c:v>
                </c:pt>
                <c:pt idx="10">
                  <c:v>4.2736434285714271</c:v>
                </c:pt>
                <c:pt idx="11">
                  <c:v>5.4183694285714292</c:v>
                </c:pt>
                <c:pt idx="12">
                  <c:v>6.7920404285714309</c:v>
                </c:pt>
                <c:pt idx="13">
                  <c:v>7.0973008571428604</c:v>
                </c:pt>
                <c:pt idx="14">
                  <c:v>7.9367664285714259</c:v>
                </c:pt>
                <c:pt idx="15">
                  <c:v>10.760423714285709</c:v>
                </c:pt>
                <c:pt idx="16">
                  <c:v>10.913053857142865</c:v>
                </c:pt>
                <c:pt idx="17">
                  <c:v>11.065684142857132</c:v>
                </c:pt>
                <c:pt idx="18">
                  <c:v>11.676204571428565</c:v>
                </c:pt>
                <c:pt idx="19">
                  <c:v>12.515670285714302</c:v>
                </c:pt>
                <c:pt idx="20">
                  <c:v>13.431451000000004</c:v>
                </c:pt>
                <c:pt idx="21">
                  <c:v>15.491957714285684</c:v>
                </c:pt>
                <c:pt idx="22">
                  <c:v>14.576177000000039</c:v>
                </c:pt>
                <c:pt idx="23">
                  <c:v>14.957752285714273</c:v>
                </c:pt>
                <c:pt idx="24">
                  <c:v>16.789313714285679</c:v>
                </c:pt>
                <c:pt idx="25">
                  <c:v>15.949848000000012</c:v>
                </c:pt>
                <c:pt idx="26">
                  <c:v>15.873532999999989</c:v>
                </c:pt>
                <c:pt idx="27">
                  <c:v>15.18669742857143</c:v>
                </c:pt>
                <c:pt idx="28">
                  <c:v>13.813026285714281</c:v>
                </c:pt>
                <c:pt idx="29">
                  <c:v>12.286725000000027</c:v>
                </c:pt>
                <c:pt idx="30">
                  <c:v>11.065684000000013</c:v>
                </c:pt>
                <c:pt idx="31">
                  <c:v>9.6156978571428713</c:v>
                </c:pt>
                <c:pt idx="32">
                  <c:v>9.6156978571428713</c:v>
                </c:pt>
                <c:pt idx="33">
                  <c:v>8.6999170000000081</c:v>
                </c:pt>
                <c:pt idx="34">
                  <c:v>8.8525471428571141</c:v>
                </c:pt>
                <c:pt idx="35">
                  <c:v>8.6236019999999289</c:v>
                </c:pt>
                <c:pt idx="36">
                  <c:v>8.2420267142857515</c:v>
                </c:pt>
                <c:pt idx="37">
                  <c:v>7.9367664285714259</c:v>
                </c:pt>
                <c:pt idx="38">
                  <c:v>6.4104651428571433</c:v>
                </c:pt>
                <c:pt idx="39">
                  <c:v>6.1815199999999582</c:v>
                </c:pt>
                <c:pt idx="40">
                  <c:v>4.960479000000058</c:v>
                </c:pt>
                <c:pt idx="41">
                  <c:v>5.8762597142856894</c:v>
                </c:pt>
                <c:pt idx="42">
                  <c:v>5.4183694285713759</c:v>
                </c:pt>
                <c:pt idx="43">
                  <c:v>6.0288898571429659</c:v>
                </c:pt>
                <c:pt idx="44">
                  <c:v>6.5630952857142493</c:v>
                </c:pt>
                <c:pt idx="45">
                  <c:v>6.8683555714286317</c:v>
                </c:pt>
                <c:pt idx="46">
                  <c:v>7.4788761428570556</c:v>
                </c:pt>
                <c:pt idx="47">
                  <c:v>7.4025610000000288</c:v>
                </c:pt>
                <c:pt idx="48">
                  <c:v>6.6394104285713897</c:v>
                </c:pt>
                <c:pt idx="49">
                  <c:v>6.1052050000000495</c:v>
                </c:pt>
                <c:pt idx="50">
                  <c:v>5.6473145714286179</c:v>
                </c:pt>
                <c:pt idx="51">
                  <c:v>6.334150142857121</c:v>
                </c:pt>
                <c:pt idx="52">
                  <c:v>6.3341501428570641</c:v>
                </c:pt>
                <c:pt idx="53">
                  <c:v>5.7236295714285834</c:v>
                </c:pt>
                <c:pt idx="54">
                  <c:v>6.181520000000015</c:v>
                </c:pt>
                <c:pt idx="55">
                  <c:v>4.7315338571428729</c:v>
                </c:pt>
                <c:pt idx="56">
                  <c:v>4.7315337142856411</c:v>
                </c:pt>
                <c:pt idx="57">
                  <c:v>5.5709995714285956</c:v>
                </c:pt>
                <c:pt idx="58">
                  <c:v>4.1973284285714758</c:v>
                </c:pt>
                <c:pt idx="59">
                  <c:v>3.5104927142857409</c:v>
                </c:pt>
                <c:pt idx="60">
                  <c:v>3.5104927142856841</c:v>
                </c:pt>
                <c:pt idx="61">
                  <c:v>4.0446982857142562</c:v>
                </c:pt>
                <c:pt idx="62">
                  <c:v>4.1210132857143353</c:v>
                </c:pt>
                <c:pt idx="63">
                  <c:v>4.197328428571419</c:v>
                </c:pt>
                <c:pt idx="64">
                  <c:v>3.4341777142856618</c:v>
                </c:pt>
                <c:pt idx="65">
                  <c:v>3.7394378571429261</c:v>
                </c:pt>
                <c:pt idx="66">
                  <c:v>3.5104928571428022</c:v>
                </c:pt>
                <c:pt idx="67">
                  <c:v>3.6631230000000787</c:v>
                </c:pt>
                <c:pt idx="68">
                  <c:v>2.8236571428571242</c:v>
                </c:pt>
                <c:pt idx="69">
                  <c:v>4.7315337142856979</c:v>
                </c:pt>
                <c:pt idx="70">
                  <c:v>4.8841638571428607</c:v>
                </c:pt>
                <c:pt idx="71">
                  <c:v>4.4262734285714291</c:v>
                </c:pt>
                <c:pt idx="72">
                  <c:v>4.3499585714284681</c:v>
                </c:pt>
                <c:pt idx="73">
                  <c:v>4.5789037142857101</c:v>
                </c:pt>
                <c:pt idx="74">
                  <c:v>4.4262735714286041</c:v>
                </c:pt>
                <c:pt idx="75">
                  <c:v>4.1973284285714758</c:v>
                </c:pt>
                <c:pt idx="76">
                  <c:v>3.3578627142856963</c:v>
                </c:pt>
                <c:pt idx="77">
                  <c:v>2.5947120000000528</c:v>
                </c:pt>
                <c:pt idx="78">
                  <c:v>2.6710271428571364</c:v>
                </c:pt>
                <c:pt idx="79">
                  <c:v>2.747342142857045</c:v>
                </c:pt>
                <c:pt idx="80">
                  <c:v>2.7473421428571587</c:v>
                </c:pt>
                <c:pt idx="81">
                  <c:v>2.3657667142857495</c:v>
                </c:pt>
                <c:pt idx="82">
                  <c:v>2.2131367142857048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477-4DD2-8FE5-63C9A6542C15}"/>
            </c:ext>
          </c:extLst>
        </c:ser>
        <c:ser>
          <c:idx val="1"/>
          <c:order val="1"/>
          <c:tx>
            <c:strRef>
              <c:f>NORMAL!$O$1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3.8085586650958954</c:v>
                </c:pt>
                <c:pt idx="3">
                  <c:v>4.1217545680447119</c:v>
                </c:pt>
                <c:pt idx="4">
                  <c:v>4.4476189590881674</c:v>
                </c:pt>
                <c:pt idx="5">
                  <c:v>4.7851657368168512</c:v>
                </c:pt>
                <c:pt idx="6">
                  <c:v>5.133225731128535</c:v>
                </c:pt>
                <c:pt idx="7">
                  <c:v>5.4904470476508465</c:v>
                </c:pt>
                <c:pt idx="8">
                  <c:v>5.8552982130567104</c:v>
                </c:pt>
                <c:pt idx="9">
                  <c:v>6.2260742674356768</c:v>
                </c:pt>
                <c:pt idx="10">
                  <c:v>6.6009058977558608</c:v>
                </c:pt>
                <c:pt idx="11">
                  <c:v>6.9777716484259287</c:v>
                </c:pt>
                <c:pt idx="12">
                  <c:v>7.3545131822225196</c:v>
                </c:pt>
                <c:pt idx="13">
                  <c:v>7.7288534987847317</c:v>
                </c:pt>
                <c:pt idx="14">
                  <c:v>8.0984179500810978</c:v>
                </c:pt>
                <c:pt idx="15">
                  <c:v>8.4607578244606554</c:v>
                </c:pt>
                <c:pt idx="16">
                  <c:v>8.8133762049418412</c:v>
                </c:pt>
                <c:pt idx="17">
                  <c:v>9.1537557451480644</c:v>
                </c:pt>
                <c:pt idx="18">
                  <c:v>9.4793879496283822</c:v>
                </c:pt>
                <c:pt idx="19">
                  <c:v>9.7878034959886175</c:v>
                </c:pt>
                <c:pt idx="20">
                  <c:v>10.076603095945764</c:v>
                </c:pt>
                <c:pt idx="21">
                  <c:v>10.343488362549014</c:v>
                </c:pt>
                <c:pt idx="22">
                  <c:v>10.58629213257178</c:v>
                </c:pt>
                <c:pt idx="23">
                  <c:v>10.803007687353567</c:v>
                </c:pt>
                <c:pt idx="24">
                  <c:v>10.9918163226993</c:v>
                </c:pt>
                <c:pt idx="25">
                  <c:v>11.151112738995241</c:v>
                </c:pt>
                <c:pt idx="26">
                  <c:v>11.279527756257455</c:v>
                </c:pt>
                <c:pt idx="27">
                  <c:v>11.375947904782386</c:v>
                </c:pt>
                <c:pt idx="28">
                  <c:v>11.439531499434013</c:v>
                </c:pt>
                <c:pt idx="29">
                  <c:v>11.469720873037652</c:v>
                </c:pt>
                <c:pt idx="30">
                  <c:v>11.466250520201369</c:v>
                </c:pt>
                <c:pt idx="31">
                  <c:v>11.42915098522989</c:v>
                </c:pt>
                <c:pt idx="32">
                  <c:v>11.358748414503344</c:v>
                </c:pt>
                <c:pt idx="33">
                  <c:v>11.25565978249567</c:v>
                </c:pt>
                <c:pt idx="34">
                  <c:v>11.120783889168194</c:v>
                </c:pt>
                <c:pt idx="35">
                  <c:v>10.955288312464665</c:v>
                </c:pt>
                <c:pt idx="36">
                  <c:v>10.760592580808611</c:v>
                </c:pt>
                <c:pt idx="37">
                  <c:v>10.538347904770749</c:v>
                </c:pt>
                <c:pt idx="38">
                  <c:v>10.290413872560899</c:v>
                </c:pt>
                <c:pt idx="39">
                  <c:v>10.018832569111664</c:v>
                </c:pt>
                <c:pt idx="40">
                  <c:v>9.7258006219897002</c:v>
                </c:pt>
                <c:pt idx="41">
                  <c:v>9.4136397082851708</c:v>
                </c:pt>
                <c:pt idx="42">
                  <c:v>9.0847660744629515</c:v>
                </c:pt>
                <c:pt idx="43">
                  <c:v>8.7416596257723143</c:v>
                </c:pt>
                <c:pt idx="44">
                  <c:v>8.386833133453008</c:v>
                </c:pt>
                <c:pt idx="45">
                  <c:v>8.0228020872578476</c:v>
                </c:pt>
                <c:pt idx="46">
                  <c:v>7.652055688685226</c:v>
                </c:pt>
                <c:pt idx="47">
                  <c:v>7.2770294380229386</c:v>
                </c:pt>
                <c:pt idx="48">
                  <c:v>6.9000797173362987</c:v>
                </c:pt>
                <c:pt idx="49">
                  <c:v>6.5234607135654938</c:v>
                </c:pt>
                <c:pt idx="50">
                  <c:v>6.1493039627337858</c:v>
                </c:pt>
                <c:pt idx="51">
                  <c:v>5.779600729779208</c:v>
                </c:pt>
                <c:pt idx="52">
                  <c:v>5.4161873705805643</c:v>
                </c:pt>
                <c:pt idx="53">
                  <c:v>5.0607337551715679</c:v>
                </c:pt>
                <c:pt idx="54">
                  <c:v>4.7147347656327794</c:v>
                </c:pt>
                <c:pt idx="55">
                  <c:v>4.3795048202715012</c:v>
                </c:pt>
                <c:pt idx="56">
                  <c:v>4.0561753188003733</c:v>
                </c:pt>
                <c:pt idx="57">
                  <c:v>3.7456948524363867</c:v>
                </c:pt>
                <c:pt idx="58">
                  <c:v>3.4488319790458837</c:v>
                </c:pt>
                <c:pt idx="59">
                  <c:v>3.1661803272839939</c:v>
                </c:pt>
                <c:pt idx="60">
                  <c:v>2.8981657654847042</c:v>
                </c:pt>
                <c:pt idx="61">
                  <c:v>2.6450553509656443</c:v>
                </c:pt>
                <c:pt idx="62">
                  <c:v>2.4069677632976134</c:v>
                </c:pt>
                <c:pt idx="63">
                  <c:v>2.1838849206172686</c:v>
                </c:pt>
                <c:pt idx="64">
                  <c:v>1.9756644807095711</c:v>
                </c:pt>
                <c:pt idx="65">
                  <c:v>1.7820529376769332</c:v>
                </c:pt>
                <c:pt idx="66">
                  <c:v>1.6026990397459049</c:v>
                </c:pt>
                <c:pt idx="67">
                  <c:v>1.437167273255523</c:v>
                </c:pt>
                <c:pt idx="68">
                  <c:v>1.2849511811887677</c:v>
                </c:pt>
                <c:pt idx="69">
                  <c:v>1.1454863107976314</c:v>
                </c:pt>
                <c:pt idx="70">
                  <c:v>1.0181626129937147</c:v>
                </c:pt>
                <c:pt idx="71">
                  <c:v>0.90233614533163209</c:v>
                </c:pt>
                <c:pt idx="72">
                  <c:v>0.79733995976735139</c:v>
                </c:pt>
                <c:pt idx="73">
                  <c:v>0.70249408517586276</c:v>
                </c:pt>
                <c:pt idx="74">
                  <c:v>0.61711454220730322</c:v>
                </c:pt>
                <c:pt idx="75">
                  <c:v>0.54052135389842937</c:v>
                </c:pt>
                <c:pt idx="76">
                  <c:v>0.47204553909876379</c:v>
                </c:pt>
                <c:pt idx="77">
                  <c:v>0.41103509689052287</c:v>
                </c:pt>
                <c:pt idx="78">
                  <c:v>0.3568600085594833</c:v>
                </c:pt>
                <c:pt idx="79">
                  <c:v>0.30891629919289032</c:v>
                </c:pt>
                <c:pt idx="80">
                  <c:v>0.26662921361579855</c:v>
                </c:pt>
                <c:pt idx="81">
                  <c:v>0.22945557118624743</c:v>
                </c:pt>
                <c:pt idx="82">
                  <c:v>0.19688537107961335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77-4DD2-8FE5-63C9A654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270320"/>
        <c:axId val="494271496"/>
      </c:scatterChart>
      <c:valAx>
        <c:axId val="49427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71496"/>
        <c:crosses val="autoZero"/>
        <c:crossBetween val="midCat"/>
      </c:valAx>
      <c:valAx>
        <c:axId val="49427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7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Cauchy!$C$1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Cauchy!$D$2:$D$83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0.5342055714285715</c:v>
                </c:pt>
                <c:pt idx="3">
                  <c:v>1.221041142857143</c:v>
                </c:pt>
                <c:pt idx="4">
                  <c:v>1.9078767142857149</c:v>
                </c:pt>
                <c:pt idx="5">
                  <c:v>3.1289178571428571</c:v>
                </c:pt>
                <c:pt idx="6">
                  <c:v>5.0367944285714277</c:v>
                </c:pt>
                <c:pt idx="7">
                  <c:v>7.173616142857143</c:v>
                </c:pt>
                <c:pt idx="8">
                  <c:v>9.3104378571428601</c:v>
                </c:pt>
                <c:pt idx="9">
                  <c:v>12.439355428571428</c:v>
                </c:pt>
                <c:pt idx="10">
                  <c:v>17.094574285714284</c:v>
                </c:pt>
                <c:pt idx="11">
                  <c:v>22.894519142857142</c:v>
                </c:pt>
                <c:pt idx="12">
                  <c:v>30.068135000000002</c:v>
                </c:pt>
                <c:pt idx="13">
                  <c:v>37.547011285714291</c:v>
                </c:pt>
                <c:pt idx="14">
                  <c:v>45.865353142857145</c:v>
                </c:pt>
                <c:pt idx="15">
                  <c:v>57.007352285714283</c:v>
                </c:pt>
                <c:pt idx="16">
                  <c:v>68.30198157142857</c:v>
                </c:pt>
                <c:pt idx="17">
                  <c:v>79.74924114285713</c:v>
                </c:pt>
                <c:pt idx="18">
                  <c:v>91.807021142857124</c:v>
                </c:pt>
                <c:pt idx="19">
                  <c:v>104.70426685714285</c:v>
                </c:pt>
                <c:pt idx="20">
                  <c:v>118.51729328571429</c:v>
                </c:pt>
                <c:pt idx="21">
                  <c:v>134.39082642857142</c:v>
                </c:pt>
                <c:pt idx="22">
                  <c:v>149.34857885714288</c:v>
                </c:pt>
                <c:pt idx="23">
                  <c:v>164.68790657142858</c:v>
                </c:pt>
                <c:pt idx="24">
                  <c:v>181.85879571428569</c:v>
                </c:pt>
                <c:pt idx="25">
                  <c:v>198.19021914285713</c:v>
                </c:pt>
                <c:pt idx="26">
                  <c:v>214.44532757142855</c:v>
                </c:pt>
                <c:pt idx="27">
                  <c:v>230.01360042857141</c:v>
                </c:pt>
                <c:pt idx="28">
                  <c:v>244.20820214285712</c:v>
                </c:pt>
                <c:pt idx="29">
                  <c:v>256.87650257142855</c:v>
                </c:pt>
                <c:pt idx="30">
                  <c:v>268.32376199999999</c:v>
                </c:pt>
                <c:pt idx="31">
                  <c:v>278.32103528571429</c:v>
                </c:pt>
                <c:pt idx="32">
                  <c:v>288.31830857142859</c:v>
                </c:pt>
                <c:pt idx="33">
                  <c:v>297.39980100000002</c:v>
                </c:pt>
                <c:pt idx="34">
                  <c:v>306.63392357142857</c:v>
                </c:pt>
                <c:pt idx="35">
                  <c:v>315.63910099999993</c:v>
                </c:pt>
                <c:pt idx="36">
                  <c:v>324.26270314285711</c:v>
                </c:pt>
                <c:pt idx="37">
                  <c:v>332.58104499999996</c:v>
                </c:pt>
                <c:pt idx="38">
                  <c:v>339.37308557142853</c:v>
                </c:pt>
                <c:pt idx="39">
                  <c:v>345.93618099999992</c:v>
                </c:pt>
                <c:pt idx="40">
                  <c:v>351.27823542857141</c:v>
                </c:pt>
                <c:pt idx="41">
                  <c:v>357.53607057142852</c:v>
                </c:pt>
                <c:pt idx="42">
                  <c:v>363.33601542857133</c:v>
                </c:pt>
                <c:pt idx="43">
                  <c:v>369.74648071428572</c:v>
                </c:pt>
                <c:pt idx="44">
                  <c:v>376.6911514285714</c:v>
                </c:pt>
                <c:pt idx="45">
                  <c:v>383.94108242857146</c:v>
                </c:pt>
                <c:pt idx="46">
                  <c:v>391.80153399999995</c:v>
                </c:pt>
                <c:pt idx="47">
                  <c:v>399.5856704285714</c:v>
                </c:pt>
                <c:pt idx="48">
                  <c:v>406.60665628571422</c:v>
                </c:pt>
                <c:pt idx="49">
                  <c:v>413.0934367142857</c:v>
                </c:pt>
                <c:pt idx="50">
                  <c:v>419.12232671428575</c:v>
                </c:pt>
                <c:pt idx="51">
                  <c:v>425.8380522857143</c:v>
                </c:pt>
                <c:pt idx="52">
                  <c:v>432.55377785714279</c:v>
                </c:pt>
                <c:pt idx="53">
                  <c:v>438.6589828571428</c:v>
                </c:pt>
                <c:pt idx="54">
                  <c:v>445.22207828571425</c:v>
                </c:pt>
                <c:pt idx="55">
                  <c:v>450.33518757142855</c:v>
                </c:pt>
                <c:pt idx="56">
                  <c:v>455.44829671428562</c:v>
                </c:pt>
                <c:pt idx="57">
                  <c:v>461.40087171428564</c:v>
                </c:pt>
                <c:pt idx="58">
                  <c:v>465.97977557142855</c:v>
                </c:pt>
                <c:pt idx="59">
                  <c:v>469.87184371428572</c:v>
                </c:pt>
                <c:pt idx="60">
                  <c:v>473.76391185714283</c:v>
                </c:pt>
                <c:pt idx="61">
                  <c:v>478.19018557142851</c:v>
                </c:pt>
                <c:pt idx="62">
                  <c:v>482.69277428571428</c:v>
                </c:pt>
                <c:pt idx="63">
                  <c:v>487.27167814285713</c:v>
                </c:pt>
                <c:pt idx="64">
                  <c:v>491.08743128571422</c:v>
                </c:pt>
                <c:pt idx="65">
                  <c:v>495.20844457142857</c:v>
                </c:pt>
                <c:pt idx="66">
                  <c:v>499.1005128571428</c:v>
                </c:pt>
                <c:pt idx="67">
                  <c:v>503.14521128571431</c:v>
                </c:pt>
                <c:pt idx="68">
                  <c:v>506.35044385714286</c:v>
                </c:pt>
                <c:pt idx="69">
                  <c:v>511.46355299999999</c:v>
                </c:pt>
                <c:pt idx="70">
                  <c:v>516.72929228571434</c:v>
                </c:pt>
                <c:pt idx="71">
                  <c:v>521.53714114285719</c:v>
                </c:pt>
                <c:pt idx="72">
                  <c:v>526.26867514285709</c:v>
                </c:pt>
                <c:pt idx="73">
                  <c:v>531.22915428571423</c:v>
                </c:pt>
                <c:pt idx="74">
                  <c:v>536.03700328571426</c:v>
                </c:pt>
                <c:pt idx="75">
                  <c:v>540.61590714285717</c:v>
                </c:pt>
                <c:pt idx="76">
                  <c:v>544.35534528571429</c:v>
                </c:pt>
                <c:pt idx="77">
                  <c:v>547.33163271428577</c:v>
                </c:pt>
                <c:pt idx="78">
                  <c:v>550.38423528571434</c:v>
                </c:pt>
                <c:pt idx="79">
                  <c:v>553.51315285714281</c:v>
                </c:pt>
                <c:pt idx="80">
                  <c:v>556.6420704285714</c:v>
                </c:pt>
                <c:pt idx="81">
                  <c:v>559.38941257142858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EAA-443F-BDFF-0619839991A6}"/>
            </c:ext>
          </c:extLst>
        </c:ser>
        <c:ser>
          <c:idx val="1"/>
          <c:order val="1"/>
          <c:tx>
            <c:strRef>
              <c:f>Cauchy!$D$1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Cauchy!$E$2:$E$83</c:f>
              <c:numCache>
                <c:formatCode>General</c:formatCode>
                <c:ptCount val="82"/>
                <c:pt idx="0">
                  <c:v>0</c:v>
                </c:pt>
                <c:pt idx="1">
                  <c:v>7.6192452816240586</c:v>
                </c:pt>
                <c:pt idx="2">
                  <c:v>15.249803275810541</c:v>
                </c:pt>
                <c:pt idx="3">
                  <c:v>22.891698240840412</c:v>
                </c:pt>
                <c:pt idx="4">
                  <c:v>30.544954501449091</c:v>
                </c:pt>
                <c:pt idx="5">
                  <c:v>38.2095964490426</c:v>
                </c:pt>
                <c:pt idx="6">
                  <c:v>45.885648541914563</c:v>
                </c:pt>
                <c:pt idx="7">
                  <c:v>53.573135305463936</c:v>
                </c:pt>
                <c:pt idx="8">
                  <c:v>61.27208133241357</c:v>
                </c:pt>
                <c:pt idx="9">
                  <c:v>68.982511283029567</c:v>
                </c:pt>
                <c:pt idx="10">
                  <c:v>76.704449885341432</c:v>
                </c:pt>
                <c:pt idx="11">
                  <c:v>84.437921935363036</c:v>
                </c:pt>
                <c:pt idx="12">
                  <c:v>92.182952297314344</c:v>
                </c:pt>
                <c:pt idx="13">
                  <c:v>99.939565903844056</c:v>
                </c:pt>
                <c:pt idx="14">
                  <c:v>107.70778775625294</c:v>
                </c:pt>
                <c:pt idx="15">
                  <c:v>115.48764292471806</c:v>
                </c:pt>
                <c:pt idx="16">
                  <c:v>123.27915654851782</c:v>
                </c:pt>
                <c:pt idx="17">
                  <c:v>131.08235383625779</c:v>
                </c:pt>
                <c:pt idx="18">
                  <c:v>138.89726006609743</c:v>
                </c:pt>
                <c:pt idx="19">
                  <c:v>146.7239005859775</c:v>
                </c:pt>
                <c:pt idx="20">
                  <c:v>154.56230081384854</c:v>
                </c:pt>
                <c:pt idx="21">
                  <c:v>162.41248623789988</c:v>
                </c:pt>
                <c:pt idx="22">
                  <c:v>170.27448241678985</c:v>
                </c:pt>
                <c:pt idx="23">
                  <c:v>178.14831497987646</c:v>
                </c:pt>
                <c:pt idx="24">
                  <c:v>186.03400962744922</c:v>
                </c:pt>
                <c:pt idx="25">
                  <c:v>193.93159213096166</c:v>
                </c:pt>
                <c:pt idx="26">
                  <c:v>201.84108833326471</c:v>
                </c:pt>
                <c:pt idx="27">
                  <c:v>209.76252414884101</c:v>
                </c:pt>
                <c:pt idx="28">
                  <c:v>217.69592556403998</c:v>
                </c:pt>
                <c:pt idx="29">
                  <c:v>225.64131863731387</c:v>
                </c:pt>
                <c:pt idx="30">
                  <c:v>233.59872949945458</c:v>
                </c:pt>
                <c:pt idx="31">
                  <c:v>241.56818435383133</c:v>
                </c:pt>
                <c:pt idx="32">
                  <c:v>249.54970947662929</c:v>
                </c:pt>
                <c:pt idx="33">
                  <c:v>257.54333121708913</c:v>
                </c:pt>
                <c:pt idx="34">
                  <c:v>265.5490759977472</c:v>
                </c:pt>
                <c:pt idx="35">
                  <c:v>273.56697031467684</c:v>
                </c:pt>
                <c:pt idx="36">
                  <c:v>281.59704073773054</c:v>
                </c:pt>
                <c:pt idx="37">
                  <c:v>289.6393139107829</c:v>
                </c:pt>
                <c:pt idx="38">
                  <c:v>297.69381655197458</c:v>
                </c:pt>
                <c:pt idx="39">
                  <c:v>305.7605754539569</c:v>
                </c:pt>
                <c:pt idx="40">
                  <c:v>313.83961748413782</c:v>
                </c:pt>
                <c:pt idx="41">
                  <c:v>321.93096958492828</c:v>
                </c:pt>
                <c:pt idx="42">
                  <c:v>330.0346587739898</c:v>
                </c:pt>
                <c:pt idx="43">
                  <c:v>338.15071214448301</c:v>
                </c:pt>
                <c:pt idx="44">
                  <c:v>346.27915686531674</c:v>
                </c:pt>
                <c:pt idx="45">
                  <c:v>354.42002018139846</c:v>
                </c:pt>
                <c:pt idx="46">
                  <c:v>362.57332941388529</c:v>
                </c:pt>
                <c:pt idx="47">
                  <c:v>370.73911196043628</c:v>
                </c:pt>
                <c:pt idx="48">
                  <c:v>378.91739529546516</c:v>
                </c:pt>
                <c:pt idx="49">
                  <c:v>387.10820697039452</c:v>
                </c:pt>
                <c:pt idx="50">
                  <c:v>395.31157461391052</c:v>
                </c:pt>
                <c:pt idx="51">
                  <c:v>403.52752593221885</c:v>
                </c:pt>
                <c:pt idx="52">
                  <c:v>411.75608870930137</c:v>
                </c:pt>
                <c:pt idx="53">
                  <c:v>419.9972908071739</c:v>
                </c:pt>
                <c:pt idx="54">
                  <c:v>428.25116016614476</c:v>
                </c:pt>
                <c:pt idx="55">
                  <c:v>436.51772480507452</c:v>
                </c:pt>
                <c:pt idx="56">
                  <c:v>444.79701282163643</c:v>
                </c:pt>
                <c:pt idx="57">
                  <c:v>453.08905239257803</c:v>
                </c:pt>
                <c:pt idx="58">
                  <c:v>461.39387177398362</c:v>
                </c:pt>
                <c:pt idx="59">
                  <c:v>469.71149930153763</c:v>
                </c:pt>
                <c:pt idx="60">
                  <c:v>478.04196339078914</c:v>
                </c:pt>
                <c:pt idx="61">
                  <c:v>486.38529253741723</c:v>
                </c:pt>
                <c:pt idx="62">
                  <c:v>494.74151531749737</c:v>
                </c:pt>
                <c:pt idx="63">
                  <c:v>503.11066038776875</c:v>
                </c:pt>
                <c:pt idx="64">
                  <c:v>511.4927564859027</c:v>
                </c:pt>
                <c:pt idx="65">
                  <c:v>519.88783243077194</c:v>
                </c:pt>
                <c:pt idx="66">
                  <c:v>528.29591712272077</c:v>
                </c:pt>
                <c:pt idx="67">
                  <c:v>536.71703954383679</c:v>
                </c:pt>
                <c:pt idx="68">
                  <c:v>545.15122875822294</c:v>
                </c:pt>
                <c:pt idx="69">
                  <c:v>553.59851391227073</c:v>
                </c:pt>
                <c:pt idx="70">
                  <c:v>562.05892423493481</c:v>
                </c:pt>
                <c:pt idx="71">
                  <c:v>570.53248903800829</c:v>
                </c:pt>
                <c:pt idx="72">
                  <c:v>579.01923771639883</c:v>
                </c:pt>
                <c:pt idx="73">
                  <c:v>587.51919974840644</c:v>
                </c:pt>
                <c:pt idx="74">
                  <c:v>596.03240469600155</c:v>
                </c:pt>
                <c:pt idx="75">
                  <c:v>604.55888220510462</c:v>
                </c:pt>
                <c:pt idx="76">
                  <c:v>613.09866200586646</c:v>
                </c:pt>
                <c:pt idx="77">
                  <c:v>621.65177391295003</c:v>
                </c:pt>
                <c:pt idx="78">
                  <c:v>630.21824782581257</c:v>
                </c:pt>
                <c:pt idx="79">
                  <c:v>638.79811372898951</c:v>
                </c:pt>
                <c:pt idx="80">
                  <c:v>647.39140169237896</c:v>
                </c:pt>
                <c:pt idx="81">
                  <c:v>655.99814187152742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EAA-443F-BDFF-061983999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271104"/>
        <c:axId val="627095832"/>
      </c:scatterChart>
      <c:valAx>
        <c:axId val="4942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95832"/>
        <c:crosses val="autoZero"/>
        <c:crossBetween val="midCat"/>
      </c:valAx>
      <c:valAx>
        <c:axId val="62709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7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Cauchy!$M$2:$M$83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0.15263014285714283</c:v>
                </c:pt>
                <c:pt idx="3">
                  <c:v>0.30526014285714276</c:v>
                </c:pt>
                <c:pt idx="4">
                  <c:v>0.3052601428571432</c:v>
                </c:pt>
                <c:pt idx="5">
                  <c:v>0.83946571428571348</c:v>
                </c:pt>
                <c:pt idx="6">
                  <c:v>1.5263011428571422</c:v>
                </c:pt>
                <c:pt idx="7">
                  <c:v>1.7552462857142865</c:v>
                </c:pt>
                <c:pt idx="8">
                  <c:v>1.7552462857142874</c:v>
                </c:pt>
                <c:pt idx="9">
                  <c:v>2.7473421428571392</c:v>
                </c:pt>
                <c:pt idx="10">
                  <c:v>4.2736434285714271</c:v>
                </c:pt>
                <c:pt idx="11">
                  <c:v>5.4183694285714292</c:v>
                </c:pt>
                <c:pt idx="12">
                  <c:v>6.7920404285714309</c:v>
                </c:pt>
                <c:pt idx="13">
                  <c:v>7.0973008571428604</c:v>
                </c:pt>
                <c:pt idx="14">
                  <c:v>7.9367664285714259</c:v>
                </c:pt>
                <c:pt idx="15">
                  <c:v>10.760423714285709</c:v>
                </c:pt>
                <c:pt idx="16">
                  <c:v>10.913053857142865</c:v>
                </c:pt>
                <c:pt idx="17">
                  <c:v>11.065684142857132</c:v>
                </c:pt>
                <c:pt idx="18">
                  <c:v>11.676204571428565</c:v>
                </c:pt>
                <c:pt idx="19">
                  <c:v>12.515670285714302</c:v>
                </c:pt>
                <c:pt idx="20">
                  <c:v>13.431451000000004</c:v>
                </c:pt>
                <c:pt idx="21">
                  <c:v>15.491957714285684</c:v>
                </c:pt>
                <c:pt idx="22">
                  <c:v>14.576177000000039</c:v>
                </c:pt>
                <c:pt idx="23">
                  <c:v>14.957752285714273</c:v>
                </c:pt>
                <c:pt idx="24">
                  <c:v>16.789313714285679</c:v>
                </c:pt>
                <c:pt idx="25">
                  <c:v>15.949848000000012</c:v>
                </c:pt>
                <c:pt idx="26">
                  <c:v>15.873532999999989</c:v>
                </c:pt>
                <c:pt idx="27">
                  <c:v>15.18669742857143</c:v>
                </c:pt>
                <c:pt idx="28">
                  <c:v>13.813026285714281</c:v>
                </c:pt>
                <c:pt idx="29">
                  <c:v>12.286725000000027</c:v>
                </c:pt>
                <c:pt idx="30">
                  <c:v>11.065684000000013</c:v>
                </c:pt>
                <c:pt idx="31">
                  <c:v>9.6156978571428713</c:v>
                </c:pt>
                <c:pt idx="32">
                  <c:v>9.6156978571428713</c:v>
                </c:pt>
                <c:pt idx="33">
                  <c:v>8.6999170000000081</c:v>
                </c:pt>
                <c:pt idx="34">
                  <c:v>8.8525471428571141</c:v>
                </c:pt>
                <c:pt idx="35">
                  <c:v>8.6236019999999289</c:v>
                </c:pt>
                <c:pt idx="36">
                  <c:v>8.2420267142857515</c:v>
                </c:pt>
                <c:pt idx="37">
                  <c:v>7.9367664285714259</c:v>
                </c:pt>
                <c:pt idx="38">
                  <c:v>6.4104651428571433</c:v>
                </c:pt>
                <c:pt idx="39">
                  <c:v>6.1815199999999582</c:v>
                </c:pt>
                <c:pt idx="40">
                  <c:v>4.960479000000058</c:v>
                </c:pt>
                <c:pt idx="41">
                  <c:v>5.8762597142856894</c:v>
                </c:pt>
                <c:pt idx="42">
                  <c:v>5.4183694285713759</c:v>
                </c:pt>
                <c:pt idx="43">
                  <c:v>6.0288898571429659</c:v>
                </c:pt>
                <c:pt idx="44">
                  <c:v>6.5630952857142493</c:v>
                </c:pt>
                <c:pt idx="45">
                  <c:v>6.8683555714286317</c:v>
                </c:pt>
                <c:pt idx="46">
                  <c:v>7.4788761428570556</c:v>
                </c:pt>
                <c:pt idx="47">
                  <c:v>7.4025610000000288</c:v>
                </c:pt>
                <c:pt idx="48">
                  <c:v>6.6394104285713897</c:v>
                </c:pt>
                <c:pt idx="49">
                  <c:v>6.1052050000000495</c:v>
                </c:pt>
                <c:pt idx="50">
                  <c:v>5.6473145714286179</c:v>
                </c:pt>
                <c:pt idx="51">
                  <c:v>6.334150142857121</c:v>
                </c:pt>
                <c:pt idx="52">
                  <c:v>6.3341501428570641</c:v>
                </c:pt>
                <c:pt idx="53">
                  <c:v>5.7236295714285834</c:v>
                </c:pt>
                <c:pt idx="54">
                  <c:v>6.181520000000015</c:v>
                </c:pt>
                <c:pt idx="55">
                  <c:v>4.7315338571428729</c:v>
                </c:pt>
                <c:pt idx="56">
                  <c:v>4.7315337142856411</c:v>
                </c:pt>
                <c:pt idx="57">
                  <c:v>5.5709995714285956</c:v>
                </c:pt>
                <c:pt idx="58">
                  <c:v>4.1973284285714758</c:v>
                </c:pt>
                <c:pt idx="59">
                  <c:v>3.5104927142857409</c:v>
                </c:pt>
                <c:pt idx="60">
                  <c:v>3.5104927142856841</c:v>
                </c:pt>
                <c:pt idx="61">
                  <c:v>4.0446982857142562</c:v>
                </c:pt>
                <c:pt idx="62">
                  <c:v>4.1210132857143353</c:v>
                </c:pt>
                <c:pt idx="63">
                  <c:v>4.197328428571419</c:v>
                </c:pt>
                <c:pt idx="64">
                  <c:v>3.4341777142856618</c:v>
                </c:pt>
                <c:pt idx="65">
                  <c:v>3.7394378571429261</c:v>
                </c:pt>
                <c:pt idx="66">
                  <c:v>3.5104928571428022</c:v>
                </c:pt>
                <c:pt idx="67">
                  <c:v>3.6631230000000787</c:v>
                </c:pt>
                <c:pt idx="68">
                  <c:v>2.8236571428571242</c:v>
                </c:pt>
                <c:pt idx="69">
                  <c:v>4.7315337142856979</c:v>
                </c:pt>
                <c:pt idx="70">
                  <c:v>4.8841638571428607</c:v>
                </c:pt>
                <c:pt idx="71">
                  <c:v>4.4262734285714291</c:v>
                </c:pt>
                <c:pt idx="72">
                  <c:v>4.3499585714284681</c:v>
                </c:pt>
                <c:pt idx="73">
                  <c:v>4.5789037142857101</c:v>
                </c:pt>
                <c:pt idx="74">
                  <c:v>4.4262735714286041</c:v>
                </c:pt>
                <c:pt idx="75">
                  <c:v>4.1973284285714758</c:v>
                </c:pt>
                <c:pt idx="76">
                  <c:v>3.3578627142856963</c:v>
                </c:pt>
                <c:pt idx="77">
                  <c:v>2.5947120000000528</c:v>
                </c:pt>
                <c:pt idx="78">
                  <c:v>2.6710271428571364</c:v>
                </c:pt>
                <c:pt idx="79">
                  <c:v>2.747342142857045</c:v>
                </c:pt>
                <c:pt idx="80">
                  <c:v>2.7473421428571587</c:v>
                </c:pt>
                <c:pt idx="81">
                  <c:v>2.3657667142857495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5A8-4A78-AD74-5A3C91ABE2BB}"/>
            </c:ext>
          </c:extLst>
        </c:ser>
        <c:ser>
          <c:idx val="1"/>
          <c:order val="1"/>
          <c:tx>
            <c:strRef>
              <c:f>Cauchy!$N$1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Cauchy!$N$2:$N$83</c:f>
              <c:numCache>
                <c:formatCode>General</c:formatCode>
                <c:ptCount val="82"/>
                <c:pt idx="0">
                  <c:v>0</c:v>
                </c:pt>
                <c:pt idx="1">
                  <c:v>7.6192452816240586</c:v>
                </c:pt>
                <c:pt idx="2">
                  <c:v>7.6305579941864821</c:v>
                </c:pt>
                <c:pt idx="3">
                  <c:v>7.6418949650298726</c:v>
                </c:pt>
                <c:pt idx="4">
                  <c:v>7.6532562606086776</c:v>
                </c:pt>
                <c:pt idx="5">
                  <c:v>7.6646419475935117</c:v>
                </c:pt>
                <c:pt idx="6">
                  <c:v>7.6760520928719602</c:v>
                </c:pt>
                <c:pt idx="7">
                  <c:v>7.687486763549372</c:v>
                </c:pt>
                <c:pt idx="8">
                  <c:v>7.6989460269496366</c:v>
                </c:pt>
                <c:pt idx="9">
                  <c:v>7.7104299506160032</c:v>
                </c:pt>
                <c:pt idx="10">
                  <c:v>7.7219386023118703</c:v>
                </c:pt>
                <c:pt idx="11">
                  <c:v>7.733472050021601</c:v>
                </c:pt>
                <c:pt idx="12">
                  <c:v>7.7450303619513123</c:v>
                </c:pt>
                <c:pt idx="13">
                  <c:v>7.7566136065297098</c:v>
                </c:pt>
                <c:pt idx="14">
                  <c:v>7.7682218524088782</c:v>
                </c:pt>
                <c:pt idx="15">
                  <c:v>7.7798551684651231</c:v>
                </c:pt>
                <c:pt idx="16">
                  <c:v>7.7915136237997649</c:v>
                </c:pt>
                <c:pt idx="17">
                  <c:v>7.8031972877399838</c:v>
                </c:pt>
                <c:pt idx="18">
                  <c:v>7.8149062298396323</c:v>
                </c:pt>
                <c:pt idx="19">
                  <c:v>7.8266405198800788</c:v>
                </c:pt>
                <c:pt idx="20">
                  <c:v>7.8384002278710261</c:v>
                </c:pt>
                <c:pt idx="21">
                  <c:v>7.8501854240513529</c:v>
                </c:pt>
                <c:pt idx="22">
                  <c:v>7.8619961788899646</c:v>
                </c:pt>
                <c:pt idx="23">
                  <c:v>7.8738325630866122</c:v>
                </c:pt>
                <c:pt idx="24">
                  <c:v>7.8856946475727634</c:v>
                </c:pt>
                <c:pt idx="25">
                  <c:v>7.8975825035124316</c:v>
                </c:pt>
                <c:pt idx="26">
                  <c:v>7.9094962023030462</c:v>
                </c:pt>
                <c:pt idx="27">
                  <c:v>7.9214358155762916</c:v>
                </c:pt>
                <c:pt idx="28">
                  <c:v>7.93340141519898</c:v>
                </c:pt>
                <c:pt idx="29">
                  <c:v>7.9453930732739009</c:v>
                </c:pt>
                <c:pt idx="30">
                  <c:v>7.9574108621407014</c:v>
                </c:pt>
                <c:pt idx="31">
                  <c:v>7.9694548543767398</c:v>
                </c:pt>
                <c:pt idx="32">
                  <c:v>7.9815251227979731</c:v>
                </c:pt>
                <c:pt idx="33">
                  <c:v>7.993621740459818</c:v>
                </c:pt>
                <c:pt idx="34">
                  <c:v>8.0057447806580395</c:v>
                </c:pt>
                <c:pt idx="35">
                  <c:v>8.0178943169296399</c:v>
                </c:pt>
                <c:pt idx="36">
                  <c:v>8.0300704230537185</c:v>
                </c:pt>
                <c:pt idx="37">
                  <c:v>8.04227317305239</c:v>
                </c:pt>
                <c:pt idx="38">
                  <c:v>8.0545026411916609</c:v>
                </c:pt>
                <c:pt idx="39">
                  <c:v>8.0667589019823325</c:v>
                </c:pt>
                <c:pt idx="40">
                  <c:v>8.0790420301808954</c:v>
                </c:pt>
                <c:pt idx="41">
                  <c:v>8.0913521007904343</c:v>
                </c:pt>
                <c:pt idx="42">
                  <c:v>8.1036891890615355</c:v>
                </c:pt>
                <c:pt idx="43">
                  <c:v>8.1160533704931943</c:v>
                </c:pt>
                <c:pt idx="44">
                  <c:v>8.128444720833734</c:v>
                </c:pt>
                <c:pt idx="45">
                  <c:v>8.1408633160817168</c:v>
                </c:pt>
                <c:pt idx="46">
                  <c:v>8.1533092324868601</c:v>
                </c:pt>
                <c:pt idx="47">
                  <c:v>8.1657825465509752</c:v>
                </c:pt>
                <c:pt idx="48">
                  <c:v>8.1782833350288886</c:v>
                </c:pt>
                <c:pt idx="49">
                  <c:v>8.1908116749293551</c:v>
                </c:pt>
                <c:pt idx="50">
                  <c:v>8.203367643516021</c:v>
                </c:pt>
                <c:pt idx="51">
                  <c:v>8.2159513183083437</c:v>
                </c:pt>
                <c:pt idx="52">
                  <c:v>8.2285627770825389</c:v>
                </c:pt>
                <c:pt idx="53">
                  <c:v>8.2412020978725256</c:v>
                </c:pt>
                <c:pt idx="54">
                  <c:v>8.253869358970876</c:v>
                </c:pt>
                <c:pt idx="55">
                  <c:v>8.2665646389297631</c:v>
                </c:pt>
                <c:pt idx="56">
                  <c:v>8.2792880165619263</c:v>
                </c:pt>
                <c:pt idx="57">
                  <c:v>8.2920395709416166</c:v>
                </c:pt>
                <c:pt idx="58">
                  <c:v>8.3048193814055811</c:v>
                </c:pt>
                <c:pt idx="59">
                  <c:v>8.3176275275540057</c:v>
                </c:pt>
                <c:pt idx="60">
                  <c:v>8.3304640892515032</c:v>
                </c:pt>
                <c:pt idx="61">
                  <c:v>8.3433291466280863</c:v>
                </c:pt>
                <c:pt idx="62">
                  <c:v>8.3562227800801363</c:v>
                </c:pt>
                <c:pt idx="63">
                  <c:v>8.3691450702713954</c:v>
                </c:pt>
                <c:pt idx="64">
                  <c:v>8.3820960981339407</c:v>
                </c:pt>
                <c:pt idx="65">
                  <c:v>8.3950759448691912</c:v>
                </c:pt>
                <c:pt idx="66">
                  <c:v>8.4080846919488792</c:v>
                </c:pt>
                <c:pt idx="67">
                  <c:v>8.421122421116074</c:v>
                </c:pt>
                <c:pt idx="68">
                  <c:v>8.4341892143861461</c:v>
                </c:pt>
                <c:pt idx="69">
                  <c:v>8.4472851540478135</c:v>
                </c:pt>
                <c:pt idx="70">
                  <c:v>8.4604103226641154</c:v>
                </c:pt>
                <c:pt idx="71">
                  <c:v>8.4735648030734492</c:v>
                </c:pt>
                <c:pt idx="72">
                  <c:v>8.4867486783905601</c:v>
                </c:pt>
                <c:pt idx="73">
                  <c:v>8.4999620320075948</c:v>
                </c:pt>
                <c:pt idx="74">
                  <c:v>8.5132049475950957</c:v>
                </c:pt>
                <c:pt idx="75">
                  <c:v>8.5264775091030405</c:v>
                </c:pt>
                <c:pt idx="76">
                  <c:v>8.5397798007618793</c:v>
                </c:pt>
                <c:pt idx="77">
                  <c:v>8.5531119070835526</c:v>
                </c:pt>
                <c:pt idx="78">
                  <c:v>8.5664739128625556</c:v>
                </c:pt>
                <c:pt idx="79">
                  <c:v>8.5798659031769535</c:v>
                </c:pt>
                <c:pt idx="80">
                  <c:v>8.5932879633894554</c:v>
                </c:pt>
                <c:pt idx="81">
                  <c:v>8.6067401791484386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5A8-4A78-AD74-5A3C91ABE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095048"/>
        <c:axId val="627095440"/>
      </c:scatterChart>
      <c:valAx>
        <c:axId val="62709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95440"/>
        <c:crosses val="autoZero"/>
        <c:crossBetween val="midCat"/>
      </c:valAx>
      <c:valAx>
        <c:axId val="62709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95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Weibull!$F$2:$F$194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0.5342055714285715</c:v>
                </c:pt>
                <c:pt idx="3">
                  <c:v>1.221041142857143</c:v>
                </c:pt>
                <c:pt idx="4">
                  <c:v>1.9078767142857149</c:v>
                </c:pt>
                <c:pt idx="5">
                  <c:v>3.1289178571428571</c:v>
                </c:pt>
                <c:pt idx="6">
                  <c:v>5.0367944285714277</c:v>
                </c:pt>
                <c:pt idx="7">
                  <c:v>7.173616142857143</c:v>
                </c:pt>
                <c:pt idx="8">
                  <c:v>9.3104378571428601</c:v>
                </c:pt>
                <c:pt idx="9">
                  <c:v>12.439355428571428</c:v>
                </c:pt>
                <c:pt idx="10">
                  <c:v>17.094574285714284</c:v>
                </c:pt>
                <c:pt idx="11">
                  <c:v>22.894519142857142</c:v>
                </c:pt>
                <c:pt idx="12">
                  <c:v>30.068135000000002</c:v>
                </c:pt>
                <c:pt idx="13">
                  <c:v>37.547011285714291</c:v>
                </c:pt>
                <c:pt idx="14">
                  <c:v>45.865353142857145</c:v>
                </c:pt>
                <c:pt idx="15">
                  <c:v>57.007352285714283</c:v>
                </c:pt>
                <c:pt idx="16">
                  <c:v>68.30198157142857</c:v>
                </c:pt>
                <c:pt idx="17">
                  <c:v>79.74924114285713</c:v>
                </c:pt>
                <c:pt idx="18">
                  <c:v>91.807021142857124</c:v>
                </c:pt>
                <c:pt idx="19">
                  <c:v>104.70426685714285</c:v>
                </c:pt>
                <c:pt idx="20">
                  <c:v>118.51729328571429</c:v>
                </c:pt>
                <c:pt idx="21">
                  <c:v>134.39082642857142</c:v>
                </c:pt>
                <c:pt idx="22">
                  <c:v>149.34857885714288</c:v>
                </c:pt>
                <c:pt idx="23">
                  <c:v>164.68790657142858</c:v>
                </c:pt>
                <c:pt idx="24">
                  <c:v>181.85879571428569</c:v>
                </c:pt>
                <c:pt idx="25">
                  <c:v>198.19021914285713</c:v>
                </c:pt>
                <c:pt idx="26">
                  <c:v>214.44532757142855</c:v>
                </c:pt>
                <c:pt idx="27">
                  <c:v>230.01360042857141</c:v>
                </c:pt>
                <c:pt idx="28">
                  <c:v>244.20820214285712</c:v>
                </c:pt>
                <c:pt idx="29">
                  <c:v>256.87650257142855</c:v>
                </c:pt>
                <c:pt idx="30">
                  <c:v>268.32376199999999</c:v>
                </c:pt>
                <c:pt idx="31">
                  <c:v>278.32103528571429</c:v>
                </c:pt>
                <c:pt idx="32">
                  <c:v>288.31830857142859</c:v>
                </c:pt>
                <c:pt idx="33">
                  <c:v>297.39980100000002</c:v>
                </c:pt>
                <c:pt idx="34">
                  <c:v>306.63392357142857</c:v>
                </c:pt>
                <c:pt idx="35">
                  <c:v>315.63910099999993</c:v>
                </c:pt>
                <c:pt idx="36">
                  <c:v>324.26270314285711</c:v>
                </c:pt>
                <c:pt idx="37">
                  <c:v>332.58104499999996</c:v>
                </c:pt>
                <c:pt idx="38">
                  <c:v>339.37308557142853</c:v>
                </c:pt>
                <c:pt idx="39">
                  <c:v>345.93618099999992</c:v>
                </c:pt>
                <c:pt idx="40">
                  <c:v>351.27823542857141</c:v>
                </c:pt>
                <c:pt idx="41">
                  <c:v>357.53607057142852</c:v>
                </c:pt>
                <c:pt idx="42">
                  <c:v>363.33601542857133</c:v>
                </c:pt>
                <c:pt idx="43">
                  <c:v>369.74648071428572</c:v>
                </c:pt>
                <c:pt idx="44">
                  <c:v>376.6911514285714</c:v>
                </c:pt>
                <c:pt idx="45">
                  <c:v>383.94108242857146</c:v>
                </c:pt>
                <c:pt idx="46">
                  <c:v>391.80153399999995</c:v>
                </c:pt>
                <c:pt idx="47">
                  <c:v>399.5856704285714</c:v>
                </c:pt>
                <c:pt idx="48">
                  <c:v>406.60665628571422</c:v>
                </c:pt>
                <c:pt idx="49">
                  <c:v>413.0934367142857</c:v>
                </c:pt>
                <c:pt idx="50">
                  <c:v>419.12232671428575</c:v>
                </c:pt>
                <c:pt idx="51">
                  <c:v>425.8380522857143</c:v>
                </c:pt>
                <c:pt idx="52">
                  <c:v>432.55377785714279</c:v>
                </c:pt>
                <c:pt idx="53">
                  <c:v>438.6589828571428</c:v>
                </c:pt>
                <c:pt idx="54">
                  <c:v>445.22207828571425</c:v>
                </c:pt>
                <c:pt idx="55">
                  <c:v>450.33518757142855</c:v>
                </c:pt>
                <c:pt idx="56">
                  <c:v>455.44829671428562</c:v>
                </c:pt>
                <c:pt idx="57">
                  <c:v>461.40087171428564</c:v>
                </c:pt>
                <c:pt idx="58">
                  <c:v>465.97977557142855</c:v>
                </c:pt>
                <c:pt idx="59">
                  <c:v>469.87184371428572</c:v>
                </c:pt>
                <c:pt idx="60">
                  <c:v>473.76391185714283</c:v>
                </c:pt>
                <c:pt idx="61">
                  <c:v>478.19018557142851</c:v>
                </c:pt>
                <c:pt idx="62">
                  <c:v>482.69277428571428</c:v>
                </c:pt>
                <c:pt idx="63">
                  <c:v>487.27167814285713</c:v>
                </c:pt>
                <c:pt idx="64">
                  <c:v>491.08743128571422</c:v>
                </c:pt>
                <c:pt idx="65">
                  <c:v>495.20844457142857</c:v>
                </c:pt>
                <c:pt idx="66">
                  <c:v>499.1005128571428</c:v>
                </c:pt>
                <c:pt idx="67">
                  <c:v>503.14521128571431</c:v>
                </c:pt>
                <c:pt idx="68">
                  <c:v>506.35044385714286</c:v>
                </c:pt>
                <c:pt idx="69">
                  <c:v>511.46355299999999</c:v>
                </c:pt>
                <c:pt idx="70">
                  <c:v>516.72929228571434</c:v>
                </c:pt>
                <c:pt idx="71">
                  <c:v>521.53714114285719</c:v>
                </c:pt>
                <c:pt idx="72">
                  <c:v>526.26867514285709</c:v>
                </c:pt>
                <c:pt idx="73">
                  <c:v>531.22915428571423</c:v>
                </c:pt>
                <c:pt idx="74">
                  <c:v>536.03700328571426</c:v>
                </c:pt>
                <c:pt idx="75">
                  <c:v>540.61590714285717</c:v>
                </c:pt>
                <c:pt idx="76">
                  <c:v>544.35534528571429</c:v>
                </c:pt>
                <c:pt idx="77">
                  <c:v>547.33163271428577</c:v>
                </c:pt>
                <c:pt idx="78">
                  <c:v>550.38423528571434</c:v>
                </c:pt>
                <c:pt idx="79">
                  <c:v>553.51315285714281</c:v>
                </c:pt>
                <c:pt idx="80">
                  <c:v>556.6420704285714</c:v>
                </c:pt>
                <c:pt idx="81">
                  <c:v>559.38941257142858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71-419B-86EC-CFD71898686D}"/>
            </c:ext>
          </c:extLst>
        </c:ser>
        <c:ser>
          <c:idx val="1"/>
          <c:order val="1"/>
          <c:tx>
            <c:strRef>
              <c:f>Weibull!$G$1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Weibull!$G$2:$G$194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0.75127378139003675</c:v>
                </c:pt>
                <c:pt idx="3">
                  <c:v>2.609553251550039</c:v>
                </c:pt>
                <c:pt idx="4">
                  <c:v>5.3978841975681586</c:v>
                </c:pt>
                <c:pt idx="5">
                  <c:v>9.026700621859705</c:v>
                </c:pt>
                <c:pt idx="6">
                  <c:v>13.430695662019943</c:v>
                </c:pt>
                <c:pt idx="7">
                  <c:v>18.555604659428081</c:v>
                </c:pt>
                <c:pt idx="8">
                  <c:v>24.353117787837057</c:v>
                </c:pt>
                <c:pt idx="9">
                  <c:v>30.778459029106635</c:v>
                </c:pt>
                <c:pt idx="10">
                  <c:v>37.789098173403936</c:v>
                </c:pt>
                <c:pt idx="11">
                  <c:v>45.344023066226946</c:v>
                </c:pt>
                <c:pt idx="12">
                  <c:v>53.403318235546983</c:v>
                </c:pt>
                <c:pt idx="13">
                  <c:v>61.927923365333797</c:v>
                </c:pt>
                <c:pt idx="14">
                  <c:v>70.879502815325068</c:v>
                </c:pt>
                <c:pt idx="15">
                  <c:v>80.2203861529606</c:v>
                </c:pt>
                <c:pt idx="16">
                  <c:v>89.913555089554137</c:v>
                </c:pt>
                <c:pt idx="17">
                  <c:v>99.922660992174443</c:v>
                </c:pt>
                <c:pt idx="18">
                  <c:v>110.21206239359618</c:v>
                </c:pt>
                <c:pt idx="19">
                  <c:v>120.7468751999274</c:v>
                </c:pt>
                <c:pt idx="20">
                  <c:v>131.49303041915891</c:v>
                </c:pt>
                <c:pt idx="21">
                  <c:v>142.4173356573279</c:v>
                </c:pt>
                <c:pt idx="22">
                  <c:v>153.48753761321299</c:v>
                </c:pt>
                <c:pt idx="23">
                  <c:v>164.67238350301128</c:v>
                </c:pt>
                <c:pt idx="24">
                  <c:v>175.94167985880352</c:v>
                </c:pt>
                <c:pt idx="25">
                  <c:v>187.26634752903044</c:v>
                </c:pt>
                <c:pt idx="26">
                  <c:v>198.61847200456904</c:v>
                </c:pt>
                <c:pt idx="27">
                  <c:v>209.9713484259324</c:v>
                </c:pt>
                <c:pt idx="28">
                  <c:v>221.29952081283471</c:v>
                </c:pt>
                <c:pt idx="29">
                  <c:v>232.57881520860036</c:v>
                </c:pt>
                <c:pt idx="30">
                  <c:v>243.7863665568176</c:v>
                </c:pt>
                <c:pt idx="31">
                  <c:v>254.90063923195683</c:v>
                </c:pt>
                <c:pt idx="32">
                  <c:v>265.9014412335095</c:v>
                </c:pt>
                <c:pt idx="33">
                  <c:v>276.76993212750205</c:v>
                </c:pt>
                <c:pt idx="34">
                  <c:v>287.48862488220857</c:v>
                </c:pt>
                <c:pt idx="35">
                  <c:v>298.04138179814362</c:v>
                </c:pt>
                <c:pt idx="36">
                  <c:v>308.41340477723327</c:v>
                </c:pt>
                <c:pt idx="37">
                  <c:v>318.59122021340738</c:v>
                </c:pt>
                <c:pt idx="38">
                  <c:v>328.56265881751528</c:v>
                </c:pt>
                <c:pt idx="39">
                  <c:v>338.31683071409543</c:v>
                </c:pt>
                <c:pt idx="40">
                  <c:v>347.84409616666852</c:v>
                </c:pt>
                <c:pt idx="41">
                  <c:v>357.13603230235702</c:v>
                </c:pt>
                <c:pt idx="42">
                  <c:v>366.18539621619067</c:v>
                </c:pt>
                <c:pt idx="43">
                  <c:v>374.98608484082769</c:v>
                </c:pt>
                <c:pt idx="44">
                  <c:v>383.53309196897754</c:v>
                </c:pt>
                <c:pt idx="45">
                  <c:v>391.82246281389394</c:v>
                </c:pt>
                <c:pt idx="46">
                  <c:v>399.8512464882524</c:v>
                </c:pt>
                <c:pt idx="47">
                  <c:v>407.61744677385678</c:v>
                </c:pt>
                <c:pt idx="48">
                  <c:v>415.11997154423557</c:v>
                </c:pt>
                <c:pt idx="49">
                  <c:v>422.35858118959868</c:v>
                </c:pt>
                <c:pt idx="50">
                  <c:v>429.33383637911328</c:v>
                </c:pt>
                <c:pt idx="51">
                  <c:v>436.04704547929992</c:v>
                </c:pt>
                <c:pt idx="52">
                  <c:v>442.50021192982604</c:v>
                </c:pt>
                <c:pt idx="53">
                  <c:v>448.69598185932364</c:v>
                </c:pt>
                <c:pt idx="54">
                  <c:v>454.63759220434218</c:v>
                </c:pt>
                <c:pt idx="55">
                  <c:v>460.32881957439059</c:v>
                </c:pt>
                <c:pt idx="56">
                  <c:v>465.7739300854393</c:v>
                </c:pt>
                <c:pt idx="57">
                  <c:v>470.97763036345884</c:v>
                </c:pt>
                <c:pt idx="58">
                  <c:v>475.94501989874368</c:v>
                </c:pt>
                <c:pt idx="59">
                  <c:v>480.68154491109357</c:v>
                </c:pt>
                <c:pt idx="60">
                  <c:v>485.1929538655495</c:v>
                </c:pt>
                <c:pt idx="61">
                  <c:v>489.48525475846111</c:v>
                </c:pt>
                <c:pt idx="62">
                  <c:v>493.56467427431346</c:v>
                </c:pt>
                <c:pt idx="63">
                  <c:v>497.43761889508949</c:v>
                </c:pt>
                <c:pt idx="64">
                  <c:v>501.11063802607651</c:v>
                </c:pt>
                <c:pt idx="65">
                  <c:v>504.59038918502949</c:v>
                </c:pt>
                <c:pt idx="66">
                  <c:v>507.88360528554733</c:v>
                </c:pt>
                <c:pt idx="67">
                  <c:v>510.99706403046008</c:v>
                </c:pt>
                <c:pt idx="68">
                  <c:v>513.93755941699465</c:v>
                </c:pt>
                <c:pt idx="69">
                  <c:v>516.71187534252999</c:v>
                </c:pt>
                <c:pt idx="70">
                  <c:v>519.32676128787261</c:v>
                </c:pt>
                <c:pt idx="71">
                  <c:v>521.78891004419586</c:v>
                </c:pt>
                <c:pt idx="72">
                  <c:v>524.10493744008238</c:v>
                </c:pt>
                <c:pt idx="73">
                  <c:v>526.28136401648135</c:v>
                </c:pt>
                <c:pt idx="74">
                  <c:v>528.32459858981372</c:v>
                </c:pt>
                <c:pt idx="75">
                  <c:v>530.24092363690954</c:v>
                </c:pt>
                <c:pt idx="76">
                  <c:v>532.03648242989777</c:v>
                </c:pt>
                <c:pt idx="77">
                  <c:v>533.71726784456098</c:v>
                </c:pt>
                <c:pt idx="78">
                  <c:v>535.28911276196129</c:v>
                </c:pt>
                <c:pt idx="79">
                  <c:v>536.75768198029778</c:v>
                </c:pt>
                <c:pt idx="80">
                  <c:v>538.12846555191391</c:v>
                </c:pt>
                <c:pt idx="81">
                  <c:v>539.40677345908728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271-419B-86EC-CFD71898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4936"/>
        <c:axId val="8566112"/>
      </c:scatterChart>
      <c:valAx>
        <c:axId val="856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6112"/>
        <c:crosses val="autoZero"/>
        <c:crossBetween val="midCat"/>
      </c:valAx>
      <c:valAx>
        <c:axId val="85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4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193376</xdr:colOff>
      <xdr:row>2</xdr:row>
      <xdr:rowOff>146649</xdr:rowOff>
    </xdr:from>
    <xdr:ext cx="1415644" cy="437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xmlns="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𝐴𝑐/((1+exp⁡{−(𝑥−𝑢)/𝑠} 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27</xdr:col>
      <xdr:colOff>237946</xdr:colOff>
      <xdr:row>7</xdr:row>
      <xdr:rowOff>40257</xdr:rowOff>
    </xdr:from>
    <xdr:ext cx="1614481" cy="5294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xmlns="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num>
                                  <m:den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𝐴𝑐∗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exp⁡{−(𝑥−𝑢)/𝑠}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GB" sz="1100" b="0" i="0">
                  <a:latin typeface="Cambria Math" panose="02040503050406030204" pitchFamily="18" charset="0"/>
                </a:rPr>
                <a:t>𝑠∗(1+exp⁡{−(𝑥−𝑢)/𝑠} )^2)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0</xdr:col>
      <xdr:colOff>95250</xdr:colOff>
      <xdr:row>10</xdr:row>
      <xdr:rowOff>40976</xdr:rowOff>
    </xdr:from>
    <xdr:to>
      <xdr:col>6</xdr:col>
      <xdr:colOff>772783</xdr:colOff>
      <xdr:row>25</xdr:row>
      <xdr:rowOff>115379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44405BAB-7E47-45EA-A3EA-D6E26BC35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64699</xdr:colOff>
      <xdr:row>9</xdr:row>
      <xdr:rowOff>111065</xdr:rowOff>
    </xdr:from>
    <xdr:to>
      <xdr:col>14</xdr:col>
      <xdr:colOff>722463</xdr:colOff>
      <xdr:row>25</xdr:row>
      <xdr:rowOff>5751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4E141081-2A53-4BF8-9879-C59F9AC3C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555770</xdr:colOff>
      <xdr:row>6</xdr:row>
      <xdr:rowOff>176868</xdr:rowOff>
    </xdr:from>
    <xdr:to>
      <xdr:col>9</xdr:col>
      <xdr:colOff>192247</xdr:colOff>
      <xdr:row>22</xdr:row>
      <xdr:rowOff>11885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8D8C4B2-49AF-4413-B64E-F8D96A9A2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101368</xdr:colOff>
      <xdr:row>7</xdr:row>
      <xdr:rowOff>113951</xdr:rowOff>
    </xdr:from>
    <xdr:to>
      <xdr:col>16</xdr:col>
      <xdr:colOff>590726</xdr:colOff>
      <xdr:row>22</xdr:row>
      <xdr:rowOff>130729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C5A6660-0719-4286-B484-3CBE7F91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8</xdr:row>
      <xdr:rowOff>140970</xdr:rowOff>
    </xdr:from>
    <xdr:to>
      <xdr:col>9</xdr:col>
      <xdr:colOff>632460</xdr:colOff>
      <xdr:row>23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25C3B41-C39A-4CC7-B877-3A00B251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769620</xdr:colOff>
      <xdr:row>8</xdr:row>
      <xdr:rowOff>95250</xdr:rowOff>
    </xdr:from>
    <xdr:to>
      <xdr:col>16</xdr:col>
      <xdr:colOff>434340</xdr:colOff>
      <xdr:row>23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FD24813-C5BE-47F4-8361-0F05A5A3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</xdr:colOff>
      <xdr:row>14</xdr:row>
      <xdr:rowOff>68104</xdr:rowOff>
    </xdr:from>
    <xdr:to>
      <xdr:col>10</xdr:col>
      <xdr:colOff>101917</xdr:colOff>
      <xdr:row>29</xdr:row>
      <xdr:rowOff>91916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847AD9C-2045-4A09-A58A-498F4CA5A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366793</xdr:colOff>
      <xdr:row>14</xdr:row>
      <xdr:rowOff>149699</xdr:rowOff>
    </xdr:from>
    <xdr:to>
      <xdr:col>18</xdr:col>
      <xdr:colOff>411616</xdr:colOff>
      <xdr:row>29</xdr:row>
      <xdr:rowOff>131248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06DCB8B-71F7-4753-9A00-9CF3CF53B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7</xdr:row>
      <xdr:rowOff>125730</xdr:rowOff>
    </xdr:from>
    <xdr:to>
      <xdr:col>10</xdr:col>
      <xdr:colOff>190500</xdr:colOff>
      <xdr:row>22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E11BD031-23EF-4963-89D3-D3111B4D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6</xdr:row>
      <xdr:rowOff>26670</xdr:rowOff>
    </xdr:from>
    <xdr:to>
      <xdr:col>18</xdr:col>
      <xdr:colOff>99060</xdr:colOff>
      <xdr:row>21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5746552D-ED70-432A-945B-78B2403C1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5</xdr:row>
      <xdr:rowOff>72390</xdr:rowOff>
    </xdr:from>
    <xdr:to>
      <xdr:col>8</xdr:col>
      <xdr:colOff>464820</xdr:colOff>
      <xdr:row>20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104C35D2-B1C4-4632-AFCC-180E55B9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5</xdr:row>
      <xdr:rowOff>179070</xdr:rowOff>
    </xdr:from>
    <xdr:to>
      <xdr:col>17</xdr:col>
      <xdr:colOff>38100</xdr:colOff>
      <xdr:row>20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FD2E0C6-9EBB-401F-858D-A3368953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tabSelected="1" topLeftCell="A3" zoomScale="84" zoomScaleNormal="84" workbookViewId="0">
      <selection activeCell="J45" sqref="J5:J45"/>
    </sheetView>
  </sheetViews>
  <sheetFormatPr defaultRowHeight="15" x14ac:dyDescent="0.25"/>
  <cols>
    <col min="1" max="2" width="14.42578125" customWidth="1"/>
    <col min="3" max="3" width="12.85546875" bestFit="1" customWidth="1"/>
    <col min="4" max="4" width="18.85546875" bestFit="1" customWidth="1"/>
    <col min="5" max="5" width="15.7109375" bestFit="1" customWidth="1"/>
    <col min="6" max="6" width="17.7109375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6" customFormat="1" ht="23.45" x14ac:dyDescent="0.45">
      <c r="A1" s="26" t="s">
        <v>464</v>
      </c>
      <c r="B1" s="26"/>
    </row>
    <row r="2" spans="1:12" ht="14.45" x14ac:dyDescent="0.3">
      <c r="A2" s="7" t="s">
        <v>36</v>
      </c>
      <c r="B2" s="7" t="s">
        <v>37</v>
      </c>
      <c r="C2" s="8" t="s">
        <v>38</v>
      </c>
      <c r="D2" t="s">
        <v>39</v>
      </c>
      <c r="E2" t="s">
        <v>40</v>
      </c>
      <c r="F2" s="27" t="s">
        <v>465</v>
      </c>
      <c r="G2" s="27"/>
      <c r="H2" s="27"/>
      <c r="I2" s="27"/>
      <c r="J2" s="27"/>
      <c r="K2" s="27"/>
      <c r="L2" s="14"/>
    </row>
    <row r="3" spans="1:12" ht="24" x14ac:dyDescent="0.3">
      <c r="A3" s="9" t="s">
        <v>41</v>
      </c>
      <c r="B3" s="9"/>
      <c r="C3" s="10">
        <f>[1]Sheet1_Raw!N2</f>
        <v>0</v>
      </c>
      <c r="F3" s="11" t="s">
        <v>36</v>
      </c>
      <c r="G3" s="11" t="s">
        <v>37</v>
      </c>
      <c r="H3" s="11" t="s">
        <v>38</v>
      </c>
      <c r="I3" s="11" t="s">
        <v>42</v>
      </c>
      <c r="J3" s="11" t="s">
        <v>43</v>
      </c>
      <c r="K3" s="11"/>
    </row>
    <row r="4" spans="1:12" ht="24" x14ac:dyDescent="0.25">
      <c r="A4" s="9" t="s">
        <v>44</v>
      </c>
      <c r="B4" s="9"/>
      <c r="C4" s="10">
        <f>[1]Sheet1_Raw!N3</f>
        <v>0</v>
      </c>
      <c r="F4" t="s">
        <v>90</v>
      </c>
      <c r="G4">
        <v>0</v>
      </c>
      <c r="H4">
        <v>3.2052330000000002</v>
      </c>
      <c r="I4">
        <v>0.99209557142857163</v>
      </c>
      <c r="J4">
        <v>0.38157542857142868</v>
      </c>
    </row>
    <row r="5" spans="1:12" ht="24" x14ac:dyDescent="0.25">
      <c r="A5" s="9" t="s">
        <v>45</v>
      </c>
      <c r="B5" s="9"/>
      <c r="C5" s="10">
        <f>[1]Sheet1_Raw!N4</f>
        <v>0</v>
      </c>
      <c r="F5" t="s">
        <v>91</v>
      </c>
      <c r="G5">
        <v>1</v>
      </c>
      <c r="H5">
        <v>4.273644</v>
      </c>
      <c r="I5">
        <v>1.5263011428571431</v>
      </c>
      <c r="J5">
        <v>0.5342055714285715</v>
      </c>
    </row>
    <row r="6" spans="1:12" ht="24" x14ac:dyDescent="0.25">
      <c r="A6" s="9" t="s">
        <v>46</v>
      </c>
      <c r="B6" s="9"/>
      <c r="C6" s="10">
        <f>[1]Sheet1_Raw!N5</f>
        <v>0</v>
      </c>
      <c r="F6" t="s">
        <v>92</v>
      </c>
      <c r="G6">
        <v>2</v>
      </c>
      <c r="H6">
        <v>5.3420540000000001</v>
      </c>
      <c r="I6">
        <v>2.2131367142857146</v>
      </c>
      <c r="J6">
        <v>0.68683557142857143</v>
      </c>
    </row>
    <row r="7" spans="1:12" ht="24" x14ac:dyDescent="0.25">
      <c r="A7" s="9" t="s">
        <v>47</v>
      </c>
      <c r="B7" s="9"/>
      <c r="C7" s="10">
        <f>[1]Sheet1_Raw!N6</f>
        <v>0</v>
      </c>
      <c r="F7" t="s">
        <v>93</v>
      </c>
      <c r="G7">
        <v>3</v>
      </c>
      <c r="H7">
        <v>5.3420540000000001</v>
      </c>
      <c r="I7">
        <v>2.8999722857142864</v>
      </c>
      <c r="J7">
        <v>0.68683557142857188</v>
      </c>
    </row>
    <row r="8" spans="1:12" ht="24" x14ac:dyDescent="0.25">
      <c r="A8" s="9" t="s">
        <v>48</v>
      </c>
      <c r="B8" s="9"/>
      <c r="C8" s="10">
        <f>[1]Sheet1_Raw!N7</f>
        <v>1.191E-2</v>
      </c>
      <c r="F8" t="s">
        <v>94</v>
      </c>
      <c r="G8">
        <v>4</v>
      </c>
      <c r="H8">
        <v>9.081493</v>
      </c>
      <c r="I8">
        <v>4.1210134285714286</v>
      </c>
      <c r="J8">
        <v>1.2210411428571422</v>
      </c>
    </row>
    <row r="9" spans="1:12" ht="24" x14ac:dyDescent="0.25">
      <c r="A9" s="9" t="s">
        <v>49</v>
      </c>
      <c r="B9" s="9"/>
      <c r="C9" s="10">
        <f>[1]Sheet1_Raw!N8</f>
        <v>4.7638E-2</v>
      </c>
      <c r="F9" t="s">
        <v>95</v>
      </c>
      <c r="G9">
        <v>5</v>
      </c>
      <c r="H9">
        <v>13.889341</v>
      </c>
      <c r="I9">
        <v>6.0288899999999996</v>
      </c>
      <c r="J9">
        <v>1.907876571428571</v>
      </c>
    </row>
    <row r="10" spans="1:12" ht="24" x14ac:dyDescent="0.25">
      <c r="A10" s="9" t="s">
        <v>50</v>
      </c>
      <c r="B10" s="9"/>
      <c r="C10" s="10">
        <f>[1]Sheet1_Raw!N9</f>
        <v>4.7638E-2</v>
      </c>
      <c r="F10" t="s">
        <v>96</v>
      </c>
      <c r="G10">
        <v>6</v>
      </c>
      <c r="H10">
        <v>16.026163</v>
      </c>
      <c r="I10">
        <v>8.165711714285715</v>
      </c>
      <c r="J10">
        <v>2.1368217142857153</v>
      </c>
    </row>
    <row r="11" spans="1:12" ht="24" x14ac:dyDescent="0.25">
      <c r="A11" s="9" t="s">
        <v>51</v>
      </c>
      <c r="B11" s="9"/>
      <c r="C11" s="10">
        <f>[1]Sheet1_Raw!N10</f>
        <v>4.7638E-2</v>
      </c>
      <c r="F11" t="s">
        <v>97</v>
      </c>
      <c r="G11">
        <v>7</v>
      </c>
      <c r="H11">
        <v>18.162984999999999</v>
      </c>
      <c r="I11">
        <v>10.302533428571431</v>
      </c>
      <c r="J11">
        <v>2.1368217142857162</v>
      </c>
    </row>
    <row r="12" spans="1:12" ht="24" x14ac:dyDescent="0.25">
      <c r="A12" s="9" t="s">
        <v>52</v>
      </c>
      <c r="B12" s="9"/>
      <c r="C12" s="10">
        <f>[1]Sheet1_Raw!N11</f>
        <v>5.9547999999999997E-2</v>
      </c>
      <c r="F12" t="s">
        <v>98</v>
      </c>
      <c r="G12">
        <v>8</v>
      </c>
      <c r="H12">
        <v>26.176067</v>
      </c>
      <c r="I12">
        <v>13.431450999999999</v>
      </c>
      <c r="J12">
        <v>3.128917571428568</v>
      </c>
    </row>
    <row r="13" spans="1:12" ht="24" x14ac:dyDescent="0.25">
      <c r="A13" s="9" t="s">
        <v>53</v>
      </c>
      <c r="B13" s="9"/>
      <c r="C13" s="10">
        <f>[1]Sheet1_Raw!N12</f>
        <v>9.5277000000000001E-2</v>
      </c>
      <c r="F13" t="s">
        <v>99</v>
      </c>
      <c r="G13">
        <v>9</v>
      </c>
      <c r="H13">
        <v>37.928586000000003</v>
      </c>
      <c r="I13">
        <v>18.086669857142855</v>
      </c>
      <c r="J13">
        <v>4.6552188571428559</v>
      </c>
    </row>
    <row r="14" spans="1:12" ht="24" x14ac:dyDescent="0.25">
      <c r="A14" s="9" t="s">
        <v>54</v>
      </c>
      <c r="B14" s="9"/>
      <c r="C14" s="10">
        <f>[1]Sheet1_Raw!N13</f>
        <v>0.11909599999999999</v>
      </c>
      <c r="F14" t="s">
        <v>100</v>
      </c>
      <c r="G14">
        <v>10</v>
      </c>
      <c r="H14">
        <v>45.941668</v>
      </c>
      <c r="I14">
        <v>23.886614714285713</v>
      </c>
      <c r="J14">
        <v>5.799944857142858</v>
      </c>
    </row>
    <row r="15" spans="1:12" ht="24" x14ac:dyDescent="0.25">
      <c r="A15" s="9" t="s">
        <v>55</v>
      </c>
      <c r="B15" s="9"/>
      <c r="C15" s="10">
        <f>[1]Sheet1_Raw!N14</f>
        <v>0.14291499999999999</v>
      </c>
      <c r="F15" t="s">
        <v>101</v>
      </c>
      <c r="G15">
        <v>11</v>
      </c>
      <c r="H15">
        <v>59.296804000000002</v>
      </c>
      <c r="I15">
        <v>31.060230571428573</v>
      </c>
      <c r="J15">
        <v>7.1736158571428597</v>
      </c>
    </row>
    <row r="16" spans="1:12" ht="24" x14ac:dyDescent="0.25">
      <c r="A16" s="9" t="s">
        <v>56</v>
      </c>
      <c r="B16" s="9"/>
      <c r="C16" s="10">
        <f>[1]Sheet1_Raw!N15</f>
        <v>0.14291499999999999</v>
      </c>
      <c r="F16" t="s">
        <v>102</v>
      </c>
      <c r="G16">
        <v>12</v>
      </c>
      <c r="H16">
        <v>66.241474999999994</v>
      </c>
      <c r="I16">
        <v>38.539106857142862</v>
      </c>
      <c r="J16">
        <v>7.4788762857142892</v>
      </c>
    </row>
    <row r="17" spans="1:10" ht="24" x14ac:dyDescent="0.25">
      <c r="A17" s="9" t="s">
        <v>57</v>
      </c>
      <c r="B17" s="9"/>
      <c r="C17" s="10">
        <f>[1]Sheet1_Raw!N16</f>
        <v>0.14291499999999999</v>
      </c>
      <c r="F17" t="s">
        <v>103</v>
      </c>
      <c r="G17">
        <v>13</v>
      </c>
      <c r="H17">
        <v>74.254555999999994</v>
      </c>
      <c r="I17">
        <v>46.857448714285717</v>
      </c>
      <c r="J17">
        <v>8.3183418571428547</v>
      </c>
    </row>
    <row r="18" spans="1:10" ht="24" x14ac:dyDescent="0.25">
      <c r="A18" s="9" t="s">
        <v>58</v>
      </c>
      <c r="B18" s="9"/>
      <c r="C18" s="10">
        <f>[1]Sheet1_Raw!N17</f>
        <v>0.14291499999999999</v>
      </c>
      <c r="F18" t="s">
        <v>104</v>
      </c>
      <c r="G18">
        <v>14</v>
      </c>
      <c r="H18">
        <v>96.156979000000007</v>
      </c>
      <c r="I18">
        <v>57.999447857142854</v>
      </c>
      <c r="J18">
        <v>11.141999142857138</v>
      </c>
    </row>
    <row r="19" spans="1:10" ht="24" x14ac:dyDescent="0.25">
      <c r="A19" s="9" t="s">
        <v>59</v>
      </c>
      <c r="B19" s="9"/>
      <c r="C19" s="10">
        <f>[1]Sheet1_Raw!N18</f>
        <v>0.15482499999999999</v>
      </c>
      <c r="F19" t="s">
        <v>105</v>
      </c>
      <c r="G19">
        <v>15</v>
      </c>
      <c r="H19">
        <v>105.238472</v>
      </c>
      <c r="I19">
        <v>69.294077142857148</v>
      </c>
      <c r="J19">
        <v>11.294629285714294</v>
      </c>
    </row>
    <row r="20" spans="1:10" ht="24" x14ac:dyDescent="0.25">
      <c r="A20" s="9" t="s">
        <v>60</v>
      </c>
      <c r="B20" s="9"/>
      <c r="C20" s="10">
        <f>[1]Sheet1_Raw!N19</f>
        <v>0.15482499999999999</v>
      </c>
      <c r="F20" t="s">
        <v>106</v>
      </c>
      <c r="G20">
        <v>16</v>
      </c>
      <c r="H20">
        <v>118.059403</v>
      </c>
      <c r="I20">
        <v>80.741336714285708</v>
      </c>
      <c r="J20">
        <v>11.44725957142856</v>
      </c>
    </row>
    <row r="21" spans="1:10" ht="24" x14ac:dyDescent="0.25">
      <c r="A21" s="9" t="s">
        <v>61</v>
      </c>
      <c r="B21" s="9"/>
      <c r="C21" s="10">
        <f>[1]Sheet1_Raw!N20</f>
        <v>0.16673399999999999</v>
      </c>
      <c r="F21" t="s">
        <v>107</v>
      </c>
      <c r="G21">
        <v>17</v>
      </c>
      <c r="H21">
        <v>130.34612799999999</v>
      </c>
      <c r="I21">
        <v>92.799116714285702</v>
      </c>
      <c r="J21">
        <v>12.057779999999994</v>
      </c>
    </row>
    <row r="22" spans="1:10" ht="24" x14ac:dyDescent="0.25">
      <c r="A22" s="9" t="s">
        <v>62</v>
      </c>
      <c r="B22" s="9"/>
      <c r="C22" s="10">
        <f>[1]Sheet1_Raw!N21</f>
        <v>0.16673399999999999</v>
      </c>
      <c r="F22" t="s">
        <v>108</v>
      </c>
      <c r="G22">
        <v>18</v>
      </c>
      <c r="H22">
        <v>149.57752400000001</v>
      </c>
      <c r="I22">
        <v>105.69636242857143</v>
      </c>
      <c r="J22">
        <v>12.897245714285731</v>
      </c>
    </row>
    <row r="23" spans="1:10" ht="24" x14ac:dyDescent="0.25">
      <c r="A23" s="9" t="s">
        <v>63</v>
      </c>
      <c r="B23" s="9"/>
      <c r="C23" s="10">
        <f>[1]Sheet1_Raw!N22</f>
        <v>0.190553</v>
      </c>
      <c r="F23" t="s">
        <v>109</v>
      </c>
      <c r="G23">
        <v>19</v>
      </c>
      <c r="H23">
        <v>162.93266</v>
      </c>
      <c r="I23">
        <v>119.50938885714287</v>
      </c>
      <c r="J23">
        <v>13.813026428571433</v>
      </c>
    </row>
    <row r="24" spans="1:10" ht="24" x14ac:dyDescent="0.25">
      <c r="A24" s="9" t="s">
        <v>64</v>
      </c>
      <c r="B24" s="9"/>
      <c r="C24" s="10">
        <f>[1]Sheet1_Raw!N23</f>
        <v>0.190553</v>
      </c>
      <c r="F24" t="s">
        <v>110</v>
      </c>
      <c r="G24">
        <v>20</v>
      </c>
      <c r="H24">
        <v>185.36928800000001</v>
      </c>
      <c r="I24">
        <v>135.38292199999998</v>
      </c>
      <c r="J24">
        <v>15.873533142857113</v>
      </c>
    </row>
    <row r="25" spans="1:10" ht="24" x14ac:dyDescent="0.25">
      <c r="A25" s="9" t="s">
        <v>65</v>
      </c>
      <c r="B25" s="9"/>
      <c r="C25" s="10">
        <f>[1]Sheet1_Raw!N24</f>
        <v>0.190553</v>
      </c>
      <c r="F25" t="s">
        <v>111</v>
      </c>
      <c r="G25">
        <v>21</v>
      </c>
      <c r="H25">
        <v>200.86124599999999</v>
      </c>
      <c r="I25">
        <v>150.34067442857145</v>
      </c>
      <c r="J25">
        <v>14.957752428571467</v>
      </c>
    </row>
    <row r="26" spans="1:10" ht="24" x14ac:dyDescent="0.25">
      <c r="A26" s="9" t="s">
        <v>66</v>
      </c>
      <c r="B26" s="9"/>
      <c r="C26" s="10">
        <f>[1]Sheet1_Raw!N25</f>
        <v>0.190553</v>
      </c>
      <c r="F26" t="s">
        <v>112</v>
      </c>
      <c r="G26">
        <v>22</v>
      </c>
      <c r="H26">
        <v>212.613766</v>
      </c>
      <c r="I26">
        <v>165.68000214285715</v>
      </c>
      <c r="J26">
        <v>15.339327714285702</v>
      </c>
    </row>
    <row r="27" spans="1:10" ht="24" x14ac:dyDescent="0.25">
      <c r="A27" s="9" t="s">
        <v>67</v>
      </c>
      <c r="B27" s="9"/>
      <c r="C27" s="10">
        <f>[1]Sheet1_Raw!N26</f>
        <v>0.190553</v>
      </c>
      <c r="F27" t="s">
        <v>113</v>
      </c>
      <c r="G27">
        <v>23</v>
      </c>
      <c r="H27">
        <v>238.255627</v>
      </c>
      <c r="I27">
        <v>182.85089128571425</v>
      </c>
      <c r="J27">
        <v>17.170889142857106</v>
      </c>
    </row>
    <row r="28" spans="1:10" ht="24" x14ac:dyDescent="0.25">
      <c r="A28" s="9" t="s">
        <v>68</v>
      </c>
      <c r="B28" s="9"/>
      <c r="C28" s="10">
        <f>[1]Sheet1_Raw!N27</f>
        <v>0.190553</v>
      </c>
      <c r="F28" t="s">
        <v>114</v>
      </c>
      <c r="G28">
        <v>24</v>
      </c>
      <c r="H28">
        <v>244.66609199999999</v>
      </c>
      <c r="I28">
        <v>199.1823147142857</v>
      </c>
      <c r="J28">
        <v>16.331423428571441</v>
      </c>
    </row>
    <row r="29" spans="1:10" ht="24" x14ac:dyDescent="0.25">
      <c r="A29" s="9" t="s">
        <v>69</v>
      </c>
      <c r="B29" s="9"/>
      <c r="C29" s="10">
        <f>[1]Sheet1_Raw!N28</f>
        <v>0.190553</v>
      </c>
      <c r="F29" t="s">
        <v>115</v>
      </c>
      <c r="G29">
        <v>25</v>
      </c>
      <c r="H29">
        <v>263.36328300000002</v>
      </c>
      <c r="I29">
        <v>215.43742314285711</v>
      </c>
      <c r="J29">
        <v>16.255108428571418</v>
      </c>
    </row>
    <row r="30" spans="1:10" ht="24" x14ac:dyDescent="0.25">
      <c r="A30" s="9" t="s">
        <v>70</v>
      </c>
      <c r="B30" s="9"/>
      <c r="C30" s="10">
        <f>[1]Sheet1_Raw!N29</f>
        <v>0.190553</v>
      </c>
      <c r="F30" t="s">
        <v>116</v>
      </c>
      <c r="G30">
        <v>26</v>
      </c>
      <c r="H30">
        <v>271.91057000000001</v>
      </c>
      <c r="I30">
        <v>231.00569599999997</v>
      </c>
      <c r="J30">
        <v>15.568272857142858</v>
      </c>
    </row>
    <row r="31" spans="1:10" ht="24" x14ac:dyDescent="0.25">
      <c r="A31" s="9" t="s">
        <v>71</v>
      </c>
      <c r="B31" s="9"/>
      <c r="C31" s="10">
        <f>[1]Sheet1_Raw!N30</f>
        <v>0.190553</v>
      </c>
      <c r="F31" t="s">
        <v>117</v>
      </c>
      <c r="G31">
        <v>27</v>
      </c>
      <c r="H31">
        <v>284.73149999999998</v>
      </c>
      <c r="I31">
        <v>245.20029771428568</v>
      </c>
      <c r="J31">
        <v>14.19460171428571</v>
      </c>
    </row>
    <row r="32" spans="1:10" ht="24" x14ac:dyDescent="0.25">
      <c r="A32" s="9" t="s">
        <v>72</v>
      </c>
      <c r="B32" s="9"/>
      <c r="C32" s="10">
        <f>[1]Sheet1_Raw!N31</f>
        <v>0.190553</v>
      </c>
      <c r="F32" t="s">
        <v>118</v>
      </c>
      <c r="G32">
        <v>28</v>
      </c>
      <c r="H32">
        <v>289.53934900000002</v>
      </c>
      <c r="I32">
        <v>257.86859814285714</v>
      </c>
      <c r="J32">
        <v>12.668300428571456</v>
      </c>
    </row>
    <row r="33" spans="1:10" ht="24" x14ac:dyDescent="0.25">
      <c r="A33" s="9" t="s">
        <v>73</v>
      </c>
      <c r="B33" s="9"/>
      <c r="C33" s="10">
        <f>[1]Sheet1_Raw!N32</f>
        <v>0.190553</v>
      </c>
      <c r="F33" t="s">
        <v>119</v>
      </c>
      <c r="G33">
        <v>29</v>
      </c>
      <c r="H33">
        <v>292.74458199999998</v>
      </c>
      <c r="I33">
        <v>269.31585757142858</v>
      </c>
      <c r="J33">
        <v>11.447259428571442</v>
      </c>
    </row>
    <row r="34" spans="1:10" ht="24" x14ac:dyDescent="0.25">
      <c r="A34" s="9" t="s">
        <v>74</v>
      </c>
      <c r="B34" s="9"/>
      <c r="C34" s="10">
        <f>[1]Sheet1_Raw!N33</f>
        <v>0.190553</v>
      </c>
      <c r="D34" s="12">
        <f t="shared" ref="D34:D39" si="0">AVERAGE(C28:C34)</f>
        <v>0.190553</v>
      </c>
      <c r="F34" t="s">
        <v>120</v>
      </c>
      <c r="G34">
        <v>30</v>
      </c>
      <c r="H34">
        <v>308.23653999999999</v>
      </c>
      <c r="I34">
        <v>279.31313085714288</v>
      </c>
      <c r="J34">
        <v>9.9972732857143001</v>
      </c>
    </row>
    <row r="35" spans="1:10" ht="24" x14ac:dyDescent="0.25">
      <c r="A35" s="9" t="s">
        <v>75</v>
      </c>
      <c r="B35" s="9"/>
      <c r="C35" s="10">
        <f>[1]Sheet1_Raw!N34</f>
        <v>0.190553</v>
      </c>
      <c r="D35" s="12">
        <f t="shared" si="0"/>
        <v>0.190553</v>
      </c>
      <c r="F35" t="s">
        <v>121</v>
      </c>
      <c r="G35">
        <v>31</v>
      </c>
      <c r="H35">
        <v>314.64700499999998</v>
      </c>
      <c r="I35">
        <v>289.31040414285718</v>
      </c>
      <c r="J35">
        <v>9.9972732857143001</v>
      </c>
    </row>
    <row r="36" spans="1:10" ht="24" x14ac:dyDescent="0.25">
      <c r="A36" s="9" t="s">
        <v>76</v>
      </c>
      <c r="B36" s="9">
        <v>-6</v>
      </c>
      <c r="C36" s="10">
        <f>[1]Sheet1_Raw!N35</f>
        <v>0.190553</v>
      </c>
      <c r="D36" s="12">
        <f t="shared" si="0"/>
        <v>0.190553</v>
      </c>
      <c r="F36" t="s">
        <v>122</v>
      </c>
      <c r="G36">
        <v>32</v>
      </c>
      <c r="H36">
        <v>326.93373000000003</v>
      </c>
      <c r="I36">
        <v>298.39189657142862</v>
      </c>
      <c r="J36">
        <v>9.0814924285714369</v>
      </c>
    </row>
    <row r="37" spans="1:10" ht="24" x14ac:dyDescent="0.25">
      <c r="A37" s="9" t="s">
        <v>77</v>
      </c>
      <c r="B37" s="9">
        <v>-5</v>
      </c>
      <c r="C37" s="10">
        <f>[1]Sheet1_Raw!N36</f>
        <v>0.202463</v>
      </c>
      <c r="D37" s="12">
        <f t="shared" si="0"/>
        <v>0.19225442857142858</v>
      </c>
      <c r="F37" t="s">
        <v>123</v>
      </c>
      <c r="G37">
        <v>33</v>
      </c>
      <c r="H37">
        <v>336.54942799999998</v>
      </c>
      <c r="I37">
        <v>307.62601914285716</v>
      </c>
      <c r="J37">
        <v>9.2341225714285429</v>
      </c>
    </row>
    <row r="38" spans="1:10" ht="24" x14ac:dyDescent="0.25">
      <c r="A38" s="9" t="s">
        <v>78</v>
      </c>
      <c r="B38" s="9">
        <v>-4</v>
      </c>
      <c r="C38" s="10">
        <f>[1]Sheet1_Raw!N37</f>
        <v>0.32155899999999998</v>
      </c>
      <c r="D38" s="12">
        <f t="shared" si="0"/>
        <v>0.2109695714285714</v>
      </c>
      <c r="E38" s="12">
        <f>D38-D37</f>
        <v>1.8715142857142819E-2</v>
      </c>
      <c r="F38" t="s">
        <v>124</v>
      </c>
      <c r="G38">
        <v>34</v>
      </c>
      <c r="H38">
        <v>347.767742</v>
      </c>
      <c r="I38">
        <v>316.63119657142852</v>
      </c>
      <c r="J38">
        <v>9.0051774285713577</v>
      </c>
    </row>
    <row r="39" spans="1:10" ht="24" x14ac:dyDescent="0.25">
      <c r="A39" s="9" t="s">
        <v>79</v>
      </c>
      <c r="B39" s="9">
        <v>-3</v>
      </c>
      <c r="C39" s="10">
        <f>[1]Sheet1_Raw!N38</f>
        <v>0.54784100000000002</v>
      </c>
      <c r="D39" s="12">
        <f t="shared" si="0"/>
        <v>0.26201071428571426</v>
      </c>
      <c r="E39" s="12">
        <f t="shared" ref="E39:E102" si="1">D39-D38</f>
        <v>5.1041142857142868E-2</v>
      </c>
      <c r="F39" t="s">
        <v>125</v>
      </c>
      <c r="G39">
        <v>35</v>
      </c>
      <c r="H39">
        <v>349.90456399999999</v>
      </c>
      <c r="I39">
        <v>325.2547987142857</v>
      </c>
      <c r="J39">
        <v>8.6236021428571803</v>
      </c>
    </row>
    <row r="40" spans="1:10" ht="24" x14ac:dyDescent="0.25">
      <c r="A40" s="9" t="s">
        <v>80</v>
      </c>
      <c r="B40" s="9">
        <v>-2</v>
      </c>
      <c r="C40" s="10">
        <f>[1]Sheet1_Raw!N39</f>
        <v>0.57165999999999995</v>
      </c>
      <c r="D40" s="12">
        <f>AVERAGE(C34:C40)</f>
        <v>0.31645457142857142</v>
      </c>
      <c r="E40" s="12">
        <f t="shared" si="1"/>
        <v>5.4443857142857155E-2</v>
      </c>
      <c r="F40" t="s">
        <v>126</v>
      </c>
      <c r="G40">
        <v>36</v>
      </c>
      <c r="H40">
        <v>350.97297500000002</v>
      </c>
      <c r="I40">
        <v>333.57314057142855</v>
      </c>
      <c r="J40">
        <v>8.3183418571428547</v>
      </c>
    </row>
    <row r="41" spans="1:10" ht="24" x14ac:dyDescent="0.25">
      <c r="A41" s="9" t="s">
        <v>81</v>
      </c>
      <c r="B41" s="9">
        <v>-1</v>
      </c>
      <c r="C41" s="10">
        <f>[1]Sheet1_Raw!N40</f>
        <v>0.94085700000000005</v>
      </c>
      <c r="D41" s="12">
        <f t="shared" ref="D41:D104" si="2">AVERAGE(C35:C41)</f>
        <v>0.42364085714285721</v>
      </c>
      <c r="E41" s="12">
        <f t="shared" si="1"/>
        <v>0.10718628571428579</v>
      </c>
      <c r="F41" t="s">
        <v>127</v>
      </c>
      <c r="G41">
        <v>37</v>
      </c>
      <c r="H41">
        <v>355.780824</v>
      </c>
      <c r="I41">
        <v>340.36518114285712</v>
      </c>
      <c r="J41">
        <v>6.7920405714285721</v>
      </c>
    </row>
    <row r="42" spans="1:10" ht="24" x14ac:dyDescent="0.25">
      <c r="A42" s="9" t="s">
        <v>82</v>
      </c>
      <c r="B42" s="9">
        <v>0</v>
      </c>
      <c r="C42" s="10">
        <f>[1]Sheet1_Raw!N41</f>
        <v>1.5482450000000001</v>
      </c>
      <c r="D42" s="12">
        <f t="shared" si="2"/>
        <v>0.61759685714285717</v>
      </c>
      <c r="E42" s="12">
        <f t="shared" si="1"/>
        <v>0.19395599999999996</v>
      </c>
      <c r="F42" t="s">
        <v>128</v>
      </c>
      <c r="G42">
        <v>38</v>
      </c>
      <c r="H42">
        <v>360.58867299999997</v>
      </c>
      <c r="I42">
        <v>346.92827657142851</v>
      </c>
      <c r="J42">
        <v>6.5630954285713869</v>
      </c>
    </row>
    <row r="43" spans="1:10" ht="24" x14ac:dyDescent="0.25">
      <c r="A43" s="9" t="s">
        <v>83</v>
      </c>
      <c r="B43" s="9">
        <v>1</v>
      </c>
      <c r="C43" s="10">
        <f>[1]Sheet1_Raw!N42</f>
        <v>1.8936230000000001</v>
      </c>
      <c r="D43" s="12">
        <f t="shared" si="2"/>
        <v>0.86089257142857156</v>
      </c>
      <c r="E43" s="12">
        <f t="shared" si="1"/>
        <v>0.24329571428571439</v>
      </c>
      <c r="F43" t="s">
        <v>129</v>
      </c>
      <c r="G43">
        <v>39</v>
      </c>
      <c r="H43">
        <v>364.32811099999998</v>
      </c>
      <c r="I43">
        <v>352.270331</v>
      </c>
      <c r="J43">
        <v>5.3420544285714868</v>
      </c>
    </row>
    <row r="44" spans="1:10" ht="24" x14ac:dyDescent="0.25">
      <c r="A44" s="9" t="s">
        <v>84</v>
      </c>
      <c r="B44" s="9">
        <f t="shared" ref="B44:B107" si="3">1+B43</f>
        <v>2</v>
      </c>
      <c r="C44" s="10">
        <f>[1]Sheet1_Raw!N43</f>
        <v>2.3342770000000002</v>
      </c>
      <c r="D44" s="12">
        <f t="shared" si="2"/>
        <v>1.1654374285714286</v>
      </c>
      <c r="E44" s="12">
        <f t="shared" si="1"/>
        <v>0.30454485714285706</v>
      </c>
      <c r="F44" t="s">
        <v>130</v>
      </c>
      <c r="G44">
        <v>40</v>
      </c>
      <c r="H44">
        <v>380.35427399999998</v>
      </c>
      <c r="I44">
        <v>358.52816614285712</v>
      </c>
      <c r="J44">
        <v>6.2578351428571182</v>
      </c>
    </row>
    <row r="45" spans="1:10" ht="24" x14ac:dyDescent="0.25">
      <c r="A45" s="9" t="s">
        <v>85</v>
      </c>
      <c r="B45" s="9">
        <f t="shared" si="3"/>
        <v>3</v>
      </c>
      <c r="C45" s="10">
        <f>[1]Sheet1_Raw!N44</f>
        <v>3.1203090000000002</v>
      </c>
      <c r="D45" s="12">
        <f t="shared" si="2"/>
        <v>1.5652588571428574</v>
      </c>
      <c r="E45" s="12">
        <f t="shared" si="1"/>
        <v>0.39982142857142877</v>
      </c>
      <c r="F45" t="s">
        <v>131</v>
      </c>
      <c r="G45">
        <v>41</v>
      </c>
      <c r="H45">
        <v>388.36735599999997</v>
      </c>
      <c r="I45">
        <v>364.32811099999992</v>
      </c>
      <c r="J45">
        <v>5.7999448571428047</v>
      </c>
    </row>
    <row r="46" spans="1:10" ht="24" x14ac:dyDescent="0.25">
      <c r="A46" s="9" t="s">
        <v>86</v>
      </c>
      <c r="B46" s="9">
        <f t="shared" si="3"/>
        <v>4</v>
      </c>
      <c r="C46" s="10">
        <f>[1]Sheet1_Raw!N45</f>
        <v>5.7404159999999997</v>
      </c>
      <c r="D46" s="12">
        <f t="shared" si="2"/>
        <v>2.3070552857142856</v>
      </c>
      <c r="E46" s="12">
        <f t="shared" si="1"/>
        <v>0.74179642857142825</v>
      </c>
      <c r="F46" t="s">
        <v>132</v>
      </c>
      <c r="G46">
        <v>42</v>
      </c>
      <c r="H46">
        <v>394.77782100000002</v>
      </c>
      <c r="I46">
        <v>370.73857628571432</v>
      </c>
      <c r="J46">
        <v>6.4104652857143947</v>
      </c>
    </row>
    <row r="47" spans="1:10" ht="24" x14ac:dyDescent="0.25">
      <c r="A47" s="9" t="s">
        <v>87</v>
      </c>
      <c r="B47" s="9">
        <f t="shared" si="3"/>
        <v>5</v>
      </c>
      <c r="C47" s="10">
        <f>[1]Sheet1_Raw!N46</f>
        <v>7.9794169999999998</v>
      </c>
      <c r="D47" s="12">
        <f t="shared" si="2"/>
        <v>3.3653062857142859</v>
      </c>
      <c r="E47" s="12">
        <f t="shared" si="1"/>
        <v>1.0582510000000003</v>
      </c>
      <c r="F47" t="s">
        <v>133</v>
      </c>
      <c r="G47">
        <v>43</v>
      </c>
      <c r="H47">
        <v>399.58566999999999</v>
      </c>
      <c r="I47">
        <v>377.68324699999999</v>
      </c>
      <c r="J47">
        <v>6.9446707142856781</v>
      </c>
    </row>
    <row r="48" spans="1:10" ht="24" x14ac:dyDescent="0.25">
      <c r="A48" s="9" t="s">
        <v>88</v>
      </c>
      <c r="B48" s="9">
        <f t="shared" si="3"/>
        <v>6</v>
      </c>
      <c r="C48" s="10">
        <f>[1]Sheet1_Raw!N47</f>
        <v>9.5157530000000001</v>
      </c>
      <c r="D48" s="12">
        <f t="shared" si="2"/>
        <v>4.5902914285714287</v>
      </c>
      <c r="E48" s="12">
        <f t="shared" si="1"/>
        <v>1.2249851428571428</v>
      </c>
      <c r="F48" t="s">
        <v>134</v>
      </c>
      <c r="G48">
        <v>44</v>
      </c>
      <c r="H48">
        <v>406.53034100000002</v>
      </c>
      <c r="I48">
        <v>384.93317800000005</v>
      </c>
      <c r="J48">
        <v>7.2499310000000605</v>
      </c>
    </row>
    <row r="49" spans="1:10" ht="24" x14ac:dyDescent="0.25">
      <c r="A49" s="9" t="s">
        <v>89</v>
      </c>
      <c r="B49" s="9">
        <f t="shared" si="3"/>
        <v>7</v>
      </c>
      <c r="C49" s="10">
        <f>[1]Sheet1_Raw!N48</f>
        <v>12.385961</v>
      </c>
      <c r="D49" s="12">
        <f t="shared" si="2"/>
        <v>6.1385365714285713</v>
      </c>
      <c r="E49" s="12">
        <f t="shared" si="1"/>
        <v>1.5482451428571427</v>
      </c>
      <c r="F49" t="s">
        <v>135</v>
      </c>
      <c r="G49">
        <v>45</v>
      </c>
      <c r="H49">
        <v>415.61183399999999</v>
      </c>
      <c r="I49">
        <v>392.79362957142854</v>
      </c>
      <c r="J49">
        <v>7.8604515714284844</v>
      </c>
    </row>
    <row r="50" spans="1:10" ht="24" x14ac:dyDescent="0.25">
      <c r="A50" s="9" t="s">
        <v>90</v>
      </c>
      <c r="B50" s="9">
        <f t="shared" si="3"/>
        <v>8</v>
      </c>
      <c r="C50" s="10">
        <f>[1]Sheet1_Raw!N49</f>
        <v>14.005663</v>
      </c>
      <c r="D50" s="12">
        <f t="shared" si="2"/>
        <v>7.8688279999999997</v>
      </c>
      <c r="E50" s="12">
        <f t="shared" si="1"/>
        <v>1.7302914285714284</v>
      </c>
      <c r="F50" t="s">
        <v>136</v>
      </c>
      <c r="G50">
        <v>46</v>
      </c>
      <c r="H50">
        <v>418.81706600000001</v>
      </c>
      <c r="I50">
        <v>400.577766</v>
      </c>
      <c r="J50">
        <v>7.7841364285714576</v>
      </c>
    </row>
    <row r="51" spans="1:10" ht="24" x14ac:dyDescent="0.25">
      <c r="A51" s="9" t="s">
        <v>91</v>
      </c>
      <c r="B51" s="9">
        <f t="shared" si="3"/>
        <v>9</v>
      </c>
      <c r="C51" s="10">
        <f>[1]Sheet1_Raw!N50</f>
        <v>17.352255</v>
      </c>
      <c r="D51" s="12">
        <f t="shared" si="2"/>
        <v>10.014253428571427</v>
      </c>
      <c r="E51" s="12">
        <f t="shared" si="1"/>
        <v>2.1454254285714276</v>
      </c>
      <c r="F51" t="s">
        <v>137</v>
      </c>
      <c r="G51">
        <v>47</v>
      </c>
      <c r="H51">
        <v>429.50117499999999</v>
      </c>
      <c r="I51">
        <v>407.59875185714282</v>
      </c>
      <c r="J51">
        <v>7.0209858571428185</v>
      </c>
    </row>
    <row r="52" spans="1:10" ht="24" x14ac:dyDescent="0.25">
      <c r="A52" s="9" t="s">
        <v>92</v>
      </c>
      <c r="B52" s="9">
        <f t="shared" si="3"/>
        <v>10</v>
      </c>
      <c r="C52" s="10">
        <f>[1]Sheet1_Raw!N51</f>
        <v>22.723474</v>
      </c>
      <c r="D52" s="12">
        <f t="shared" si="2"/>
        <v>12.814705571428572</v>
      </c>
      <c r="E52" s="12">
        <f t="shared" si="1"/>
        <v>2.8004521428571447</v>
      </c>
      <c r="F52" t="s">
        <v>138</v>
      </c>
      <c r="G52">
        <v>48</v>
      </c>
      <c r="H52">
        <v>433.77481899999998</v>
      </c>
      <c r="I52">
        <v>414.08553228571429</v>
      </c>
      <c r="J52">
        <v>6.4867804285714783</v>
      </c>
    </row>
    <row r="53" spans="1:10" ht="24" x14ac:dyDescent="0.25">
      <c r="A53" s="9" t="s">
        <v>93</v>
      </c>
      <c r="B53" s="9">
        <f t="shared" si="3"/>
        <v>11</v>
      </c>
      <c r="C53" s="10">
        <f>[1]Sheet1_Raw!N52</f>
        <v>24.748103</v>
      </c>
      <c r="D53" s="12">
        <f t="shared" si="2"/>
        <v>15.530089428571429</v>
      </c>
      <c r="E53" s="12">
        <f t="shared" si="1"/>
        <v>2.7153838571428572</v>
      </c>
      <c r="F53" t="s">
        <v>139</v>
      </c>
      <c r="G53">
        <v>49</v>
      </c>
      <c r="H53">
        <v>436.980051</v>
      </c>
      <c r="I53">
        <v>420.11442228571434</v>
      </c>
      <c r="J53">
        <v>6.0288900000000467</v>
      </c>
    </row>
    <row r="54" spans="1:10" ht="24" x14ac:dyDescent="0.25">
      <c r="A54" s="9" t="s">
        <v>94</v>
      </c>
      <c r="B54" s="9">
        <f t="shared" si="3"/>
        <v>12</v>
      </c>
      <c r="C54" s="10">
        <f>[1]Sheet1_Raw!N53</f>
        <v>43.767698000000003</v>
      </c>
      <c r="D54" s="12">
        <f t="shared" si="2"/>
        <v>20.642700999999999</v>
      </c>
      <c r="E54" s="12">
        <f t="shared" si="1"/>
        <v>5.1126115714285696</v>
      </c>
      <c r="F54" t="s">
        <v>140</v>
      </c>
      <c r="G54">
        <v>50</v>
      </c>
      <c r="H54">
        <v>446.59574900000001</v>
      </c>
      <c r="I54">
        <v>426.83014785714289</v>
      </c>
      <c r="J54">
        <v>6.7157255714285498</v>
      </c>
    </row>
    <row r="55" spans="1:10" ht="24" x14ac:dyDescent="0.25">
      <c r="A55" s="9" t="s">
        <v>95</v>
      </c>
      <c r="B55" s="9">
        <f t="shared" si="3"/>
        <v>13</v>
      </c>
      <c r="C55" s="10">
        <f>[1]Sheet1_Raw!N54</f>
        <v>54.605414000000003</v>
      </c>
      <c r="D55" s="12">
        <f t="shared" si="2"/>
        <v>27.084081142857144</v>
      </c>
      <c r="E55" s="12">
        <f t="shared" si="1"/>
        <v>6.4413801428571453</v>
      </c>
      <c r="F55" t="s">
        <v>141</v>
      </c>
      <c r="G55">
        <v>51</v>
      </c>
      <c r="H55">
        <v>453.54041999999998</v>
      </c>
      <c r="I55">
        <v>433.54587342857138</v>
      </c>
      <c r="J55">
        <v>6.7157255714284929</v>
      </c>
    </row>
    <row r="56" spans="1:10" ht="24" x14ac:dyDescent="0.25">
      <c r="A56" s="9" t="s">
        <v>96</v>
      </c>
      <c r="B56" s="9">
        <f t="shared" si="3"/>
        <v>14</v>
      </c>
      <c r="C56" s="10">
        <f>[1]Sheet1_Raw!N55</f>
        <v>69.016002999999998</v>
      </c>
      <c r="D56" s="12">
        <f t="shared" si="2"/>
        <v>35.174087142857147</v>
      </c>
      <c r="E56" s="12">
        <f t="shared" si="1"/>
        <v>8.0900060000000025</v>
      </c>
      <c r="F56" t="s">
        <v>142</v>
      </c>
      <c r="G56">
        <v>52</v>
      </c>
      <c r="H56">
        <v>458.34826900000002</v>
      </c>
      <c r="I56">
        <v>439.6510784285714</v>
      </c>
      <c r="J56">
        <v>6.1052050000000122</v>
      </c>
    </row>
    <row r="57" spans="1:10" ht="24" x14ac:dyDescent="0.25">
      <c r="A57" s="9" t="s">
        <v>97</v>
      </c>
      <c r="B57" s="9">
        <f t="shared" si="3"/>
        <v>15</v>
      </c>
      <c r="C57" s="10">
        <f>[1]Sheet1_Raw!N56</f>
        <v>86.606449999999995</v>
      </c>
      <c r="D57" s="12">
        <f t="shared" si="2"/>
        <v>45.54562814285714</v>
      </c>
      <c r="E57" s="12">
        <f t="shared" si="1"/>
        <v>10.371540999999993</v>
      </c>
      <c r="F57" t="s">
        <v>143</v>
      </c>
      <c r="G57">
        <v>53</v>
      </c>
      <c r="H57">
        <v>464.758734</v>
      </c>
      <c r="I57">
        <v>446.21417385714284</v>
      </c>
      <c r="J57">
        <v>6.5630954285714438</v>
      </c>
    </row>
    <row r="58" spans="1:10" ht="24" x14ac:dyDescent="0.25">
      <c r="A58" s="9" t="s">
        <v>98</v>
      </c>
      <c r="B58" s="9">
        <f t="shared" si="3"/>
        <v>16</v>
      </c>
      <c r="C58" s="10">
        <f>[1]Sheet1_Raw!N57</f>
        <v>110.246961</v>
      </c>
      <c r="D58" s="12">
        <f t="shared" si="2"/>
        <v>58.816300428571424</v>
      </c>
      <c r="E58" s="12">
        <f t="shared" si="1"/>
        <v>13.270672285714284</v>
      </c>
      <c r="F58" t="s">
        <v>144</v>
      </c>
      <c r="G58">
        <v>54</v>
      </c>
      <c r="H58">
        <v>465.29293999999999</v>
      </c>
      <c r="I58">
        <v>451.32728314285714</v>
      </c>
      <c r="J58">
        <v>5.1131092857143017</v>
      </c>
    </row>
    <row r="59" spans="1:10" ht="24" x14ac:dyDescent="0.25">
      <c r="A59" s="9" t="s">
        <v>99</v>
      </c>
      <c r="B59" s="9">
        <f t="shared" si="3"/>
        <v>17</v>
      </c>
      <c r="C59" s="10">
        <f>[1]Sheet1_Raw!N58</f>
        <v>146.80936500000001</v>
      </c>
      <c r="D59" s="12">
        <f t="shared" si="2"/>
        <v>76.542856285714279</v>
      </c>
      <c r="E59" s="12">
        <f t="shared" si="1"/>
        <v>17.726555857142856</v>
      </c>
      <c r="F59" t="s">
        <v>145</v>
      </c>
      <c r="G59">
        <v>55</v>
      </c>
      <c r="H59">
        <v>469.56658299999998</v>
      </c>
      <c r="I59">
        <v>456.44039228571421</v>
      </c>
      <c r="J59">
        <v>5.1131091428570699</v>
      </c>
    </row>
    <row r="60" spans="1:10" ht="24" x14ac:dyDescent="0.25">
      <c r="A60" s="9" t="s">
        <v>100</v>
      </c>
      <c r="B60" s="9">
        <f t="shared" si="3"/>
        <v>18</v>
      </c>
      <c r="C60" s="10">
        <f>[1]Sheet1_Raw!N59</f>
        <v>182.45473100000001</v>
      </c>
      <c r="D60" s="12">
        <f t="shared" si="2"/>
        <v>99.072374571428568</v>
      </c>
      <c r="E60" s="12">
        <f t="shared" si="1"/>
        <v>22.529518285714289</v>
      </c>
      <c r="F60" t="s">
        <v>146</v>
      </c>
      <c r="G60">
        <v>56</v>
      </c>
      <c r="H60">
        <v>478.648076</v>
      </c>
      <c r="I60">
        <v>462.39296728571424</v>
      </c>
      <c r="J60">
        <v>5.9525750000000244</v>
      </c>
    </row>
    <row r="61" spans="1:10" ht="24" x14ac:dyDescent="0.25">
      <c r="A61" s="9" t="s">
        <v>101</v>
      </c>
      <c r="B61" s="9">
        <f t="shared" si="3"/>
        <v>19</v>
      </c>
      <c r="C61" s="10">
        <f>[1]Sheet1_Raw!N60</f>
        <v>236.38130000000001</v>
      </c>
      <c r="D61" s="12">
        <f t="shared" si="2"/>
        <v>126.58860342857143</v>
      </c>
      <c r="E61" s="12">
        <f t="shared" si="1"/>
        <v>27.516228857142863</v>
      </c>
      <c r="F61" t="s">
        <v>147</v>
      </c>
      <c r="G61">
        <v>57</v>
      </c>
      <c r="H61">
        <v>478.648076</v>
      </c>
      <c r="I61">
        <v>466.97187114285714</v>
      </c>
      <c r="J61">
        <v>4.5789038571429046</v>
      </c>
    </row>
    <row r="62" spans="1:10" ht="24" x14ac:dyDescent="0.25">
      <c r="A62" s="9" t="s">
        <v>102</v>
      </c>
      <c r="B62" s="9">
        <f t="shared" si="3"/>
        <v>20</v>
      </c>
      <c r="C62" s="10">
        <f>[1]Sheet1_Raw!N61</f>
        <v>264.54745100000002</v>
      </c>
      <c r="D62" s="12">
        <f t="shared" si="2"/>
        <v>156.58032299999999</v>
      </c>
      <c r="E62" s="12">
        <f t="shared" si="1"/>
        <v>29.991719571428561</v>
      </c>
      <c r="F62" t="s">
        <v>148</v>
      </c>
      <c r="G62">
        <v>58</v>
      </c>
      <c r="H62">
        <v>480.784897</v>
      </c>
      <c r="I62">
        <v>470.86393928571431</v>
      </c>
      <c r="J62">
        <v>3.8920681428571697</v>
      </c>
    </row>
    <row r="63" spans="1:10" ht="24" x14ac:dyDescent="0.25">
      <c r="A63" s="9" t="s">
        <v>103</v>
      </c>
      <c r="B63" s="9">
        <f t="shared" si="3"/>
        <v>21</v>
      </c>
      <c r="C63" s="10">
        <f>[1]Sheet1_Raw!N62</f>
        <v>296.22692799999999</v>
      </c>
      <c r="D63" s="12">
        <f t="shared" si="2"/>
        <v>189.03902657142859</v>
      </c>
      <c r="E63" s="12">
        <f t="shared" si="1"/>
        <v>32.4587035714286</v>
      </c>
      <c r="F63" t="s">
        <v>149</v>
      </c>
      <c r="G63">
        <v>59</v>
      </c>
      <c r="H63">
        <v>485.59274599999998</v>
      </c>
      <c r="I63">
        <v>474.75600742857142</v>
      </c>
      <c r="J63">
        <v>3.8920681428571129</v>
      </c>
    </row>
    <row r="64" spans="1:10" ht="24" x14ac:dyDescent="0.25">
      <c r="A64" s="9" t="s">
        <v>104</v>
      </c>
      <c r="B64" s="9">
        <f t="shared" si="3"/>
        <v>22</v>
      </c>
      <c r="C64" s="10">
        <f>[1]Sheet1_Raw!N63</f>
        <v>346.044692</v>
      </c>
      <c r="D64" s="12">
        <f t="shared" si="2"/>
        <v>226.10163257142858</v>
      </c>
      <c r="E64" s="12">
        <f t="shared" si="1"/>
        <v>37.062605999999988</v>
      </c>
      <c r="F64" t="s">
        <v>150</v>
      </c>
      <c r="G64">
        <v>60</v>
      </c>
      <c r="H64">
        <v>495.74265000000003</v>
      </c>
      <c r="I64">
        <v>479.18228114285711</v>
      </c>
      <c r="J64">
        <v>4.4262737142856849</v>
      </c>
    </row>
    <row r="65" spans="1:10" ht="24" x14ac:dyDescent="0.25">
      <c r="A65" s="9" t="s">
        <v>105</v>
      </c>
      <c r="B65" s="9">
        <f t="shared" si="3"/>
        <v>23</v>
      </c>
      <c r="C65" s="10">
        <f>[1]Sheet1_Raw!N64</f>
        <v>392.849332</v>
      </c>
      <c r="D65" s="12">
        <f t="shared" si="2"/>
        <v>266.47339985714285</v>
      </c>
      <c r="E65" s="12">
        <f t="shared" si="1"/>
        <v>40.37176728571427</v>
      </c>
      <c r="F65" t="s">
        <v>151</v>
      </c>
      <c r="G65">
        <v>61</v>
      </c>
      <c r="H65">
        <v>496.811061</v>
      </c>
      <c r="I65">
        <v>483.68486985714287</v>
      </c>
      <c r="J65">
        <v>4.5025887142857641</v>
      </c>
    </row>
    <row r="66" spans="1:10" ht="24" x14ac:dyDescent="0.25">
      <c r="A66" s="9" t="s">
        <v>106</v>
      </c>
      <c r="B66" s="9">
        <f t="shared" si="3"/>
        <v>24</v>
      </c>
      <c r="C66" s="10">
        <f>[1]Sheet1_Raw!N65</f>
        <v>444.501171</v>
      </c>
      <c r="D66" s="12">
        <f t="shared" si="2"/>
        <v>309.00080071428567</v>
      </c>
      <c r="E66" s="12">
        <f t="shared" si="1"/>
        <v>42.527400857142823</v>
      </c>
      <c r="F66" t="s">
        <v>152</v>
      </c>
      <c r="G66">
        <v>62</v>
      </c>
      <c r="H66">
        <v>501.61891000000003</v>
      </c>
      <c r="I66">
        <v>488.26377371428572</v>
      </c>
      <c r="J66">
        <v>4.5789038571428478</v>
      </c>
    </row>
    <row r="67" spans="1:10" ht="24" x14ac:dyDescent="0.25">
      <c r="A67" s="9" t="s">
        <v>107</v>
      </c>
      <c r="B67" s="9">
        <f t="shared" si="3"/>
        <v>25</v>
      </c>
      <c r="C67" s="10">
        <f>[1]Sheet1_Raw!N66</f>
        <v>523.28302799999994</v>
      </c>
      <c r="D67" s="12">
        <f t="shared" si="2"/>
        <v>357.69055742857142</v>
      </c>
      <c r="E67" s="12">
        <f t="shared" si="1"/>
        <v>48.68975671428575</v>
      </c>
      <c r="F67" t="s">
        <v>153</v>
      </c>
      <c r="G67">
        <v>63</v>
      </c>
      <c r="H67">
        <v>505.35834799999998</v>
      </c>
      <c r="I67">
        <v>492.07952685714281</v>
      </c>
      <c r="J67">
        <v>3.8157531428570906</v>
      </c>
    </row>
    <row r="68" spans="1:10" ht="24" x14ac:dyDescent="0.25">
      <c r="A68" s="9" t="s">
        <v>108</v>
      </c>
      <c r="B68" s="9">
        <f t="shared" si="3"/>
        <v>26</v>
      </c>
      <c r="C68" s="10">
        <f>[1]Sheet1_Raw!N67</f>
        <v>605.85213099999999</v>
      </c>
      <c r="D68" s="12">
        <f t="shared" si="2"/>
        <v>410.47210471428571</v>
      </c>
      <c r="E68" s="12">
        <f t="shared" si="1"/>
        <v>52.781547285714282</v>
      </c>
      <c r="F68" t="s">
        <v>154</v>
      </c>
      <c r="G68">
        <v>64</v>
      </c>
      <c r="H68">
        <v>507.49516899999998</v>
      </c>
      <c r="I68">
        <v>496.20054014285716</v>
      </c>
      <c r="J68">
        <v>4.1210132857143549</v>
      </c>
    </row>
    <row r="69" spans="1:10" ht="24" x14ac:dyDescent="0.25">
      <c r="A69" s="9" t="s">
        <v>109</v>
      </c>
      <c r="B69" s="9">
        <f t="shared" si="3"/>
        <v>27</v>
      </c>
      <c r="C69" s="10">
        <f>[1]Sheet1_Raw!N68</f>
        <v>687.12308900000005</v>
      </c>
      <c r="D69" s="12">
        <f t="shared" si="2"/>
        <v>470.84005300000001</v>
      </c>
      <c r="E69" s="12">
        <f t="shared" si="1"/>
        <v>60.367948285714306</v>
      </c>
      <c r="F69" t="s">
        <v>155</v>
      </c>
      <c r="G69">
        <v>65</v>
      </c>
      <c r="H69">
        <v>508.02937500000002</v>
      </c>
      <c r="I69">
        <v>500.0926084285714</v>
      </c>
      <c r="J69">
        <v>3.892068285714231</v>
      </c>
    </row>
    <row r="70" spans="1:10" ht="24" x14ac:dyDescent="0.25">
      <c r="A70" s="9" t="s">
        <v>110</v>
      </c>
      <c r="B70" s="9">
        <f t="shared" si="3"/>
        <v>28</v>
      </c>
      <c r="C70" s="10">
        <f>[1]Sheet1_Raw!N69</f>
        <v>739.52523199999996</v>
      </c>
      <c r="D70" s="12">
        <f t="shared" si="2"/>
        <v>534.16838214285713</v>
      </c>
      <c r="E70" s="12">
        <f t="shared" si="1"/>
        <v>63.328329142857115</v>
      </c>
      <c r="F70" t="s">
        <v>156</v>
      </c>
      <c r="G70">
        <v>66</v>
      </c>
      <c r="H70">
        <v>513.90563499999996</v>
      </c>
      <c r="I70">
        <v>504.1373068571429</v>
      </c>
      <c r="J70">
        <v>4.0446984285715075</v>
      </c>
    </row>
    <row r="71" spans="1:10" ht="24" x14ac:dyDescent="0.25">
      <c r="A71" s="9" t="s">
        <v>111</v>
      </c>
      <c r="B71" s="9">
        <f t="shared" si="3"/>
        <v>29</v>
      </c>
      <c r="C71" s="10">
        <f>[1]Sheet1_Raw!N70</f>
        <v>796.57210899999995</v>
      </c>
      <c r="D71" s="12">
        <f t="shared" si="2"/>
        <v>598.52944171428578</v>
      </c>
      <c r="E71" s="12">
        <f t="shared" si="1"/>
        <v>64.361059571428655</v>
      </c>
      <c r="F71" t="s">
        <v>157</v>
      </c>
      <c r="G71">
        <v>67</v>
      </c>
      <c r="H71">
        <v>518.17927799999995</v>
      </c>
      <c r="I71">
        <v>507.34253942857146</v>
      </c>
      <c r="J71">
        <v>3.205232571428553</v>
      </c>
    </row>
    <row r="72" spans="1:10" ht="24" x14ac:dyDescent="0.25">
      <c r="A72" s="9" t="s">
        <v>112</v>
      </c>
      <c r="B72" s="9">
        <f t="shared" si="3"/>
        <v>30</v>
      </c>
      <c r="C72" s="10">
        <f>[1]Sheet1_Raw!N71</f>
        <v>855.20295999999996</v>
      </c>
      <c r="D72" s="12">
        <f t="shared" si="2"/>
        <v>664.57995999999991</v>
      </c>
      <c r="E72" s="12">
        <f t="shared" si="1"/>
        <v>66.050518285714134</v>
      </c>
      <c r="F72" t="s">
        <v>158</v>
      </c>
      <c r="G72">
        <v>68</v>
      </c>
      <c r="H72">
        <v>532.60282500000005</v>
      </c>
      <c r="I72">
        <v>512.45564857142858</v>
      </c>
      <c r="J72">
        <v>5.1131091428571267</v>
      </c>
    </row>
    <row r="73" spans="1:10" ht="24" x14ac:dyDescent="0.25">
      <c r="A73" s="9" t="s">
        <v>113</v>
      </c>
      <c r="B73" s="9">
        <f t="shared" si="3"/>
        <v>31</v>
      </c>
      <c r="C73" s="10">
        <f>[1]Sheet1_Raw!N72</f>
        <v>927.42264</v>
      </c>
      <c r="D73" s="12">
        <f t="shared" si="2"/>
        <v>733.56874128571417</v>
      </c>
      <c r="E73" s="12">
        <f t="shared" si="1"/>
        <v>68.988781285714253</v>
      </c>
      <c r="F73" t="s">
        <v>159</v>
      </c>
      <c r="G73">
        <v>69</v>
      </c>
      <c r="H73">
        <v>538.47908500000005</v>
      </c>
      <c r="I73">
        <v>517.72138785714287</v>
      </c>
      <c r="J73">
        <v>5.2657392857142895</v>
      </c>
    </row>
    <row r="74" spans="1:10" ht="24" x14ac:dyDescent="0.25">
      <c r="A74" s="9" t="s">
        <v>114</v>
      </c>
      <c r="B74" s="9">
        <f t="shared" si="3"/>
        <v>32</v>
      </c>
      <c r="C74" s="10">
        <f>[1]Sheet1_Raw!N73</f>
        <v>1009.860737</v>
      </c>
      <c r="D74" s="12">
        <f t="shared" si="2"/>
        <v>803.07984257142857</v>
      </c>
      <c r="E74" s="12">
        <f t="shared" si="1"/>
        <v>69.511101285714403</v>
      </c>
      <c r="F74" t="s">
        <v>160</v>
      </c>
      <c r="G74">
        <v>70</v>
      </c>
      <c r="H74">
        <v>539.01328999999998</v>
      </c>
      <c r="I74">
        <v>522.52923671428573</v>
      </c>
      <c r="J74">
        <v>4.8078488571428579</v>
      </c>
    </row>
    <row r="75" spans="1:10" ht="24" x14ac:dyDescent="0.25">
      <c r="A75" s="9" t="s">
        <v>115</v>
      </c>
      <c r="B75" s="9">
        <f t="shared" si="3"/>
        <v>33</v>
      </c>
      <c r="C75" s="10">
        <f>[1]Sheet1_Raw!N74</f>
        <v>1085.6651999999999</v>
      </c>
      <c r="D75" s="12">
        <f t="shared" si="2"/>
        <v>871.62456671428583</v>
      </c>
      <c r="E75" s="12">
        <f t="shared" si="1"/>
        <v>68.544724142857262</v>
      </c>
      <c r="F75" t="s">
        <v>161</v>
      </c>
      <c r="G75">
        <v>71</v>
      </c>
      <c r="H75">
        <v>540.61590699999999</v>
      </c>
      <c r="I75">
        <v>527.26077071428563</v>
      </c>
      <c r="J75">
        <v>4.7315339999998969</v>
      </c>
    </row>
    <row r="76" spans="1:10" ht="24" x14ac:dyDescent="0.25">
      <c r="A76" s="9" t="s">
        <v>116</v>
      </c>
      <c r="B76" s="9">
        <f t="shared" si="3"/>
        <v>34</v>
      </c>
      <c r="C76" s="10">
        <f>[1]Sheet1_Raw!N75</f>
        <v>1144.4151469999999</v>
      </c>
      <c r="D76" s="12">
        <f t="shared" si="2"/>
        <v>936.95200357142858</v>
      </c>
      <c r="E76" s="12">
        <f t="shared" si="1"/>
        <v>65.327436857142743</v>
      </c>
      <c r="F76" t="s">
        <v>162</v>
      </c>
      <c r="G76">
        <v>72</v>
      </c>
      <c r="H76">
        <v>542.75272900000004</v>
      </c>
      <c r="I76">
        <v>532.22124985714277</v>
      </c>
      <c r="J76">
        <v>4.9604791428571389</v>
      </c>
    </row>
    <row r="77" spans="1:10" ht="24" x14ac:dyDescent="0.25">
      <c r="A77" s="9" t="s">
        <v>117</v>
      </c>
      <c r="B77" s="9">
        <f t="shared" si="3"/>
        <v>35</v>
      </c>
      <c r="C77" s="10">
        <f>[1]Sheet1_Raw!N76</f>
        <v>1192.4226550000001</v>
      </c>
      <c r="D77" s="12">
        <f t="shared" si="2"/>
        <v>1001.6516354285715</v>
      </c>
      <c r="E77" s="12">
        <f t="shared" si="1"/>
        <v>64.69963185714289</v>
      </c>
      <c r="F77" t="s">
        <v>163</v>
      </c>
      <c r="G77">
        <v>73</v>
      </c>
      <c r="H77">
        <v>547.56057799999996</v>
      </c>
      <c r="I77">
        <v>537.0290988571428</v>
      </c>
      <c r="J77">
        <v>4.8078490000000329</v>
      </c>
    </row>
    <row r="78" spans="1:10" ht="24" x14ac:dyDescent="0.25">
      <c r="A78" s="9" t="s">
        <v>118</v>
      </c>
      <c r="B78" s="9">
        <f t="shared" si="3"/>
        <v>36</v>
      </c>
      <c r="C78" s="10">
        <f>[1]Sheet1_Raw!N77</f>
        <v>1231.1406919999999</v>
      </c>
      <c r="D78" s="12">
        <f t="shared" si="2"/>
        <v>1063.7328615714284</v>
      </c>
      <c r="E78" s="12">
        <f t="shared" si="1"/>
        <v>62.081226142856963</v>
      </c>
      <c r="F78" t="s">
        <v>164</v>
      </c>
      <c r="G78">
        <v>74</v>
      </c>
      <c r="H78">
        <v>550.23160499999994</v>
      </c>
      <c r="I78">
        <v>541.6080027142857</v>
      </c>
      <c r="J78">
        <v>4.5789038571429046</v>
      </c>
    </row>
    <row r="79" spans="1:10" ht="24" x14ac:dyDescent="0.25">
      <c r="A79" s="9" t="s">
        <v>119</v>
      </c>
      <c r="B79" s="9">
        <f t="shared" si="3"/>
        <v>37</v>
      </c>
      <c r="C79" s="10">
        <f>[1]Sheet1_Raw!N78</f>
        <v>1282.220871</v>
      </c>
      <c r="D79" s="12">
        <f t="shared" si="2"/>
        <v>1124.7354202857143</v>
      </c>
      <c r="E79" s="12">
        <f t="shared" si="1"/>
        <v>61.002558714285897</v>
      </c>
      <c r="F79" t="s">
        <v>165</v>
      </c>
      <c r="G79">
        <v>75</v>
      </c>
      <c r="H79">
        <v>558.77889200000004</v>
      </c>
      <c r="I79">
        <v>545.34744085714283</v>
      </c>
      <c r="J79">
        <v>3.7394381428571251</v>
      </c>
    </row>
    <row r="80" spans="1:10" ht="24" x14ac:dyDescent="0.25">
      <c r="A80" s="9" t="s">
        <v>120</v>
      </c>
      <c r="B80" s="9">
        <f t="shared" si="3"/>
        <v>38</v>
      </c>
      <c r="C80" s="10">
        <f>[1]Sheet1_Raw!N79</f>
        <v>1349.3075229999999</v>
      </c>
      <c r="D80" s="12">
        <f t="shared" si="2"/>
        <v>1185.0046892857142</v>
      </c>
      <c r="E80" s="12">
        <f t="shared" si="1"/>
        <v>60.269268999999895</v>
      </c>
      <c r="F80" t="s">
        <v>166</v>
      </c>
      <c r="G80">
        <v>76</v>
      </c>
      <c r="H80">
        <v>559.31309699999997</v>
      </c>
      <c r="I80">
        <v>548.32372828571431</v>
      </c>
      <c r="J80">
        <v>2.9762874285714815</v>
      </c>
    </row>
    <row r="81" spans="1:10" ht="24" x14ac:dyDescent="0.25">
      <c r="A81" s="9" t="s">
        <v>121</v>
      </c>
      <c r="B81" s="9">
        <f t="shared" si="3"/>
        <v>39</v>
      </c>
      <c r="C81" s="10">
        <f>[1]Sheet1_Raw!N80</f>
        <v>1407.4858099999999</v>
      </c>
      <c r="D81" s="12">
        <f t="shared" si="2"/>
        <v>1241.8082711428572</v>
      </c>
      <c r="E81" s="12">
        <f t="shared" si="1"/>
        <v>56.803581857142945</v>
      </c>
      <c r="F81" t="s">
        <v>167</v>
      </c>
      <c r="G81">
        <v>77</v>
      </c>
      <c r="H81">
        <v>560.38150800000005</v>
      </c>
      <c r="I81">
        <v>551.37633085714288</v>
      </c>
      <c r="J81">
        <v>3.0526025714285652</v>
      </c>
    </row>
    <row r="82" spans="1:10" ht="24" x14ac:dyDescent="0.25">
      <c r="A82" s="9" t="s">
        <v>122</v>
      </c>
      <c r="B82" s="9">
        <f t="shared" si="3"/>
        <v>40</v>
      </c>
      <c r="C82" s="10">
        <f>[1]Sheet1_Raw!N81</f>
        <v>1455.005026</v>
      </c>
      <c r="D82" s="12">
        <f t="shared" si="2"/>
        <v>1294.5711034285716</v>
      </c>
      <c r="E82" s="12">
        <f t="shared" si="1"/>
        <v>52.762832285714467</v>
      </c>
      <c r="F82" t="s">
        <v>168</v>
      </c>
      <c r="G82">
        <v>78</v>
      </c>
      <c r="H82">
        <v>562.51832999999999</v>
      </c>
      <c r="I82">
        <v>554.50524842857135</v>
      </c>
      <c r="J82">
        <v>3.1289175714284738</v>
      </c>
    </row>
    <row r="83" spans="1:10" ht="24" x14ac:dyDescent="0.25">
      <c r="A83" s="9" t="s">
        <v>123</v>
      </c>
      <c r="B83" s="9">
        <f t="shared" si="3"/>
        <v>41</v>
      </c>
      <c r="C83" s="10">
        <f>[1]Sheet1_Raw!N82</f>
        <v>1487.6015400000001</v>
      </c>
      <c r="D83" s="12">
        <f t="shared" si="2"/>
        <v>1343.5977310000001</v>
      </c>
      <c r="E83" s="12">
        <f t="shared" si="1"/>
        <v>49.026627571428435</v>
      </c>
      <c r="F83" t="s">
        <v>169</v>
      </c>
      <c r="G83">
        <v>79</v>
      </c>
      <c r="H83">
        <v>564.65515200000004</v>
      </c>
      <c r="I83">
        <v>557.63416599999994</v>
      </c>
      <c r="J83">
        <v>3.1289175714285875</v>
      </c>
    </row>
    <row r="84" spans="1:10" ht="24" x14ac:dyDescent="0.25">
      <c r="A84" s="9" t="s">
        <v>124</v>
      </c>
      <c r="B84" s="9">
        <f t="shared" si="3"/>
        <v>42</v>
      </c>
      <c r="C84" s="10">
        <f>[1]Sheet1_Raw!N83</f>
        <v>1522.687156</v>
      </c>
      <c r="D84" s="12">
        <f t="shared" si="2"/>
        <v>1390.778374</v>
      </c>
      <c r="E84" s="12">
        <f t="shared" si="1"/>
        <v>47.180642999999918</v>
      </c>
      <c r="F84" t="s">
        <v>170</v>
      </c>
      <c r="G84">
        <v>80</v>
      </c>
      <c r="H84">
        <v>566.79197299999998</v>
      </c>
      <c r="I84">
        <v>560.38150814285711</v>
      </c>
      <c r="J84">
        <v>2.7473421428571783</v>
      </c>
    </row>
    <row r="85" spans="1:10" ht="24" x14ac:dyDescent="0.25">
      <c r="A85" s="9" t="s">
        <v>125</v>
      </c>
      <c r="B85" s="9">
        <f t="shared" si="3"/>
        <v>43</v>
      </c>
      <c r="C85" s="10">
        <f>[1]Sheet1_Raw!N84</f>
        <v>1549.1025999999999</v>
      </c>
      <c r="D85" s="12">
        <f t="shared" si="2"/>
        <v>1436.2015037142858</v>
      </c>
      <c r="E85" s="12">
        <f t="shared" si="1"/>
        <v>45.423129714285778</v>
      </c>
      <c r="F85" t="s">
        <v>171</v>
      </c>
      <c r="G85">
        <v>81</v>
      </c>
      <c r="H85">
        <v>568.39458999999999</v>
      </c>
      <c r="I85">
        <v>562.97622028571425</v>
      </c>
      <c r="J85">
        <v>2.5947121428571336</v>
      </c>
    </row>
    <row r="86" spans="1:10" ht="24" x14ac:dyDescent="0.25">
      <c r="A86" s="9" t="s">
        <v>126</v>
      </c>
      <c r="B86" s="9">
        <f t="shared" si="3"/>
        <v>44</v>
      </c>
      <c r="C86" s="10">
        <f>[1]Sheet1_Raw!N85</f>
        <v>1564.4302259999999</v>
      </c>
      <c r="D86" s="12">
        <f t="shared" si="2"/>
        <v>1476.5171258571429</v>
      </c>
      <c r="E86" s="12">
        <f t="shared" si="1"/>
        <v>40.315622142857137</v>
      </c>
      <c r="F86" t="s">
        <v>172</v>
      </c>
      <c r="G86">
        <v>82</v>
      </c>
      <c r="H86">
        <v>568.92879500000004</v>
      </c>
      <c r="I86">
        <v>564.42620642857139</v>
      </c>
      <c r="J86">
        <v>1.4499861428571421</v>
      </c>
    </row>
    <row r="87" spans="1:10" ht="24" x14ac:dyDescent="0.25">
      <c r="A87" s="9" t="s">
        <v>127</v>
      </c>
      <c r="B87" s="9">
        <f t="shared" si="3"/>
        <v>45</v>
      </c>
      <c r="C87" s="10">
        <f>[1]Sheet1_Raw!N86</f>
        <v>1604.8513330000001</v>
      </c>
      <c r="D87" s="12">
        <f t="shared" si="2"/>
        <v>1513.0233844285717</v>
      </c>
      <c r="E87" s="12">
        <f t="shared" si="1"/>
        <v>36.506258571428816</v>
      </c>
      <c r="F87" t="s">
        <v>173</v>
      </c>
      <c r="G87">
        <v>83</v>
      </c>
      <c r="H87">
        <v>569.46300099999996</v>
      </c>
      <c r="I87">
        <v>565.87619271428571</v>
      </c>
      <c r="J87">
        <v>1.4499862857143171</v>
      </c>
    </row>
    <row r="88" spans="1:10" ht="24" x14ac:dyDescent="0.25">
      <c r="A88" s="9" t="s">
        <v>128</v>
      </c>
      <c r="B88" s="9">
        <f t="shared" si="3"/>
        <v>46</v>
      </c>
      <c r="C88" s="10">
        <f>[1]Sheet1_Raw!N87</f>
        <v>1639.9250400000001</v>
      </c>
      <c r="D88" s="12">
        <f t="shared" si="2"/>
        <v>1546.2289887142858</v>
      </c>
      <c r="E88" s="12">
        <f t="shared" si="1"/>
        <v>33.205604285714116</v>
      </c>
      <c r="F88" t="s">
        <v>174</v>
      </c>
      <c r="G88">
        <v>84</v>
      </c>
      <c r="H88">
        <v>569.46300099999996</v>
      </c>
      <c r="I88">
        <v>567.17354885714292</v>
      </c>
      <c r="J88">
        <v>1.2973561428572111</v>
      </c>
    </row>
    <row r="89" spans="1:10" ht="24" x14ac:dyDescent="0.25">
      <c r="A89" s="9" t="s">
        <v>129</v>
      </c>
      <c r="B89" s="9">
        <f t="shared" si="3"/>
        <v>47</v>
      </c>
      <c r="C89" s="10">
        <f>[1]Sheet1_Raw!N88</f>
        <v>1683.978568</v>
      </c>
      <c r="D89" s="12">
        <f t="shared" si="2"/>
        <v>1578.939494714286</v>
      </c>
      <c r="E89" s="12">
        <f t="shared" si="1"/>
        <v>32.710506000000123</v>
      </c>
      <c r="F89" t="s">
        <v>175</v>
      </c>
      <c r="G89">
        <v>85</v>
      </c>
      <c r="H89">
        <v>572.13402799999994</v>
      </c>
      <c r="I89">
        <v>568.54722000000004</v>
      </c>
      <c r="J89">
        <v>1.3736711428571198</v>
      </c>
    </row>
    <row r="90" spans="1:10" ht="24" x14ac:dyDescent="0.25">
      <c r="A90" s="9" t="s">
        <v>130</v>
      </c>
      <c r="B90" s="9">
        <f t="shared" si="3"/>
        <v>48</v>
      </c>
      <c r="C90" s="10">
        <f>[1]Sheet1_Raw!N89</f>
        <v>1707.142697</v>
      </c>
      <c r="D90" s="12">
        <f t="shared" si="2"/>
        <v>1610.3025171428574</v>
      </c>
      <c r="E90" s="12">
        <f t="shared" si="1"/>
        <v>31.363022428571412</v>
      </c>
      <c r="F90" t="s">
        <v>176</v>
      </c>
      <c r="G90">
        <v>86</v>
      </c>
      <c r="H90">
        <v>576.40767100000005</v>
      </c>
      <c r="I90">
        <v>570.22615128571431</v>
      </c>
      <c r="J90">
        <v>1.6789312857142704</v>
      </c>
    </row>
    <row r="91" spans="1:10" ht="24" x14ac:dyDescent="0.25">
      <c r="A91" s="9" t="s">
        <v>131</v>
      </c>
      <c r="B91" s="9">
        <f t="shared" si="3"/>
        <v>49</v>
      </c>
      <c r="C91" s="10">
        <f>[1]Sheet1_Raw!N90</f>
        <v>1729.0801389999999</v>
      </c>
      <c r="D91" s="12">
        <f t="shared" si="2"/>
        <v>1639.7872289999998</v>
      </c>
      <c r="E91" s="12">
        <f t="shared" si="1"/>
        <v>29.484711857142429</v>
      </c>
      <c r="F91" t="s">
        <v>177</v>
      </c>
      <c r="G91">
        <v>87</v>
      </c>
      <c r="H91">
        <v>578.01028799999995</v>
      </c>
      <c r="I91">
        <v>571.82876771428573</v>
      </c>
      <c r="J91">
        <v>1.6026164285714231</v>
      </c>
    </row>
    <row r="92" spans="1:10" ht="24" x14ac:dyDescent="0.25">
      <c r="A92" s="9" t="s">
        <v>132</v>
      </c>
      <c r="B92" s="9">
        <f t="shared" si="3"/>
        <v>50</v>
      </c>
      <c r="C92" s="10">
        <f>[1]Sheet1_Raw!N91</f>
        <v>1751.4820549999999</v>
      </c>
      <c r="D92" s="12">
        <f t="shared" si="2"/>
        <v>1668.6985797142856</v>
      </c>
      <c r="E92" s="12">
        <f t="shared" si="1"/>
        <v>28.911350714285845</v>
      </c>
      <c r="F92" t="s">
        <v>178</v>
      </c>
      <c r="G92">
        <v>88</v>
      </c>
      <c r="H92">
        <v>579.61290399999996</v>
      </c>
      <c r="I92">
        <v>573.43138399999998</v>
      </c>
      <c r="J92">
        <v>1.6026162857142481</v>
      </c>
    </row>
    <row r="93" spans="1:10" ht="24" x14ac:dyDescent="0.25">
      <c r="A93" s="9" t="s">
        <v>133</v>
      </c>
      <c r="B93" s="9">
        <f t="shared" si="3"/>
        <v>51</v>
      </c>
      <c r="C93" s="10">
        <f>[1]Sheet1_Raw!N92</f>
        <v>1766.0831969999999</v>
      </c>
      <c r="D93" s="12">
        <f t="shared" si="2"/>
        <v>1697.5061470000001</v>
      </c>
      <c r="E93" s="12">
        <f t="shared" si="1"/>
        <v>28.807567285714413</v>
      </c>
      <c r="F93" t="s">
        <v>179</v>
      </c>
      <c r="G93">
        <v>89</v>
      </c>
      <c r="H93">
        <v>580.147109</v>
      </c>
      <c r="I93">
        <v>575.03400028571434</v>
      </c>
      <c r="J93">
        <v>1.6026162857143618</v>
      </c>
    </row>
    <row r="94" spans="1:10" ht="24" x14ac:dyDescent="0.25">
      <c r="A94" s="9" t="s">
        <v>134</v>
      </c>
      <c r="B94" s="9">
        <f t="shared" si="3"/>
        <v>52</v>
      </c>
      <c r="C94" s="10">
        <f>[1]Sheet1_Raw!N93</f>
        <v>1794.154072</v>
      </c>
      <c r="D94" s="12">
        <f t="shared" si="2"/>
        <v>1724.5493954285714</v>
      </c>
      <c r="E94" s="12">
        <f t="shared" si="1"/>
        <v>27.04324842857136</v>
      </c>
      <c r="F94" t="s">
        <v>180</v>
      </c>
      <c r="G94">
        <v>90</v>
      </c>
      <c r="H94">
        <v>581.21551999999997</v>
      </c>
      <c r="I94">
        <v>576.7129315714285</v>
      </c>
      <c r="J94">
        <v>1.6789312857141567</v>
      </c>
    </row>
    <row r="95" spans="1:10" ht="24" x14ac:dyDescent="0.25">
      <c r="A95" s="9" t="s">
        <v>135</v>
      </c>
      <c r="B95" s="9">
        <f t="shared" si="3"/>
        <v>53</v>
      </c>
      <c r="C95" s="10">
        <f>[1]Sheet1_Raw!N94</f>
        <v>1823.701734</v>
      </c>
      <c r="D95" s="12">
        <f t="shared" si="2"/>
        <v>1750.8032088571429</v>
      </c>
      <c r="E95" s="12">
        <f t="shared" si="1"/>
        <v>26.253813428571448</v>
      </c>
      <c r="F95" t="s">
        <v>181</v>
      </c>
      <c r="G95">
        <v>91</v>
      </c>
      <c r="H95">
        <v>581.21551999999997</v>
      </c>
      <c r="I95">
        <v>578.39186285714277</v>
      </c>
      <c r="J95">
        <v>1.6789312857142704</v>
      </c>
    </row>
    <row r="96" spans="1:10" ht="24" x14ac:dyDescent="0.25">
      <c r="A96" s="9" t="s">
        <v>136</v>
      </c>
      <c r="B96" s="9">
        <f t="shared" si="3"/>
        <v>54</v>
      </c>
      <c r="C96" s="10">
        <f>[1]Sheet1_Raw!N95</f>
        <v>1845.9726450000001</v>
      </c>
      <c r="D96" s="12">
        <f t="shared" si="2"/>
        <v>1773.9452198571428</v>
      </c>
      <c r="E96" s="12">
        <f t="shared" si="1"/>
        <v>23.142010999999911</v>
      </c>
      <c r="F96" t="s">
        <v>182</v>
      </c>
      <c r="G96">
        <v>92</v>
      </c>
      <c r="H96">
        <v>581.74972600000001</v>
      </c>
      <c r="I96">
        <v>579.765534</v>
      </c>
      <c r="J96">
        <v>1.3736711428572335</v>
      </c>
    </row>
    <row r="97" spans="1:10" ht="24" x14ac:dyDescent="0.25">
      <c r="A97" s="9" t="s">
        <v>137</v>
      </c>
      <c r="B97" s="9">
        <f t="shared" si="3"/>
        <v>55</v>
      </c>
      <c r="C97" s="10">
        <f>[1]Sheet1_Raw!N96</f>
        <v>1864.003745</v>
      </c>
      <c r="D97" s="12">
        <f t="shared" si="2"/>
        <v>1796.3539409999998</v>
      </c>
      <c r="E97" s="12">
        <f t="shared" si="1"/>
        <v>22.408721142857075</v>
      </c>
      <c r="F97" t="s">
        <v>183</v>
      </c>
      <c r="G97">
        <v>93</v>
      </c>
      <c r="H97">
        <v>583.35234200000002</v>
      </c>
      <c r="I97">
        <v>580.75762985714289</v>
      </c>
      <c r="J97">
        <v>0.99209585714288551</v>
      </c>
    </row>
    <row r="98" spans="1:10" ht="24" x14ac:dyDescent="0.25">
      <c r="A98" s="9" t="s">
        <v>138</v>
      </c>
      <c r="B98" s="9">
        <f t="shared" si="3"/>
        <v>56</v>
      </c>
      <c r="C98" s="10">
        <f>[1]Sheet1_Raw!N97</f>
        <v>1878.9740850000001</v>
      </c>
      <c r="D98" s="12">
        <f t="shared" si="2"/>
        <v>1817.7673618571428</v>
      </c>
      <c r="E98" s="12">
        <f t="shared" si="1"/>
        <v>21.41342085714291</v>
      </c>
      <c r="F98" t="s">
        <v>184</v>
      </c>
      <c r="G98">
        <v>94</v>
      </c>
      <c r="H98">
        <v>584.42075299999999</v>
      </c>
      <c r="I98">
        <v>581.67341057142858</v>
      </c>
      <c r="J98">
        <v>0.91578071428568819</v>
      </c>
    </row>
    <row r="99" spans="1:10" ht="24" x14ac:dyDescent="0.25">
      <c r="A99" s="9" t="s">
        <v>139</v>
      </c>
      <c r="B99" s="9">
        <f t="shared" si="3"/>
        <v>57</v>
      </c>
      <c r="C99" s="10">
        <f>[1]Sheet1_Raw!N98</f>
        <v>1890.7407479999999</v>
      </c>
      <c r="D99" s="12">
        <f t="shared" si="2"/>
        <v>1837.6614608571429</v>
      </c>
      <c r="E99" s="12">
        <f t="shared" si="1"/>
        <v>19.894099000000097</v>
      </c>
      <c r="F99" t="s">
        <v>185</v>
      </c>
      <c r="G99">
        <v>95</v>
      </c>
      <c r="H99">
        <v>585.48916399999996</v>
      </c>
      <c r="I99">
        <v>582.51287628571424</v>
      </c>
      <c r="J99">
        <v>0.83946571428566585</v>
      </c>
    </row>
    <row r="100" spans="1:10" ht="24" x14ac:dyDescent="0.25">
      <c r="A100" s="9" t="s">
        <v>140</v>
      </c>
      <c r="B100" s="9">
        <f t="shared" si="3"/>
        <v>58</v>
      </c>
      <c r="C100" s="10">
        <f>[1]Sheet1_Raw!N99</f>
        <v>1904.4844000000001</v>
      </c>
      <c r="D100" s="12">
        <f t="shared" si="2"/>
        <v>1857.4330612857143</v>
      </c>
      <c r="E100" s="12">
        <f t="shared" si="1"/>
        <v>19.771600428571446</v>
      </c>
      <c r="F100" t="s">
        <v>186</v>
      </c>
      <c r="G100">
        <v>96</v>
      </c>
      <c r="H100">
        <v>586.023369</v>
      </c>
      <c r="I100">
        <v>583.35234200000002</v>
      </c>
      <c r="J100">
        <v>0.83946571428577954</v>
      </c>
    </row>
    <row r="101" spans="1:10" ht="24" x14ac:dyDescent="0.25">
      <c r="A101" s="9" t="s">
        <v>141</v>
      </c>
      <c r="B101" s="9">
        <f t="shared" si="3"/>
        <v>59</v>
      </c>
      <c r="C101" s="10">
        <f>[1]Sheet1_Raw!N100</f>
        <v>1923.861283</v>
      </c>
      <c r="D101" s="12">
        <f t="shared" si="2"/>
        <v>1875.9626628571427</v>
      </c>
      <c r="E101" s="12">
        <f t="shared" si="1"/>
        <v>18.529601571428429</v>
      </c>
      <c r="F101" t="s">
        <v>187</v>
      </c>
      <c r="G101">
        <v>97</v>
      </c>
      <c r="H101">
        <v>586.023369</v>
      </c>
      <c r="I101">
        <v>584.03917757142858</v>
      </c>
      <c r="J101">
        <v>0.68683557142855989</v>
      </c>
    </row>
    <row r="102" spans="1:10" ht="24" x14ac:dyDescent="0.25">
      <c r="A102" s="9" t="s">
        <v>142</v>
      </c>
      <c r="B102" s="9">
        <f t="shared" si="3"/>
        <v>60</v>
      </c>
      <c r="C102" s="10">
        <f>[1]Sheet1_Raw!N101</f>
        <v>1941.368363</v>
      </c>
      <c r="D102" s="12">
        <f t="shared" si="2"/>
        <v>1892.7721812857142</v>
      </c>
      <c r="E102" s="12">
        <f t="shared" si="1"/>
        <v>16.809518428571437</v>
      </c>
      <c r="F102" t="s">
        <v>188</v>
      </c>
      <c r="G102">
        <v>98</v>
      </c>
      <c r="H102">
        <v>586.023369</v>
      </c>
      <c r="I102">
        <v>584.72601314285714</v>
      </c>
      <c r="J102">
        <v>0.68683557142855989</v>
      </c>
    </row>
    <row r="103" spans="1:10" ht="24" x14ac:dyDescent="0.25">
      <c r="A103" s="9" t="s">
        <v>143</v>
      </c>
      <c r="B103" s="9">
        <f t="shared" si="3"/>
        <v>61</v>
      </c>
      <c r="C103" s="10">
        <f>[1]Sheet1_Raw!N102</f>
        <v>1954.087792</v>
      </c>
      <c r="D103" s="12">
        <f t="shared" si="2"/>
        <v>1908.2172022857142</v>
      </c>
      <c r="E103" s="12">
        <f t="shared" ref="E103:E166" si="4">D103-D102</f>
        <v>15.445020999999997</v>
      </c>
      <c r="F103" t="s">
        <v>189</v>
      </c>
      <c r="G103">
        <v>99</v>
      </c>
      <c r="H103">
        <v>586.55757500000004</v>
      </c>
      <c r="I103">
        <v>585.41284871428581</v>
      </c>
      <c r="J103">
        <v>0.68683557142867357</v>
      </c>
    </row>
    <row r="104" spans="1:10" ht="24" x14ac:dyDescent="0.25">
      <c r="A104" s="9" t="s">
        <v>144</v>
      </c>
      <c r="B104" s="9">
        <f t="shared" si="3"/>
        <v>62</v>
      </c>
      <c r="C104" s="10">
        <f>[1]Sheet1_Raw!N103</f>
        <v>1964.687316</v>
      </c>
      <c r="D104" s="12">
        <f t="shared" si="2"/>
        <v>1922.6005695714287</v>
      </c>
      <c r="E104" s="12">
        <f t="shared" si="4"/>
        <v>14.383367285714485</v>
      </c>
      <c r="F104" t="s">
        <v>191</v>
      </c>
      <c r="G104">
        <v>101</v>
      </c>
      <c r="H104">
        <v>591.899629</v>
      </c>
      <c r="I104">
        <v>587.39704028571418</v>
      </c>
      <c r="J104">
        <v>1.0684108571426805</v>
      </c>
    </row>
    <row r="105" spans="1:10" ht="24" x14ac:dyDescent="0.25">
      <c r="A105" s="9" t="s">
        <v>145</v>
      </c>
      <c r="B105" s="9">
        <f t="shared" si="3"/>
        <v>63</v>
      </c>
      <c r="C105" s="10">
        <f>[1]Sheet1_Raw!N104</f>
        <v>1972.988292</v>
      </c>
      <c r="D105" s="12">
        <f t="shared" ref="D105:D168" si="5">AVERAGE(C99:C105)</f>
        <v>1936.0311705714284</v>
      </c>
      <c r="E105" s="12">
        <f t="shared" si="4"/>
        <v>13.430600999999797</v>
      </c>
      <c r="F105" t="s">
        <v>192</v>
      </c>
      <c r="G105">
        <v>102</v>
      </c>
      <c r="H105">
        <v>592.96803999999997</v>
      </c>
      <c r="I105">
        <v>588.46545114285721</v>
      </c>
      <c r="J105">
        <v>1.0684108571430215</v>
      </c>
    </row>
    <row r="106" spans="1:10" ht="24" x14ac:dyDescent="0.25">
      <c r="A106" s="9" t="s">
        <v>146</v>
      </c>
      <c r="B106" s="9">
        <f t="shared" si="3"/>
        <v>64</v>
      </c>
      <c r="C106" s="10">
        <f>[1]Sheet1_Raw!N105</f>
        <v>1978.800166</v>
      </c>
      <c r="D106" s="12">
        <f t="shared" si="5"/>
        <v>1948.6110874285716</v>
      </c>
      <c r="E106" s="12">
        <f t="shared" si="4"/>
        <v>12.579916857143189</v>
      </c>
      <c r="F106" t="s">
        <v>193</v>
      </c>
      <c r="G106">
        <v>103</v>
      </c>
      <c r="H106">
        <v>593.50224600000001</v>
      </c>
      <c r="I106">
        <v>589.53386214285717</v>
      </c>
      <c r="J106">
        <v>1.0684109999999691</v>
      </c>
    </row>
    <row r="107" spans="1:10" ht="24" x14ac:dyDescent="0.25">
      <c r="A107" s="9" t="s">
        <v>147</v>
      </c>
      <c r="B107" s="9">
        <f t="shared" si="3"/>
        <v>65</v>
      </c>
      <c r="C107" s="10">
        <f>[1]Sheet1_Raw!N106</f>
        <v>1988.982855</v>
      </c>
      <c r="D107" s="12">
        <f t="shared" si="5"/>
        <v>1960.6822952857144</v>
      </c>
      <c r="E107" s="12">
        <f t="shared" si="4"/>
        <v>12.071207857142781</v>
      </c>
      <c r="F107" t="s">
        <v>194</v>
      </c>
      <c r="G107">
        <v>104</v>
      </c>
      <c r="H107">
        <v>593.50224600000001</v>
      </c>
      <c r="I107">
        <v>590.60227314285714</v>
      </c>
      <c r="J107">
        <v>1.0684109999999691</v>
      </c>
    </row>
    <row r="108" spans="1:10" ht="24" x14ac:dyDescent="0.25">
      <c r="A108" s="9" t="s">
        <v>148</v>
      </c>
      <c r="B108" s="9">
        <f t="shared" ref="B108:B171" si="6">1+B107</f>
        <v>66</v>
      </c>
      <c r="C108" s="10">
        <f>[1]Sheet1_Raw!N107</f>
        <v>2002.738417</v>
      </c>
      <c r="D108" s="12">
        <f t="shared" si="5"/>
        <v>1971.9504572857143</v>
      </c>
      <c r="E108" s="12">
        <f t="shared" si="4"/>
        <v>11.268161999999847</v>
      </c>
      <c r="F108" t="s">
        <v>195</v>
      </c>
      <c r="G108">
        <v>105</v>
      </c>
      <c r="H108">
        <v>593.50224600000001</v>
      </c>
      <c r="I108">
        <v>591.67068414285711</v>
      </c>
      <c r="J108">
        <v>1.0684109999999691</v>
      </c>
    </row>
    <row r="109" spans="1:10" ht="24" x14ac:dyDescent="0.25">
      <c r="A109" s="9" t="s">
        <v>149</v>
      </c>
      <c r="B109" s="9">
        <f t="shared" si="6"/>
        <v>67</v>
      </c>
      <c r="C109" s="10">
        <f>[1]Sheet1_Raw!N108</f>
        <v>2017.839761</v>
      </c>
      <c r="D109" s="12">
        <f t="shared" si="5"/>
        <v>1982.8749427142855</v>
      </c>
      <c r="E109" s="12">
        <f t="shared" si="4"/>
        <v>10.924485428571188</v>
      </c>
      <c r="F109" t="s">
        <v>196</v>
      </c>
      <c r="G109">
        <v>106</v>
      </c>
      <c r="H109">
        <v>593.50224600000001</v>
      </c>
      <c r="I109">
        <v>592.66278</v>
      </c>
      <c r="J109">
        <v>0.99209585714288551</v>
      </c>
    </row>
    <row r="110" spans="1:10" ht="24" x14ac:dyDescent="0.25">
      <c r="A110" s="9" t="s">
        <v>150</v>
      </c>
      <c r="B110" s="9">
        <f t="shared" si="6"/>
        <v>68</v>
      </c>
      <c r="C110" s="10">
        <f>[1]Sheet1_Raw!N109</f>
        <v>2031.6310530000001</v>
      </c>
      <c r="D110" s="12">
        <f t="shared" si="5"/>
        <v>1993.9525514285717</v>
      </c>
      <c r="E110" s="12">
        <f t="shared" si="4"/>
        <v>11.077608714286271</v>
      </c>
      <c r="F110" t="s">
        <v>197</v>
      </c>
      <c r="G110">
        <v>107</v>
      </c>
      <c r="H110">
        <v>593.50224600000001</v>
      </c>
      <c r="I110">
        <v>593.19698557142863</v>
      </c>
      <c r="J110">
        <v>0.5342055714286289</v>
      </c>
    </row>
    <row r="111" spans="1:10" ht="24" x14ac:dyDescent="0.25">
      <c r="A111" s="9" t="s">
        <v>151</v>
      </c>
      <c r="B111" s="9">
        <f t="shared" si="6"/>
        <v>69</v>
      </c>
      <c r="C111" s="10">
        <f>[1]Sheet1_Raw!N110</f>
        <v>2040.3965020000001</v>
      </c>
      <c r="D111" s="12">
        <f t="shared" si="5"/>
        <v>2004.7681494285712</v>
      </c>
      <c r="E111" s="12">
        <f t="shared" si="4"/>
        <v>10.815597999999454</v>
      </c>
      <c r="F111" t="s">
        <v>198</v>
      </c>
      <c r="G111">
        <v>108</v>
      </c>
      <c r="H111">
        <v>593.50224600000001</v>
      </c>
      <c r="I111">
        <v>593.42593085714282</v>
      </c>
      <c r="J111">
        <v>0.22894528571418959</v>
      </c>
    </row>
    <row r="112" spans="1:10" ht="24" x14ac:dyDescent="0.25">
      <c r="A112" s="9" t="s">
        <v>152</v>
      </c>
      <c r="B112" s="9">
        <f t="shared" si="6"/>
        <v>70</v>
      </c>
      <c r="C112" s="10">
        <f>[1]Sheet1_Raw!N111</f>
        <v>2047.0063170000001</v>
      </c>
      <c r="D112" s="12">
        <f t="shared" si="5"/>
        <v>2015.3421529999998</v>
      </c>
      <c r="E112" s="12">
        <f t="shared" si="4"/>
        <v>10.574003571428648</v>
      </c>
      <c r="F112" t="s">
        <v>199</v>
      </c>
      <c r="G112">
        <v>109</v>
      </c>
      <c r="H112">
        <v>594.03645100000006</v>
      </c>
      <c r="I112">
        <v>593.57856100000004</v>
      </c>
      <c r="J112">
        <v>0.15263014285721965</v>
      </c>
    </row>
    <row r="113" spans="1:10" ht="24" x14ac:dyDescent="0.25">
      <c r="A113" s="9" t="s">
        <v>153</v>
      </c>
      <c r="B113" s="9">
        <f t="shared" si="6"/>
        <v>71</v>
      </c>
      <c r="C113" s="10">
        <f>[1]Sheet1_Raw!N112</f>
        <v>2055.3072929999998</v>
      </c>
      <c r="D113" s="12">
        <f t="shared" si="5"/>
        <v>2026.2717425714286</v>
      </c>
      <c r="E113" s="12">
        <f t="shared" si="4"/>
        <v>10.929589571428778</v>
      </c>
      <c r="F113" t="s">
        <v>200</v>
      </c>
      <c r="G113">
        <v>110</v>
      </c>
      <c r="H113">
        <v>595.63906699999995</v>
      </c>
      <c r="I113">
        <v>593.88382114285719</v>
      </c>
      <c r="J113">
        <v>0.30526014285715064</v>
      </c>
    </row>
    <row r="114" spans="1:10" ht="24" x14ac:dyDescent="0.25">
      <c r="A114" s="9" t="s">
        <v>154</v>
      </c>
      <c r="B114" s="9">
        <f t="shared" si="6"/>
        <v>72</v>
      </c>
      <c r="C114" s="10">
        <f>[1]Sheet1_Raw!N113</f>
        <v>2062.3934920000002</v>
      </c>
      <c r="D114" s="12">
        <f t="shared" si="5"/>
        <v>2036.7589764285715</v>
      </c>
      <c r="E114" s="12">
        <f t="shared" si="4"/>
        <v>10.487233857142883</v>
      </c>
    </row>
    <row r="115" spans="1:10" ht="24" x14ac:dyDescent="0.25">
      <c r="A115" s="9" t="s">
        <v>155</v>
      </c>
      <c r="B115" s="9">
        <f t="shared" si="6"/>
        <v>73</v>
      </c>
      <c r="C115" s="10">
        <f>[1]Sheet1_Raw!N114</f>
        <v>2073.4336699999999</v>
      </c>
      <c r="D115" s="12">
        <f t="shared" si="5"/>
        <v>2046.8582982857145</v>
      </c>
      <c r="E115" s="12">
        <f t="shared" si="4"/>
        <v>10.099321857142968</v>
      </c>
    </row>
    <row r="116" spans="1:10" ht="24" x14ac:dyDescent="0.25">
      <c r="A116" s="9" t="s">
        <v>156</v>
      </c>
      <c r="B116" s="9">
        <f t="shared" si="6"/>
        <v>74</v>
      </c>
      <c r="C116" s="10">
        <f>[1]Sheet1_Raw!N115</f>
        <v>2077.9593100000002</v>
      </c>
      <c r="D116" s="12">
        <f t="shared" si="5"/>
        <v>2055.4468052857146</v>
      </c>
      <c r="E116" s="12">
        <f t="shared" si="4"/>
        <v>8.5885070000001633</v>
      </c>
    </row>
    <row r="117" spans="1:10" ht="24" x14ac:dyDescent="0.25">
      <c r="A117" s="9" t="s">
        <v>157</v>
      </c>
      <c r="B117" s="9">
        <f t="shared" si="6"/>
        <v>75</v>
      </c>
      <c r="C117" s="10">
        <f>[1]Sheet1_Raw!N116</f>
        <v>2086.9510409999998</v>
      </c>
      <c r="D117" s="12">
        <f t="shared" si="5"/>
        <v>2063.3496607142856</v>
      </c>
      <c r="E117" s="12">
        <f t="shared" si="4"/>
        <v>7.9028554285710015</v>
      </c>
    </row>
    <row r="118" spans="1:10" ht="24" x14ac:dyDescent="0.25">
      <c r="A118" s="9" t="s">
        <v>158</v>
      </c>
      <c r="B118" s="9">
        <f t="shared" si="6"/>
        <v>76</v>
      </c>
      <c r="C118" s="10">
        <f>[1]Sheet1_Raw!N117</f>
        <v>2093.1321119999998</v>
      </c>
      <c r="D118" s="12">
        <f t="shared" si="5"/>
        <v>2070.8833192857142</v>
      </c>
      <c r="E118" s="12">
        <f t="shared" si="4"/>
        <v>7.533658571428532</v>
      </c>
    </row>
    <row r="119" spans="1:10" ht="24" x14ac:dyDescent="0.25">
      <c r="A119" s="9" t="s">
        <v>159</v>
      </c>
      <c r="B119" s="9">
        <f t="shared" si="6"/>
        <v>77</v>
      </c>
      <c r="C119" s="10">
        <f>[1]Sheet1_Raw!N118</f>
        <v>2100.4803219999999</v>
      </c>
      <c r="D119" s="12">
        <f t="shared" si="5"/>
        <v>2078.5224628571427</v>
      </c>
      <c r="E119" s="12">
        <f t="shared" si="4"/>
        <v>7.6391435714285763</v>
      </c>
    </row>
    <row r="120" spans="1:10" ht="24" x14ac:dyDescent="0.25">
      <c r="A120" s="9" t="s">
        <v>160</v>
      </c>
      <c r="B120" s="9">
        <f t="shared" si="6"/>
        <v>78</v>
      </c>
      <c r="C120" s="10">
        <f>[1]Sheet1_Raw!N119</f>
        <v>2102.6478649999999</v>
      </c>
      <c r="D120" s="12">
        <f t="shared" si="5"/>
        <v>2085.2854017142854</v>
      </c>
      <c r="E120" s="12">
        <f t="shared" si="4"/>
        <v>6.7629388571426716</v>
      </c>
    </row>
    <row r="121" spans="1:10" ht="24" x14ac:dyDescent="0.25">
      <c r="A121" s="9" t="s">
        <v>161</v>
      </c>
      <c r="B121" s="9">
        <f t="shared" si="6"/>
        <v>79</v>
      </c>
      <c r="C121" s="10">
        <f>[1]Sheet1_Raw!N120</f>
        <v>2117.2609170000001</v>
      </c>
      <c r="D121" s="12">
        <f t="shared" si="5"/>
        <v>2093.1236052857139</v>
      </c>
      <c r="E121" s="12">
        <f t="shared" si="4"/>
        <v>7.8382035714284939</v>
      </c>
    </row>
    <row r="122" spans="1:10" ht="24" x14ac:dyDescent="0.25">
      <c r="A122" s="9" t="s">
        <v>162</v>
      </c>
      <c r="B122" s="9">
        <f t="shared" si="6"/>
        <v>80</v>
      </c>
      <c r="C122" s="10">
        <f>[1]Sheet1_Raw!N121</f>
        <v>2125.5380730000002</v>
      </c>
      <c r="D122" s="12">
        <f t="shared" si="5"/>
        <v>2100.5670914285715</v>
      </c>
      <c r="E122" s="12">
        <f t="shared" si="4"/>
        <v>7.4434861428576369</v>
      </c>
    </row>
    <row r="123" spans="1:10" ht="24" x14ac:dyDescent="0.25">
      <c r="A123" s="9" t="s">
        <v>163</v>
      </c>
      <c r="B123" s="9">
        <f t="shared" si="6"/>
        <v>81</v>
      </c>
      <c r="C123" s="10">
        <f>[1]Sheet1_Raw!N122</f>
        <v>2132.0645220000001</v>
      </c>
      <c r="D123" s="12">
        <f t="shared" si="5"/>
        <v>2108.296407428571</v>
      </c>
      <c r="E123" s="12">
        <f t="shared" si="4"/>
        <v>7.7293159999994714</v>
      </c>
    </row>
    <row r="124" spans="1:10" ht="24" x14ac:dyDescent="0.25">
      <c r="A124" s="9" t="s">
        <v>164</v>
      </c>
      <c r="B124" s="9">
        <f t="shared" si="6"/>
        <v>82</v>
      </c>
      <c r="C124" s="10">
        <f>[1]Sheet1_Raw!N123</f>
        <v>2140.2702210000002</v>
      </c>
      <c r="D124" s="12">
        <f t="shared" si="5"/>
        <v>2115.9134331428572</v>
      </c>
      <c r="E124" s="12">
        <f t="shared" si="4"/>
        <v>7.6170257142862283</v>
      </c>
    </row>
    <row r="125" spans="1:10" ht="24" x14ac:dyDescent="0.25">
      <c r="A125" s="9" t="s">
        <v>165</v>
      </c>
      <c r="B125" s="9">
        <f t="shared" si="6"/>
        <v>83</v>
      </c>
      <c r="C125" s="10">
        <f>[1]Sheet1_Raw!N124</f>
        <v>2143.557264</v>
      </c>
      <c r="D125" s="12">
        <f t="shared" si="5"/>
        <v>2123.1170262857145</v>
      </c>
      <c r="E125" s="12">
        <f t="shared" si="4"/>
        <v>7.2035931428572439</v>
      </c>
    </row>
    <row r="126" spans="1:10" ht="24" x14ac:dyDescent="0.25">
      <c r="A126" s="9" t="s">
        <v>166</v>
      </c>
      <c r="B126" s="9">
        <f t="shared" si="6"/>
        <v>84</v>
      </c>
      <c r="C126" s="10">
        <f>[1]Sheet1_Raw!N125</f>
        <v>2147.6303400000002</v>
      </c>
      <c r="D126" s="12">
        <f t="shared" si="5"/>
        <v>2129.852743142857</v>
      </c>
      <c r="E126" s="12">
        <f t="shared" si="4"/>
        <v>6.7357168571425063</v>
      </c>
    </row>
    <row r="127" spans="1:10" ht="24" x14ac:dyDescent="0.25">
      <c r="A127" s="9" t="s">
        <v>167</v>
      </c>
      <c r="B127" s="9">
        <f t="shared" si="6"/>
        <v>85</v>
      </c>
      <c r="C127" s="10">
        <f>[1]Sheet1_Raw!N126</f>
        <v>2150.869745</v>
      </c>
      <c r="D127" s="12">
        <f t="shared" si="5"/>
        <v>2136.7415831428575</v>
      </c>
      <c r="E127" s="12">
        <f t="shared" si="4"/>
        <v>6.8888400000005277</v>
      </c>
    </row>
    <row r="128" spans="1:10" ht="24" x14ac:dyDescent="0.25">
      <c r="A128" s="9" t="s">
        <v>168</v>
      </c>
      <c r="B128" s="9">
        <f t="shared" si="6"/>
        <v>86</v>
      </c>
      <c r="C128" s="10">
        <f>[1]Sheet1_Raw!N127</f>
        <v>2158.015492</v>
      </c>
      <c r="D128" s="12">
        <f t="shared" si="5"/>
        <v>2142.5636652857147</v>
      </c>
      <c r="E128" s="12">
        <f t="shared" si="4"/>
        <v>5.8220821428571981</v>
      </c>
    </row>
    <row r="129" spans="1:5" ht="24" x14ac:dyDescent="0.25">
      <c r="A129" s="9" t="s">
        <v>169</v>
      </c>
      <c r="B129" s="9">
        <f t="shared" si="6"/>
        <v>87</v>
      </c>
      <c r="C129" s="10">
        <f>[1]Sheet1_Raw!N128</f>
        <v>2161.8741949999999</v>
      </c>
      <c r="D129" s="12">
        <f t="shared" si="5"/>
        <v>2147.7545398571428</v>
      </c>
      <c r="E129" s="12">
        <f t="shared" si="4"/>
        <v>5.1908745714281395</v>
      </c>
    </row>
    <row r="130" spans="1:5" ht="24" x14ac:dyDescent="0.25">
      <c r="A130" s="9" t="s">
        <v>170</v>
      </c>
      <c r="B130" s="9">
        <f t="shared" si="6"/>
        <v>88</v>
      </c>
      <c r="C130" s="10">
        <f>[1]Sheet1_Raw!N129</f>
        <v>2169.8774309999999</v>
      </c>
      <c r="D130" s="12">
        <f t="shared" si="5"/>
        <v>2153.1563840000003</v>
      </c>
      <c r="E130" s="12">
        <f t="shared" si="4"/>
        <v>5.4018441428574988</v>
      </c>
    </row>
    <row r="131" spans="1:5" ht="24" x14ac:dyDescent="0.25">
      <c r="A131" s="9" t="s">
        <v>171</v>
      </c>
      <c r="B131" s="9">
        <f t="shared" si="6"/>
        <v>89</v>
      </c>
      <c r="C131" s="10">
        <f>[1]Sheet1_Raw!N130</f>
        <v>2178.5237849999999</v>
      </c>
      <c r="D131" s="12">
        <f t="shared" si="5"/>
        <v>2158.6211788571431</v>
      </c>
      <c r="E131" s="12">
        <f t="shared" si="4"/>
        <v>5.464794857142806</v>
      </c>
    </row>
    <row r="132" spans="1:5" ht="24" x14ac:dyDescent="0.25">
      <c r="A132" s="9" t="s">
        <v>172</v>
      </c>
      <c r="B132" s="9">
        <f t="shared" si="6"/>
        <v>90</v>
      </c>
      <c r="C132" s="10">
        <f>[1]Sheet1_Raw!N131</f>
        <v>2181.7036419999999</v>
      </c>
      <c r="D132" s="12">
        <f t="shared" si="5"/>
        <v>2164.0706614285714</v>
      </c>
      <c r="E132" s="12">
        <f t="shared" si="4"/>
        <v>5.4494825714282342</v>
      </c>
    </row>
    <row r="133" spans="1:5" ht="24" x14ac:dyDescent="0.25">
      <c r="A133" s="9" t="s">
        <v>173</v>
      </c>
      <c r="B133" s="9">
        <f t="shared" si="6"/>
        <v>91</v>
      </c>
      <c r="C133" s="10">
        <f>[1]Sheet1_Raw!N132</f>
        <v>2184.3356589999999</v>
      </c>
      <c r="D133" s="12">
        <f t="shared" si="5"/>
        <v>2169.3142784285715</v>
      </c>
      <c r="E133" s="12">
        <f t="shared" si="4"/>
        <v>5.2436170000000857</v>
      </c>
    </row>
    <row r="134" spans="1:5" ht="24" x14ac:dyDescent="0.25">
      <c r="A134" s="9" t="s">
        <v>174</v>
      </c>
      <c r="B134" s="9">
        <f t="shared" si="6"/>
        <v>92</v>
      </c>
      <c r="C134" s="10">
        <f>[1]Sheet1_Raw!N133</f>
        <v>2186.5270209999999</v>
      </c>
      <c r="D134" s="12">
        <f t="shared" si="5"/>
        <v>2174.408175</v>
      </c>
      <c r="E134" s="12">
        <f t="shared" si="4"/>
        <v>5.0938965714285587</v>
      </c>
    </row>
    <row r="135" spans="1:5" ht="24" x14ac:dyDescent="0.25">
      <c r="A135" s="9" t="s">
        <v>175</v>
      </c>
      <c r="B135" s="9">
        <f t="shared" si="6"/>
        <v>93</v>
      </c>
      <c r="C135" s="10">
        <f>[1]Sheet1_Raw!N134</f>
        <v>2189.9212510000002</v>
      </c>
      <c r="D135" s="12">
        <f t="shared" si="5"/>
        <v>2178.9661405714282</v>
      </c>
      <c r="E135" s="12">
        <f t="shared" si="4"/>
        <v>4.5579655714282126</v>
      </c>
    </row>
    <row r="136" spans="1:5" ht="24" x14ac:dyDescent="0.25">
      <c r="A136" s="9" t="s">
        <v>176</v>
      </c>
      <c r="B136" s="9">
        <f t="shared" si="6"/>
        <v>94</v>
      </c>
      <c r="C136" s="10">
        <f>[1]Sheet1_Raw!N135</f>
        <v>2192.8033679999999</v>
      </c>
      <c r="D136" s="12">
        <f t="shared" si="5"/>
        <v>2183.384593857143</v>
      </c>
      <c r="E136" s="12">
        <f t="shared" si="4"/>
        <v>4.4184532857148042</v>
      </c>
    </row>
    <row r="137" spans="1:5" ht="24" x14ac:dyDescent="0.25">
      <c r="A137" s="9" t="s">
        <v>177</v>
      </c>
      <c r="B137" s="9">
        <f t="shared" si="6"/>
        <v>95</v>
      </c>
      <c r="C137" s="10">
        <f>[1]Sheet1_Raw!N136</f>
        <v>2196.9836300000002</v>
      </c>
      <c r="D137" s="12">
        <f t="shared" si="5"/>
        <v>2187.2569080000003</v>
      </c>
      <c r="E137" s="12">
        <f t="shared" si="4"/>
        <v>3.872314142857249</v>
      </c>
    </row>
    <row r="138" spans="1:5" ht="24" x14ac:dyDescent="0.25">
      <c r="A138" s="9" t="s">
        <v>178</v>
      </c>
      <c r="B138" s="9">
        <f t="shared" si="6"/>
        <v>96</v>
      </c>
      <c r="C138" s="10">
        <f>[1]Sheet1_Raw!N137</f>
        <v>2202.366759</v>
      </c>
      <c r="D138" s="12">
        <f t="shared" si="5"/>
        <v>2190.6630471428571</v>
      </c>
      <c r="E138" s="12">
        <f t="shared" si="4"/>
        <v>3.4061391428567731</v>
      </c>
    </row>
    <row r="139" spans="1:5" ht="24" x14ac:dyDescent="0.25">
      <c r="A139" s="9" t="s">
        <v>179</v>
      </c>
      <c r="B139" s="9">
        <f t="shared" si="6"/>
        <v>97</v>
      </c>
      <c r="C139" s="10">
        <f>[1]Sheet1_Raw!N138</f>
        <v>2208.6311970000002</v>
      </c>
      <c r="D139" s="12">
        <f t="shared" si="5"/>
        <v>2194.5098407142859</v>
      </c>
      <c r="E139" s="12">
        <f t="shared" si="4"/>
        <v>3.8467935714288615</v>
      </c>
    </row>
    <row r="140" spans="1:5" ht="24" x14ac:dyDescent="0.25">
      <c r="A140" s="9" t="s">
        <v>180</v>
      </c>
      <c r="B140" s="9">
        <f t="shared" si="6"/>
        <v>98</v>
      </c>
      <c r="C140" s="10">
        <f>[1]Sheet1_Raw!N139</f>
        <v>2212.2040710000001</v>
      </c>
      <c r="D140" s="12">
        <f t="shared" si="5"/>
        <v>2198.4910424285713</v>
      </c>
      <c r="E140" s="12">
        <f t="shared" si="4"/>
        <v>3.981201714285362</v>
      </c>
    </row>
    <row r="141" spans="1:5" ht="24" x14ac:dyDescent="0.25">
      <c r="A141" s="9" t="s">
        <v>181</v>
      </c>
      <c r="B141" s="9">
        <f t="shared" si="6"/>
        <v>99</v>
      </c>
      <c r="C141" s="10">
        <f>[1]Sheet1_Raw!N140</f>
        <v>2216.479609</v>
      </c>
      <c r="D141" s="12">
        <f t="shared" si="5"/>
        <v>2202.7699835714288</v>
      </c>
      <c r="E141" s="12">
        <f t="shared" si="4"/>
        <v>4.2789411428575477</v>
      </c>
    </row>
    <row r="142" spans="1:5" ht="24" x14ac:dyDescent="0.25">
      <c r="A142" s="9" t="s">
        <v>182</v>
      </c>
      <c r="B142" s="9">
        <f t="shared" si="6"/>
        <v>100</v>
      </c>
      <c r="C142" s="10">
        <f>[1]Sheet1_Raw!N141</f>
        <v>2221.207711</v>
      </c>
      <c r="D142" s="12">
        <f t="shared" si="5"/>
        <v>2207.2394778571429</v>
      </c>
      <c r="E142" s="12">
        <f t="shared" si="4"/>
        <v>4.4694942857140632</v>
      </c>
    </row>
    <row r="143" spans="1:5" ht="24" x14ac:dyDescent="0.25">
      <c r="A143" s="9" t="s">
        <v>183</v>
      </c>
      <c r="B143" s="9">
        <f t="shared" si="6"/>
        <v>101</v>
      </c>
      <c r="C143" s="10">
        <f>[1]Sheet1_Raw!N142</f>
        <v>2221.3982649999998</v>
      </c>
      <c r="D143" s="12">
        <f t="shared" si="5"/>
        <v>2211.324463142857</v>
      </c>
      <c r="E143" s="12">
        <f t="shared" si="4"/>
        <v>4.0849852857140831</v>
      </c>
    </row>
    <row r="144" spans="1:5" ht="24" x14ac:dyDescent="0.25">
      <c r="A144" s="9" t="s">
        <v>184</v>
      </c>
      <c r="B144" s="9">
        <f t="shared" si="6"/>
        <v>102</v>
      </c>
      <c r="C144" s="10">
        <f>[1]Sheet1_Raw!N143</f>
        <v>2223.4109830000002</v>
      </c>
      <c r="D144" s="12">
        <f t="shared" si="5"/>
        <v>2215.0997992857142</v>
      </c>
      <c r="E144" s="12">
        <f t="shared" si="4"/>
        <v>3.7753361428572134</v>
      </c>
    </row>
    <row r="145" spans="1:5" ht="24" x14ac:dyDescent="0.25">
      <c r="A145" s="9" t="s">
        <v>185</v>
      </c>
      <c r="B145" s="9">
        <f t="shared" si="6"/>
        <v>103</v>
      </c>
      <c r="C145" s="10">
        <f>[1]Sheet1_Raw!N144</f>
        <v>2229.7826070000001</v>
      </c>
      <c r="D145" s="12">
        <f t="shared" si="5"/>
        <v>2219.016349</v>
      </c>
      <c r="E145" s="12">
        <f t="shared" si="4"/>
        <v>3.916549714285793</v>
      </c>
    </row>
    <row r="146" spans="1:5" ht="24" x14ac:dyDescent="0.25">
      <c r="A146" s="9" t="s">
        <v>186</v>
      </c>
      <c r="B146" s="9">
        <f t="shared" si="6"/>
        <v>104</v>
      </c>
      <c r="C146" s="10">
        <f>[1]Sheet1_Raw!N145</f>
        <v>2230.2709</v>
      </c>
      <c r="D146" s="12">
        <f t="shared" si="5"/>
        <v>2222.1077351428571</v>
      </c>
      <c r="E146" s="12">
        <f t="shared" si="4"/>
        <v>3.0913861428571181</v>
      </c>
    </row>
    <row r="147" spans="1:5" ht="24" x14ac:dyDescent="0.25">
      <c r="A147" s="9" t="s">
        <v>187</v>
      </c>
      <c r="B147" s="9">
        <f t="shared" si="6"/>
        <v>105</v>
      </c>
      <c r="C147" s="10">
        <f>[1]Sheet1_Raw!N146</f>
        <v>2233.2602040000002</v>
      </c>
      <c r="D147" s="12">
        <f t="shared" si="5"/>
        <v>2225.115754142857</v>
      </c>
      <c r="E147" s="12">
        <f t="shared" si="4"/>
        <v>3.0080189999998765</v>
      </c>
    </row>
    <row r="148" spans="1:5" ht="24" x14ac:dyDescent="0.25">
      <c r="A148" s="9" t="s">
        <v>188</v>
      </c>
      <c r="B148" s="9">
        <f t="shared" si="6"/>
        <v>106</v>
      </c>
      <c r="C148" s="10">
        <f>[1]Sheet1_Raw!N147</f>
        <v>2235.2133749999998</v>
      </c>
      <c r="D148" s="12">
        <f t="shared" si="5"/>
        <v>2227.7920064285713</v>
      </c>
      <c r="E148" s="12">
        <f t="shared" si="4"/>
        <v>2.6762522857143267</v>
      </c>
    </row>
    <row r="149" spans="1:5" ht="24" x14ac:dyDescent="0.25">
      <c r="A149" s="9" t="s">
        <v>189</v>
      </c>
      <c r="B149" s="9">
        <f t="shared" si="6"/>
        <v>107</v>
      </c>
      <c r="C149" s="10">
        <f>[1]Sheet1_Raw!N148</f>
        <v>2242.0018340000001</v>
      </c>
      <c r="D149" s="12">
        <f t="shared" si="5"/>
        <v>2230.7625954285713</v>
      </c>
      <c r="E149" s="12">
        <f t="shared" si="4"/>
        <v>2.9705890000000181</v>
      </c>
    </row>
    <row r="150" spans="1:5" ht="24" x14ac:dyDescent="0.25">
      <c r="A150" s="9" t="s">
        <v>190</v>
      </c>
      <c r="B150" s="9">
        <f t="shared" si="6"/>
        <v>108</v>
      </c>
      <c r="C150" s="10">
        <f>[1]Sheet1_Raw!N149</f>
        <v>2246.1940060000002</v>
      </c>
      <c r="D150" s="12">
        <f t="shared" si="5"/>
        <v>2234.3048441428573</v>
      </c>
      <c r="E150" s="12">
        <f t="shared" si="4"/>
        <v>3.5422487142859609</v>
      </c>
    </row>
    <row r="151" spans="1:5" ht="24" x14ac:dyDescent="0.25">
      <c r="A151" s="9" t="s">
        <v>191</v>
      </c>
      <c r="B151" s="9">
        <f t="shared" si="6"/>
        <v>109</v>
      </c>
      <c r="C151" s="10">
        <f>[1]Sheet1_Raw!N150</f>
        <v>2260.6403230000001</v>
      </c>
      <c r="D151" s="12">
        <f t="shared" si="5"/>
        <v>2239.6233212857142</v>
      </c>
      <c r="E151" s="12">
        <f t="shared" si="4"/>
        <v>5.3184771428568638</v>
      </c>
    </row>
    <row r="152" spans="1:5" ht="24" x14ac:dyDescent="0.25">
      <c r="A152" s="9" t="s">
        <v>192</v>
      </c>
      <c r="B152" s="9">
        <f t="shared" si="6"/>
        <v>110</v>
      </c>
      <c r="C152" s="10">
        <f>[1]Sheet1_Raw!N151</f>
        <v>2266.3807400000001</v>
      </c>
      <c r="D152" s="12">
        <f t="shared" si="5"/>
        <v>2244.8516260000001</v>
      </c>
      <c r="E152" s="12">
        <f t="shared" si="4"/>
        <v>5.2283047142859687</v>
      </c>
    </row>
    <row r="153" spans="1:5" ht="24" x14ac:dyDescent="0.25">
      <c r="A153" s="9" t="s">
        <v>193</v>
      </c>
      <c r="B153" s="9">
        <f t="shared" si="6"/>
        <v>111</v>
      </c>
      <c r="C153" s="10">
        <f>[1]Sheet1_Raw!N152</f>
        <v>2270.7991929999998</v>
      </c>
      <c r="D153" s="12">
        <f t="shared" si="5"/>
        <v>2250.6413821428573</v>
      </c>
      <c r="E153" s="12">
        <f t="shared" si="4"/>
        <v>5.7897561428571862</v>
      </c>
    </row>
    <row r="154" spans="1:5" ht="24" x14ac:dyDescent="0.25">
      <c r="A154" s="9" t="s">
        <v>194</v>
      </c>
      <c r="B154" s="9">
        <f t="shared" si="6"/>
        <v>112</v>
      </c>
      <c r="C154" s="10">
        <f>[1]Sheet1_Raw!N153</f>
        <v>2277.9687589999999</v>
      </c>
      <c r="D154" s="12">
        <f t="shared" si="5"/>
        <v>2257.0283185714284</v>
      </c>
      <c r="E154" s="12">
        <f t="shared" si="4"/>
        <v>6.3869364285710617</v>
      </c>
    </row>
    <row r="155" spans="1:5" ht="24" x14ac:dyDescent="0.25">
      <c r="A155" s="9" t="s">
        <v>195</v>
      </c>
      <c r="B155" s="9">
        <f t="shared" si="6"/>
        <v>113</v>
      </c>
      <c r="C155" s="10">
        <f>[1]Sheet1_Raw!N154</f>
        <v>2283.8759100000002</v>
      </c>
      <c r="D155" s="12">
        <f t="shared" si="5"/>
        <v>2263.9801092857142</v>
      </c>
      <c r="E155" s="12">
        <f t="shared" si="4"/>
        <v>6.9517907142858348</v>
      </c>
    </row>
    <row r="156" spans="1:5" ht="24" x14ac:dyDescent="0.25">
      <c r="A156" s="9" t="s">
        <v>196</v>
      </c>
      <c r="B156" s="9">
        <f t="shared" si="6"/>
        <v>114</v>
      </c>
      <c r="C156" s="10">
        <f>[1]Sheet1_Raw!N155</f>
        <v>2292.3555289999999</v>
      </c>
      <c r="D156" s="12">
        <f t="shared" si="5"/>
        <v>2271.1734942857142</v>
      </c>
      <c r="E156" s="12">
        <f t="shared" si="4"/>
        <v>7.1933850000000348</v>
      </c>
    </row>
    <row r="157" spans="1:5" ht="24" x14ac:dyDescent="0.25">
      <c r="A157" s="9" t="s">
        <v>197</v>
      </c>
      <c r="B157" s="9">
        <f t="shared" si="6"/>
        <v>115</v>
      </c>
      <c r="C157" s="10">
        <f>[1]Sheet1_Raw!N156</f>
        <v>2297.012174</v>
      </c>
      <c r="D157" s="12">
        <f t="shared" si="5"/>
        <v>2278.4332325714286</v>
      </c>
      <c r="E157" s="12">
        <f t="shared" si="4"/>
        <v>7.2597382857143202</v>
      </c>
    </row>
    <row r="158" spans="1:5" ht="24" x14ac:dyDescent="0.25">
      <c r="A158" s="9" t="s">
        <v>198</v>
      </c>
      <c r="B158" s="9">
        <f t="shared" si="6"/>
        <v>116</v>
      </c>
      <c r="C158" s="10">
        <f>[1]Sheet1_Raw!N157</f>
        <v>2302.9669629999999</v>
      </c>
      <c r="D158" s="12">
        <f t="shared" si="5"/>
        <v>2284.4798954285716</v>
      </c>
      <c r="E158" s="12">
        <f t="shared" si="4"/>
        <v>6.0466628571430192</v>
      </c>
    </row>
    <row r="159" spans="1:5" ht="24" x14ac:dyDescent="0.25">
      <c r="A159" s="9" t="s">
        <v>199</v>
      </c>
      <c r="B159" s="9">
        <f t="shared" si="6"/>
        <v>117</v>
      </c>
      <c r="C159" s="10">
        <f>[1]Sheet1_Raw!N158</f>
        <v>2310.8868320000001</v>
      </c>
      <c r="D159" s="12">
        <f t="shared" si="5"/>
        <v>2290.8379085714287</v>
      </c>
      <c r="E159" s="12">
        <f t="shared" si="4"/>
        <v>6.3580131428570894</v>
      </c>
    </row>
    <row r="160" spans="1:5" ht="24" x14ac:dyDescent="0.25">
      <c r="A160" s="9" t="s">
        <v>200</v>
      </c>
      <c r="B160" s="9">
        <f t="shared" si="6"/>
        <v>118</v>
      </c>
      <c r="C160" s="10">
        <f>[1]Sheet1_Raw!N159</f>
        <v>2315.9126740000002</v>
      </c>
      <c r="D160" s="12">
        <f t="shared" si="5"/>
        <v>2297.2826915714286</v>
      </c>
      <c r="E160" s="12">
        <f t="shared" si="4"/>
        <v>6.4447829999999158</v>
      </c>
    </row>
    <row r="161" spans="1:5" ht="24" x14ac:dyDescent="0.25">
      <c r="A161" s="9" t="s">
        <v>201</v>
      </c>
      <c r="B161" s="9">
        <f t="shared" si="6"/>
        <v>119</v>
      </c>
      <c r="C161" s="10">
        <f>[1]Sheet1_Raw!N160</f>
        <v>2318.711425</v>
      </c>
      <c r="D161" s="12">
        <f t="shared" si="5"/>
        <v>2303.1030724285715</v>
      </c>
      <c r="E161" s="12">
        <f t="shared" si="4"/>
        <v>5.8203808571429363</v>
      </c>
    </row>
    <row r="162" spans="1:5" ht="24" x14ac:dyDescent="0.25">
      <c r="A162" s="9" t="s">
        <v>202</v>
      </c>
      <c r="B162" s="9">
        <f t="shared" si="6"/>
        <v>120</v>
      </c>
      <c r="C162" s="10">
        <f>[1]Sheet1_Raw!N161</f>
        <v>2322.8678669999999</v>
      </c>
      <c r="D162" s="12">
        <f t="shared" si="5"/>
        <v>2308.6733519999993</v>
      </c>
      <c r="E162" s="12">
        <f t="shared" si="4"/>
        <v>5.5702795714278182</v>
      </c>
    </row>
    <row r="163" spans="1:5" ht="24" x14ac:dyDescent="0.25">
      <c r="A163" s="9" t="s">
        <v>203</v>
      </c>
      <c r="B163" s="9">
        <f t="shared" si="6"/>
        <v>121</v>
      </c>
      <c r="C163" s="10">
        <f>[1]Sheet1_Raw!N162</f>
        <v>2327.3458690000002</v>
      </c>
      <c r="D163" s="12">
        <f t="shared" si="5"/>
        <v>2313.6719720000001</v>
      </c>
      <c r="E163" s="12">
        <f t="shared" si="4"/>
        <v>4.9986200000007557</v>
      </c>
    </row>
    <row r="164" spans="1:5" ht="24" x14ac:dyDescent="0.25">
      <c r="A164" s="9" t="s">
        <v>204</v>
      </c>
      <c r="B164" s="9">
        <f t="shared" si="6"/>
        <v>122</v>
      </c>
      <c r="C164" s="10">
        <f>[1]Sheet1_Raw!N163</f>
        <v>2333.0029180000001</v>
      </c>
      <c r="D164" s="12">
        <f t="shared" si="5"/>
        <v>2318.8135068571432</v>
      </c>
      <c r="E164" s="12">
        <f t="shared" si="4"/>
        <v>5.1415348571431423</v>
      </c>
    </row>
    <row r="165" spans="1:5" ht="24" x14ac:dyDescent="0.25">
      <c r="A165" s="9" t="s">
        <v>205</v>
      </c>
      <c r="B165" s="9">
        <f t="shared" si="6"/>
        <v>123</v>
      </c>
      <c r="C165" s="10">
        <f>[1]Sheet1_Raw!N164</f>
        <v>2338.6837869999999</v>
      </c>
      <c r="D165" s="12">
        <f t="shared" si="5"/>
        <v>2323.9159102857147</v>
      </c>
      <c r="E165" s="12">
        <f t="shared" si="4"/>
        <v>5.1024034285715061</v>
      </c>
    </row>
    <row r="166" spans="1:5" ht="24" x14ac:dyDescent="0.25">
      <c r="A166" s="9" t="s">
        <v>206</v>
      </c>
      <c r="B166" s="9">
        <f t="shared" si="6"/>
        <v>124</v>
      </c>
      <c r="C166" s="10">
        <f>[1]Sheet1_Raw!N165</f>
        <v>2343.5667130000002</v>
      </c>
      <c r="D166" s="12">
        <f t="shared" si="5"/>
        <v>2328.5844647142858</v>
      </c>
      <c r="E166" s="12">
        <f t="shared" si="4"/>
        <v>4.6685544285710421</v>
      </c>
    </row>
    <row r="167" spans="1:5" ht="24" x14ac:dyDescent="0.25">
      <c r="A167" s="9" t="s">
        <v>207</v>
      </c>
      <c r="B167" s="9">
        <f t="shared" si="6"/>
        <v>125</v>
      </c>
      <c r="C167" s="10">
        <f>[1]Sheet1_Raw!N166</f>
        <v>2348.5449170000002</v>
      </c>
      <c r="D167" s="12">
        <f t="shared" si="5"/>
        <v>2333.2462137142861</v>
      </c>
      <c r="E167" s="12">
        <f t="shared" ref="E167:E230" si="7">D167-D166</f>
        <v>4.6617490000003272</v>
      </c>
    </row>
    <row r="168" spans="1:5" ht="24" x14ac:dyDescent="0.25">
      <c r="A168" s="9" t="s">
        <v>208</v>
      </c>
      <c r="B168" s="9">
        <f t="shared" si="6"/>
        <v>126</v>
      </c>
      <c r="C168" s="10">
        <f>[1]Sheet1_Raw!N167</f>
        <v>2352.4155300000002</v>
      </c>
      <c r="D168" s="12">
        <f t="shared" si="5"/>
        <v>2338.0610858571431</v>
      </c>
      <c r="E168" s="12">
        <f t="shared" si="7"/>
        <v>4.8148721428569843</v>
      </c>
    </row>
    <row r="169" spans="1:5" ht="24" x14ac:dyDescent="0.25">
      <c r="A169" s="9" t="s">
        <v>209</v>
      </c>
      <c r="B169" s="9">
        <f t="shared" si="6"/>
        <v>127</v>
      </c>
      <c r="C169" s="10">
        <f>[1]Sheet1_Raw!N168</f>
        <v>2358.8586110000001</v>
      </c>
      <c r="D169" s="12">
        <f t="shared" ref="D169:D232" si="8">AVERAGE(C163:C169)</f>
        <v>2343.2026207142858</v>
      </c>
      <c r="E169" s="12">
        <f t="shared" si="7"/>
        <v>5.1415348571426875</v>
      </c>
    </row>
    <row r="170" spans="1:5" ht="24" x14ac:dyDescent="0.25">
      <c r="A170" s="9" t="s">
        <v>210</v>
      </c>
      <c r="B170" s="9">
        <f t="shared" si="6"/>
        <v>128</v>
      </c>
      <c r="C170" s="10">
        <f>[1]Sheet1_Raw!N169</f>
        <v>2362.181384</v>
      </c>
      <c r="D170" s="12">
        <f t="shared" si="8"/>
        <v>2348.1791228571428</v>
      </c>
      <c r="E170" s="12">
        <f t="shared" si="7"/>
        <v>4.9765021428570435</v>
      </c>
    </row>
    <row r="171" spans="1:5" ht="24" x14ac:dyDescent="0.25">
      <c r="A171" s="9" t="s">
        <v>211</v>
      </c>
      <c r="B171" s="9">
        <f t="shared" si="6"/>
        <v>129</v>
      </c>
      <c r="C171" s="10">
        <f>[1]Sheet1_Raw!N170</f>
        <v>2366.4211930000001</v>
      </c>
      <c r="D171" s="12">
        <f t="shared" si="8"/>
        <v>2352.9531621428573</v>
      </c>
      <c r="E171" s="12">
        <f t="shared" si="7"/>
        <v>4.7740392857144798</v>
      </c>
    </row>
    <row r="172" spans="1:5" ht="24" x14ac:dyDescent="0.25">
      <c r="A172" s="9" t="s">
        <v>212</v>
      </c>
      <c r="B172" s="9">
        <f t="shared" ref="B172:B235" si="9">1+B171</f>
        <v>130</v>
      </c>
      <c r="C172" s="10">
        <f>[1]Sheet1_Raw!N171</f>
        <v>2370.0178860000001</v>
      </c>
      <c r="D172" s="12">
        <f t="shared" si="8"/>
        <v>2357.4294620000001</v>
      </c>
      <c r="E172" s="12">
        <f t="shared" si="7"/>
        <v>4.4762998571427488</v>
      </c>
    </row>
    <row r="173" spans="1:5" ht="24" x14ac:dyDescent="0.25">
      <c r="A173" s="9" t="s">
        <v>213</v>
      </c>
      <c r="B173" s="9">
        <f t="shared" si="9"/>
        <v>131</v>
      </c>
      <c r="C173" s="10">
        <f>[1]Sheet1_Raw!N172</f>
        <v>2373.9599560000001</v>
      </c>
      <c r="D173" s="12">
        <f t="shared" si="8"/>
        <v>2361.7713538571429</v>
      </c>
      <c r="E173" s="12">
        <f t="shared" si="7"/>
        <v>4.3418918571428549</v>
      </c>
    </row>
    <row r="174" spans="1:5" ht="24" x14ac:dyDescent="0.25">
      <c r="A174" s="9" t="s">
        <v>214</v>
      </c>
      <c r="B174" s="9">
        <f t="shared" si="9"/>
        <v>132</v>
      </c>
      <c r="C174" s="10">
        <f>[1]Sheet1_Raw!N173</f>
        <v>2378.4498669999998</v>
      </c>
      <c r="D174" s="12">
        <f t="shared" si="8"/>
        <v>2366.0434895714284</v>
      </c>
      <c r="E174" s="12">
        <f t="shared" si="7"/>
        <v>4.2721357142854686</v>
      </c>
    </row>
    <row r="175" spans="1:5" ht="24" x14ac:dyDescent="0.25">
      <c r="A175" s="9" t="s">
        <v>215</v>
      </c>
      <c r="B175" s="9">
        <f t="shared" si="9"/>
        <v>133</v>
      </c>
      <c r="C175" s="10">
        <f>[1]Sheet1_Raw!N174</f>
        <v>2380.9508780000001</v>
      </c>
      <c r="D175" s="12">
        <f t="shared" si="8"/>
        <v>2370.1199678571429</v>
      </c>
      <c r="E175" s="12">
        <f t="shared" si="7"/>
        <v>4.0764782857145292</v>
      </c>
    </row>
    <row r="176" spans="1:5" ht="24" x14ac:dyDescent="0.25">
      <c r="A176" s="9" t="s">
        <v>216</v>
      </c>
      <c r="B176" s="9">
        <f t="shared" si="9"/>
        <v>134</v>
      </c>
      <c r="C176" s="10">
        <f>[1]Sheet1_Raw!N175</f>
        <v>2384.0592780000002</v>
      </c>
      <c r="D176" s="12">
        <f t="shared" si="8"/>
        <v>2373.7200631428568</v>
      </c>
      <c r="E176" s="12">
        <f t="shared" si="7"/>
        <v>3.6000952857139055</v>
      </c>
    </row>
    <row r="177" spans="1:5" ht="24" x14ac:dyDescent="0.25">
      <c r="A177" s="9" t="s">
        <v>217</v>
      </c>
      <c r="B177" s="9">
        <f t="shared" si="9"/>
        <v>135</v>
      </c>
      <c r="C177" s="10">
        <f>[1]Sheet1_Raw!N176</f>
        <v>2387.346321</v>
      </c>
      <c r="D177" s="12">
        <f t="shared" si="8"/>
        <v>2377.3150541428572</v>
      </c>
      <c r="E177" s="12">
        <f t="shared" si="7"/>
        <v>3.5949910000003911</v>
      </c>
    </row>
    <row r="178" spans="1:5" ht="24" x14ac:dyDescent="0.25">
      <c r="A178" s="9" t="s">
        <v>218</v>
      </c>
      <c r="B178" s="9">
        <f t="shared" si="9"/>
        <v>136</v>
      </c>
      <c r="C178" s="10">
        <f>[1]Sheet1_Raw!N177</f>
        <v>2392.5150779999999</v>
      </c>
      <c r="D178" s="12">
        <f t="shared" si="8"/>
        <v>2381.0427520000003</v>
      </c>
      <c r="E178" s="12">
        <f t="shared" si="7"/>
        <v>3.7276978571430845</v>
      </c>
    </row>
    <row r="179" spans="1:5" ht="24" x14ac:dyDescent="0.25">
      <c r="A179" s="9" t="s">
        <v>219</v>
      </c>
      <c r="B179" s="9">
        <f t="shared" si="9"/>
        <v>137</v>
      </c>
      <c r="C179" s="10">
        <f>[1]Sheet1_Raw!N178</f>
        <v>2399.1844420000002</v>
      </c>
      <c r="D179" s="12">
        <f t="shared" si="8"/>
        <v>2385.2094028571432</v>
      </c>
      <c r="E179" s="12">
        <f t="shared" si="7"/>
        <v>4.1666508571429404</v>
      </c>
    </row>
    <row r="180" spans="1:5" ht="24" x14ac:dyDescent="0.25">
      <c r="A180" s="9" t="s">
        <v>220</v>
      </c>
      <c r="B180" s="9">
        <f t="shared" si="9"/>
        <v>138</v>
      </c>
      <c r="C180" s="10">
        <f>[1]Sheet1_Raw!N179</f>
        <v>2406.2706400000002</v>
      </c>
      <c r="D180" s="12">
        <f t="shared" si="8"/>
        <v>2389.8252148571432</v>
      </c>
      <c r="E180" s="12">
        <f t="shared" si="7"/>
        <v>4.6158120000000054</v>
      </c>
    </row>
    <row r="181" spans="1:5" ht="24" x14ac:dyDescent="0.25">
      <c r="A181" s="9" t="s">
        <v>221</v>
      </c>
      <c r="B181" s="9">
        <f t="shared" si="9"/>
        <v>139</v>
      </c>
      <c r="C181" s="10">
        <f>[1]Sheet1_Raw!N180</f>
        <v>2410.8081900000002</v>
      </c>
      <c r="D181" s="12">
        <f t="shared" si="8"/>
        <v>2394.4478324285715</v>
      </c>
      <c r="E181" s="12">
        <f t="shared" si="7"/>
        <v>4.6226175714282363</v>
      </c>
    </row>
    <row r="182" spans="1:5" ht="24" x14ac:dyDescent="0.25">
      <c r="A182" s="9" t="s">
        <v>222</v>
      </c>
      <c r="B182" s="9">
        <f t="shared" si="9"/>
        <v>140</v>
      </c>
      <c r="C182" s="10">
        <f>[1]Sheet1_Raw!N181</f>
        <v>2414.488249</v>
      </c>
      <c r="D182" s="12">
        <f t="shared" si="8"/>
        <v>2399.2388854285714</v>
      </c>
      <c r="E182" s="12">
        <f t="shared" si="7"/>
        <v>4.7910529999999198</v>
      </c>
    </row>
    <row r="183" spans="1:5" ht="24" x14ac:dyDescent="0.25">
      <c r="A183" s="9" t="s">
        <v>223</v>
      </c>
      <c r="B183" s="9">
        <f t="shared" si="9"/>
        <v>141</v>
      </c>
      <c r="C183" s="10">
        <f>[1]Sheet1_Raw!N182</f>
        <v>2421.5149000000001</v>
      </c>
      <c r="D183" s="12">
        <f t="shared" si="8"/>
        <v>2404.5896885714287</v>
      </c>
      <c r="E183" s="12">
        <f t="shared" si="7"/>
        <v>5.3508031428573304</v>
      </c>
    </row>
    <row r="184" spans="1:5" ht="24" x14ac:dyDescent="0.25">
      <c r="A184" s="9" t="s">
        <v>224</v>
      </c>
      <c r="B184" s="9">
        <f t="shared" si="9"/>
        <v>142</v>
      </c>
      <c r="C184" s="10">
        <f>[1]Sheet1_Raw!N183</f>
        <v>2426.183454</v>
      </c>
      <c r="D184" s="12">
        <f t="shared" si="8"/>
        <v>2410.1378504285717</v>
      </c>
      <c r="E184" s="12">
        <f t="shared" si="7"/>
        <v>5.5481618571429863</v>
      </c>
    </row>
    <row r="185" spans="1:5" ht="24" x14ac:dyDescent="0.25">
      <c r="A185" s="9" t="s">
        <v>225</v>
      </c>
      <c r="B185" s="9">
        <f t="shared" si="9"/>
        <v>143</v>
      </c>
      <c r="C185" s="10">
        <f>[1]Sheet1_Raw!N184</f>
        <v>2432.8409080000001</v>
      </c>
      <c r="D185" s="12">
        <f t="shared" si="8"/>
        <v>2415.8986832857145</v>
      </c>
      <c r="E185" s="12">
        <f t="shared" si="7"/>
        <v>5.7608328571427592</v>
      </c>
    </row>
    <row r="186" spans="1:5" ht="24" x14ac:dyDescent="0.25">
      <c r="A186" s="9" t="s">
        <v>226</v>
      </c>
      <c r="B186" s="9">
        <f t="shared" si="9"/>
        <v>144</v>
      </c>
      <c r="C186" s="10">
        <f>[1]Sheet1_Raw!N185</f>
        <v>2440.0462029999999</v>
      </c>
      <c r="D186" s="12">
        <f t="shared" si="8"/>
        <v>2421.7360777142858</v>
      </c>
      <c r="E186" s="12">
        <f t="shared" si="7"/>
        <v>5.8373944285713151</v>
      </c>
    </row>
    <row r="187" spans="1:5" ht="24" x14ac:dyDescent="0.25">
      <c r="A187" s="9" t="s">
        <v>227</v>
      </c>
      <c r="B187" s="9">
        <f t="shared" si="9"/>
        <v>145</v>
      </c>
      <c r="C187" s="10">
        <f>[1]Sheet1_Raw!N186</f>
        <v>2448.8831100000002</v>
      </c>
      <c r="D187" s="12">
        <f t="shared" si="8"/>
        <v>2427.8235734285713</v>
      </c>
      <c r="E187" s="12">
        <f t="shared" si="7"/>
        <v>6.0874957142855237</v>
      </c>
    </row>
    <row r="188" spans="1:5" ht="24" x14ac:dyDescent="0.25">
      <c r="A188" s="9" t="s">
        <v>228</v>
      </c>
      <c r="B188" s="9">
        <f t="shared" si="9"/>
        <v>146</v>
      </c>
      <c r="C188" s="10">
        <f>[1]Sheet1_Raw!N187</f>
        <v>2456.6838830000002</v>
      </c>
      <c r="D188" s="12">
        <f t="shared" si="8"/>
        <v>2434.3772438571432</v>
      </c>
      <c r="E188" s="12">
        <f t="shared" si="7"/>
        <v>6.553670428571877</v>
      </c>
    </row>
    <row r="189" spans="1:5" ht="24" x14ac:dyDescent="0.25">
      <c r="A189" s="9" t="s">
        <v>229</v>
      </c>
      <c r="B189" s="9">
        <f t="shared" si="9"/>
        <v>147</v>
      </c>
      <c r="C189" s="10">
        <f>[1]Sheet1_Raw!N188</f>
        <v>2461.3167090000002</v>
      </c>
      <c r="D189" s="12">
        <f t="shared" si="8"/>
        <v>2441.0670238571429</v>
      </c>
      <c r="E189" s="12">
        <f t="shared" si="7"/>
        <v>6.6897799999997005</v>
      </c>
    </row>
    <row r="190" spans="1:5" ht="24" x14ac:dyDescent="0.25">
      <c r="A190" s="9" t="s">
        <v>230</v>
      </c>
      <c r="B190" s="9">
        <f t="shared" si="9"/>
        <v>148</v>
      </c>
      <c r="C190" s="10">
        <f>[1]Sheet1_Raw!N189</f>
        <v>2466.6164709999998</v>
      </c>
      <c r="D190" s="12">
        <f t="shared" si="8"/>
        <v>2447.5101054285719</v>
      </c>
      <c r="E190" s="12">
        <f t="shared" si="7"/>
        <v>6.4430815714290475</v>
      </c>
    </row>
    <row r="191" spans="1:5" ht="24" x14ac:dyDescent="0.25">
      <c r="A191" s="9" t="s">
        <v>231</v>
      </c>
      <c r="B191" s="9">
        <f t="shared" si="9"/>
        <v>149</v>
      </c>
      <c r="C191" s="10">
        <f>[1]Sheet1_Raw!N190</f>
        <v>2473.7026700000001</v>
      </c>
      <c r="D191" s="12">
        <f t="shared" si="8"/>
        <v>2454.2985648571425</v>
      </c>
      <c r="E191" s="12">
        <f t="shared" si="7"/>
        <v>6.7884594285706044</v>
      </c>
    </row>
    <row r="192" spans="1:5" ht="24" x14ac:dyDescent="0.25">
      <c r="A192" s="9" t="s">
        <v>232</v>
      </c>
      <c r="B192" s="9">
        <f t="shared" si="9"/>
        <v>150</v>
      </c>
      <c r="C192" s="10">
        <f>[1]Sheet1_Raw!N191</f>
        <v>2483.6948050000001</v>
      </c>
      <c r="D192" s="12">
        <f t="shared" si="8"/>
        <v>2461.5634072857142</v>
      </c>
      <c r="E192" s="12">
        <f t="shared" si="7"/>
        <v>7.2648424285716828</v>
      </c>
    </row>
    <row r="193" spans="1:5" ht="24" x14ac:dyDescent="0.25">
      <c r="A193" s="13" t="s">
        <v>233</v>
      </c>
      <c r="B193" s="9">
        <f t="shared" si="9"/>
        <v>151</v>
      </c>
      <c r="C193" s="10">
        <f>[1]Sheet1_Raw!N192</f>
        <v>2495.4733780000001</v>
      </c>
      <c r="D193" s="12">
        <f t="shared" si="8"/>
        <v>2469.4815751428573</v>
      </c>
      <c r="E193" s="12">
        <f t="shared" si="7"/>
        <v>7.9181678571430893</v>
      </c>
    </row>
    <row r="194" spans="1:5" ht="24" x14ac:dyDescent="0.25">
      <c r="A194" s="9" t="s">
        <v>234</v>
      </c>
      <c r="B194" s="9">
        <f t="shared" si="9"/>
        <v>152</v>
      </c>
      <c r="C194" s="10">
        <f>[1]Sheet1_Raw!N193</f>
        <v>2505.7632530000001</v>
      </c>
      <c r="D194" s="12">
        <f t="shared" si="8"/>
        <v>2477.6073098571428</v>
      </c>
      <c r="E194" s="12">
        <f t="shared" si="7"/>
        <v>8.1257347142854996</v>
      </c>
    </row>
    <row r="195" spans="1:5" ht="24" x14ac:dyDescent="0.25">
      <c r="A195" s="9" t="s">
        <v>235</v>
      </c>
      <c r="B195" s="9">
        <f t="shared" si="9"/>
        <v>153</v>
      </c>
      <c r="C195" s="10">
        <f>[1]Sheet1_Raw!N194</f>
        <v>2512.9804570000001</v>
      </c>
      <c r="D195" s="12">
        <f t="shared" si="8"/>
        <v>2485.649677571429</v>
      </c>
      <c r="E195" s="12">
        <f t="shared" si="7"/>
        <v>8.0423677142862289</v>
      </c>
    </row>
    <row r="196" spans="1:5" ht="24" x14ac:dyDescent="0.25">
      <c r="A196" s="9" t="s">
        <v>236</v>
      </c>
      <c r="B196" s="9">
        <f t="shared" si="9"/>
        <v>154</v>
      </c>
      <c r="C196" s="10">
        <f>[1]Sheet1_Raw!N195</f>
        <v>2515.5410160000001</v>
      </c>
      <c r="D196" s="12">
        <f t="shared" si="8"/>
        <v>2493.3960071428569</v>
      </c>
      <c r="E196" s="12">
        <f t="shared" si="7"/>
        <v>7.7463295714278502</v>
      </c>
    </row>
    <row r="197" spans="1:5" ht="24" x14ac:dyDescent="0.25">
      <c r="A197" s="9" t="s">
        <v>237</v>
      </c>
      <c r="B197" s="9">
        <f t="shared" si="9"/>
        <v>155</v>
      </c>
      <c r="C197" s="10">
        <f>[1]Sheet1_Raw!N196</f>
        <v>2526.15245</v>
      </c>
      <c r="D197" s="12">
        <f t="shared" si="8"/>
        <v>2501.9011470000005</v>
      </c>
      <c r="E197" s="12">
        <f t="shared" si="7"/>
        <v>8.5051398571436039</v>
      </c>
    </row>
    <row r="198" spans="1:5" ht="24" x14ac:dyDescent="0.25">
      <c r="A198" s="9" t="s">
        <v>238</v>
      </c>
      <c r="B198" s="9">
        <f t="shared" si="9"/>
        <v>156</v>
      </c>
      <c r="C198" s="10">
        <f>[1]Sheet1_Raw!N197</f>
        <v>2534.6916179999998</v>
      </c>
      <c r="D198" s="12">
        <f t="shared" si="8"/>
        <v>2510.6138538571427</v>
      </c>
      <c r="E198" s="12">
        <f t="shared" si="7"/>
        <v>8.712706857142166</v>
      </c>
    </row>
    <row r="199" spans="1:5" ht="24" x14ac:dyDescent="0.25">
      <c r="A199" s="9" t="s">
        <v>239</v>
      </c>
      <c r="B199" s="9">
        <f t="shared" si="9"/>
        <v>157</v>
      </c>
      <c r="C199" s="10">
        <f>[1]Sheet1_Raw!N198</f>
        <v>2549.9954250000001</v>
      </c>
      <c r="D199" s="12">
        <f t="shared" si="8"/>
        <v>2520.0853710000001</v>
      </c>
      <c r="E199" s="12">
        <f t="shared" si="7"/>
        <v>9.4715171428574649</v>
      </c>
    </row>
    <row r="200" spans="1:5" ht="24" x14ac:dyDescent="0.25">
      <c r="A200" s="9" t="s">
        <v>240</v>
      </c>
      <c r="B200" s="9">
        <f t="shared" si="9"/>
        <v>158</v>
      </c>
      <c r="C200" s="10">
        <f>[1]Sheet1_Raw!N199</f>
        <v>2561.023694</v>
      </c>
      <c r="D200" s="12">
        <f t="shared" si="8"/>
        <v>2529.4497018571428</v>
      </c>
      <c r="E200" s="12">
        <f t="shared" si="7"/>
        <v>9.3643308571427042</v>
      </c>
    </row>
    <row r="201" spans="1:5" ht="24" x14ac:dyDescent="0.25">
      <c r="A201" s="9" t="s">
        <v>241</v>
      </c>
      <c r="B201" s="9">
        <f t="shared" si="9"/>
        <v>159</v>
      </c>
      <c r="C201" s="10">
        <f>[1]Sheet1_Raw!N200</f>
        <v>2574.8030749999998</v>
      </c>
      <c r="D201" s="12">
        <f t="shared" si="8"/>
        <v>2539.3125335714285</v>
      </c>
      <c r="E201" s="12">
        <f t="shared" si="7"/>
        <v>9.8628317142856758</v>
      </c>
    </row>
    <row r="202" spans="1:5" ht="24" x14ac:dyDescent="0.25">
      <c r="A202" s="9" t="s">
        <v>242</v>
      </c>
      <c r="B202" s="9">
        <f t="shared" si="9"/>
        <v>160</v>
      </c>
      <c r="C202" s="10">
        <f>[1]Sheet1_Raw!N201</f>
        <v>2583.2231470000002</v>
      </c>
      <c r="D202" s="12">
        <f t="shared" si="8"/>
        <v>2549.3472035714285</v>
      </c>
      <c r="E202" s="12">
        <f t="shared" si="7"/>
        <v>10.034670000000006</v>
      </c>
    </row>
    <row r="203" spans="1:5" ht="24" x14ac:dyDescent="0.25">
      <c r="A203" s="9" t="s">
        <v>243</v>
      </c>
      <c r="B203" s="9">
        <f t="shared" si="9"/>
        <v>161</v>
      </c>
      <c r="C203" s="10">
        <f>[1]Sheet1_Raw!N202</f>
        <v>2587.8083339999998</v>
      </c>
      <c r="D203" s="12">
        <f t="shared" si="8"/>
        <v>2559.6711061428573</v>
      </c>
      <c r="E203" s="12">
        <f t="shared" si="7"/>
        <v>10.323902571428789</v>
      </c>
    </row>
    <row r="204" spans="1:5" ht="24" x14ac:dyDescent="0.25">
      <c r="A204" s="9" t="s">
        <v>244</v>
      </c>
      <c r="B204" s="9">
        <f t="shared" si="9"/>
        <v>162</v>
      </c>
      <c r="C204" s="10">
        <f>[1]Sheet1_Raw!N203</f>
        <v>2602.3380189999998</v>
      </c>
      <c r="D204" s="12">
        <f t="shared" si="8"/>
        <v>2570.5547588571426</v>
      </c>
      <c r="E204" s="12">
        <f t="shared" si="7"/>
        <v>10.88365271428529</v>
      </c>
    </row>
    <row r="205" spans="1:5" ht="24" x14ac:dyDescent="0.25">
      <c r="A205" s="9" t="s">
        <v>245</v>
      </c>
      <c r="B205" s="9">
        <f t="shared" si="9"/>
        <v>163</v>
      </c>
      <c r="C205" s="10">
        <f>[1]Sheet1_Raw!N204</f>
        <v>2614.6287029999999</v>
      </c>
      <c r="D205" s="12">
        <f t="shared" si="8"/>
        <v>2581.9743424285712</v>
      </c>
      <c r="E205" s="12">
        <f t="shared" si="7"/>
        <v>11.419583571428575</v>
      </c>
    </row>
    <row r="206" spans="1:5" ht="24" x14ac:dyDescent="0.25">
      <c r="A206" s="9" t="s">
        <v>246</v>
      </c>
      <c r="B206" s="9">
        <f t="shared" si="9"/>
        <v>164</v>
      </c>
      <c r="C206" s="10">
        <f>[1]Sheet1_Raw!N205</f>
        <v>2630.3374370000001</v>
      </c>
      <c r="D206" s="12">
        <f t="shared" si="8"/>
        <v>2593.4517727142857</v>
      </c>
      <c r="E206" s="12">
        <f t="shared" si="7"/>
        <v>11.47743028571449</v>
      </c>
    </row>
    <row r="207" spans="1:5" ht="24" x14ac:dyDescent="0.25">
      <c r="A207" s="9" t="s">
        <v>247</v>
      </c>
      <c r="B207" s="9">
        <f t="shared" si="9"/>
        <v>165</v>
      </c>
      <c r="C207" s="10">
        <f>[1]Sheet1_Raw!N206</f>
        <v>2647.272856</v>
      </c>
      <c r="D207" s="12">
        <f t="shared" si="8"/>
        <v>2605.7730815714285</v>
      </c>
      <c r="E207" s="12">
        <f t="shared" si="7"/>
        <v>12.321308857142867</v>
      </c>
    </row>
    <row r="208" spans="1:5" ht="24" x14ac:dyDescent="0.25">
      <c r="A208" s="9" t="s">
        <v>248</v>
      </c>
      <c r="B208" s="9">
        <f t="shared" si="9"/>
        <v>166</v>
      </c>
      <c r="C208" s="10">
        <f>[1]Sheet1_Raw!N207</f>
        <v>2665.2563190000001</v>
      </c>
      <c r="D208" s="12">
        <f t="shared" si="8"/>
        <v>2618.6949735714288</v>
      </c>
      <c r="E208" s="12">
        <f t="shared" si="7"/>
        <v>12.921892000000298</v>
      </c>
    </row>
    <row r="209" spans="1:5" ht="24" x14ac:dyDescent="0.25">
      <c r="A209" s="9" t="s">
        <v>249</v>
      </c>
      <c r="B209" s="9">
        <f t="shared" si="9"/>
        <v>167</v>
      </c>
      <c r="C209" s="10">
        <f>[1]Sheet1_Raw!N208</f>
        <v>2673.5572940000002</v>
      </c>
      <c r="D209" s="12">
        <f t="shared" si="8"/>
        <v>2631.5998517142862</v>
      </c>
      <c r="E209" s="12">
        <f t="shared" si="7"/>
        <v>12.904878142857342</v>
      </c>
    </row>
    <row r="210" spans="1:5" ht="24" x14ac:dyDescent="0.25">
      <c r="A210" s="9" t="s">
        <v>250</v>
      </c>
      <c r="B210" s="9">
        <f t="shared" si="9"/>
        <v>168</v>
      </c>
      <c r="C210" s="10">
        <f>[1]Sheet1_Raw!N209</f>
        <v>2679.7383650000002</v>
      </c>
      <c r="D210" s="12">
        <f t="shared" si="8"/>
        <v>2644.732713285714</v>
      </c>
      <c r="E210" s="12">
        <f t="shared" si="7"/>
        <v>13.132861571427838</v>
      </c>
    </row>
    <row r="211" spans="1:5" ht="24" x14ac:dyDescent="0.25">
      <c r="A211" s="9" t="s">
        <v>251</v>
      </c>
      <c r="B211" s="9">
        <f t="shared" si="9"/>
        <v>169</v>
      </c>
      <c r="C211" s="10">
        <f>[1]Sheet1_Raw!N210</f>
        <v>2699.90128</v>
      </c>
      <c r="D211" s="12">
        <f t="shared" si="8"/>
        <v>2658.6703220000004</v>
      </c>
      <c r="E211" s="12">
        <f t="shared" si="7"/>
        <v>13.937608714286398</v>
      </c>
    </row>
    <row r="212" spans="1:5" ht="24" x14ac:dyDescent="0.25">
      <c r="A212" s="9" t="s">
        <v>252</v>
      </c>
      <c r="B212" s="9">
        <f t="shared" si="9"/>
        <v>170</v>
      </c>
      <c r="C212" s="10">
        <f>[1]Sheet1_Raw!N211</f>
        <v>2716.8128809999998</v>
      </c>
      <c r="D212" s="12">
        <f t="shared" si="8"/>
        <v>2673.268061714286</v>
      </c>
      <c r="E212" s="12">
        <f t="shared" si="7"/>
        <v>14.597739714285581</v>
      </c>
    </row>
    <row r="213" spans="1:5" ht="24" x14ac:dyDescent="0.25">
      <c r="A213" s="9" t="s">
        <v>253</v>
      </c>
      <c r="B213" s="9">
        <f t="shared" si="9"/>
        <v>171</v>
      </c>
      <c r="C213" s="10">
        <f>[1]Sheet1_Raw!N212</f>
        <v>2735.7014709999999</v>
      </c>
      <c r="D213" s="12">
        <f t="shared" si="8"/>
        <v>2688.3200665714285</v>
      </c>
      <c r="E213" s="12">
        <f t="shared" si="7"/>
        <v>15.052004857142492</v>
      </c>
    </row>
    <row r="214" spans="1:5" ht="24" x14ac:dyDescent="0.25">
      <c r="A214" s="9" t="s">
        <v>254</v>
      </c>
      <c r="B214" s="9">
        <f t="shared" si="9"/>
        <v>172</v>
      </c>
      <c r="C214" s="10">
        <f>[1]Sheet1_Raw!N213</f>
        <v>2754.5900609999999</v>
      </c>
      <c r="D214" s="12">
        <f t="shared" si="8"/>
        <v>2703.651095857143</v>
      </c>
      <c r="E214" s="12">
        <f t="shared" si="7"/>
        <v>15.331029285714521</v>
      </c>
    </row>
    <row r="215" spans="1:5" ht="24" x14ac:dyDescent="0.25">
      <c r="A215" s="9" t="s">
        <v>255</v>
      </c>
      <c r="B215" s="9">
        <f t="shared" si="9"/>
        <v>173</v>
      </c>
      <c r="C215" s="10">
        <f>[1]Sheet1_Raw!N214</f>
        <v>2775.2769979999998</v>
      </c>
      <c r="D215" s="12">
        <f t="shared" si="8"/>
        <v>2719.3683357142859</v>
      </c>
      <c r="E215" s="12">
        <f t="shared" si="7"/>
        <v>15.717239857142886</v>
      </c>
    </row>
    <row r="216" spans="1:5" ht="24" x14ac:dyDescent="0.25">
      <c r="A216" s="9" t="s">
        <v>256</v>
      </c>
      <c r="B216" s="9">
        <f t="shared" si="9"/>
        <v>174</v>
      </c>
      <c r="C216" s="10">
        <f>[1]Sheet1_Raw!N215</f>
        <v>2785.1857669999999</v>
      </c>
      <c r="D216" s="12">
        <f t="shared" si="8"/>
        <v>2735.3152604285715</v>
      </c>
      <c r="E216" s="12">
        <f t="shared" si="7"/>
        <v>15.946924714285615</v>
      </c>
    </row>
    <row r="217" spans="1:5" ht="24" x14ac:dyDescent="0.25">
      <c r="A217" s="9" t="s">
        <v>257</v>
      </c>
      <c r="B217" s="9">
        <f t="shared" si="9"/>
        <v>175</v>
      </c>
      <c r="C217" s="10">
        <f>[1]Sheet1_Raw!N216</f>
        <v>2792.7245290000001</v>
      </c>
      <c r="D217" s="12">
        <f t="shared" si="8"/>
        <v>2751.4561409999997</v>
      </c>
      <c r="E217" s="12">
        <f t="shared" si="7"/>
        <v>16.14088057142817</v>
      </c>
    </row>
    <row r="218" spans="1:5" ht="24" x14ac:dyDescent="0.25">
      <c r="A218" s="9" t="s">
        <v>258</v>
      </c>
      <c r="B218" s="9">
        <f t="shared" si="9"/>
        <v>176</v>
      </c>
      <c r="C218" s="10">
        <f>[1]Sheet1_Raw!N217</f>
        <v>2812.1133220000002</v>
      </c>
      <c r="D218" s="12">
        <f t="shared" si="8"/>
        <v>2767.4864327142859</v>
      </c>
      <c r="E218" s="12">
        <f t="shared" si="7"/>
        <v>16.03029171428625</v>
      </c>
    </row>
    <row r="219" spans="1:5" ht="24" x14ac:dyDescent="0.25">
      <c r="A219" s="9" t="s">
        <v>259</v>
      </c>
      <c r="B219" s="9">
        <f t="shared" si="9"/>
        <v>177</v>
      </c>
      <c r="C219" s="10">
        <f>[1]Sheet1_Raw!N218</f>
        <v>2829.5132149999999</v>
      </c>
      <c r="D219" s="12">
        <f t="shared" si="8"/>
        <v>2783.5864804285711</v>
      </c>
      <c r="E219" s="12">
        <f t="shared" si="7"/>
        <v>16.100047714285211</v>
      </c>
    </row>
    <row r="220" spans="1:5" ht="24" x14ac:dyDescent="0.25">
      <c r="A220" s="9" t="s">
        <v>260</v>
      </c>
      <c r="B220" s="9">
        <f t="shared" si="9"/>
        <v>178</v>
      </c>
      <c r="C220" s="10">
        <f>[1]Sheet1_Raw!N219</f>
        <v>2846.5081829999999</v>
      </c>
      <c r="D220" s="12">
        <f t="shared" si="8"/>
        <v>2799.4160107142857</v>
      </c>
      <c r="E220" s="12">
        <f t="shared" si="7"/>
        <v>15.829530285714554</v>
      </c>
    </row>
    <row r="221" spans="1:5" ht="24" x14ac:dyDescent="0.25">
      <c r="A221" s="9" t="s">
        <v>261</v>
      </c>
      <c r="B221" s="9">
        <f t="shared" si="9"/>
        <v>179</v>
      </c>
      <c r="C221" s="10">
        <f>[1]Sheet1_Raw!N220</f>
        <v>2865.0990339999998</v>
      </c>
      <c r="D221" s="12">
        <f t="shared" si="8"/>
        <v>2815.2030068571426</v>
      </c>
      <c r="E221" s="12">
        <f t="shared" si="7"/>
        <v>15.786996142856879</v>
      </c>
    </row>
    <row r="222" spans="1:5" ht="24" x14ac:dyDescent="0.25">
      <c r="A222" s="9" t="s">
        <v>262</v>
      </c>
      <c r="B222" s="9">
        <f t="shared" si="9"/>
        <v>180</v>
      </c>
      <c r="C222" s="10">
        <f>[1]Sheet1_Raw!N221</f>
        <v>2883.6184269999999</v>
      </c>
      <c r="D222" s="12">
        <f t="shared" si="8"/>
        <v>2830.680353857143</v>
      </c>
      <c r="E222" s="12">
        <f t="shared" si="7"/>
        <v>15.477347000000464</v>
      </c>
    </row>
    <row r="223" spans="1:5" ht="24" x14ac:dyDescent="0.25">
      <c r="A223" s="9" t="s">
        <v>263</v>
      </c>
      <c r="B223" s="9">
        <f t="shared" si="9"/>
        <v>181</v>
      </c>
      <c r="C223" s="10">
        <f>[1]Sheet1_Raw!N222</f>
        <v>2892.0623179999998</v>
      </c>
      <c r="D223" s="12">
        <f t="shared" si="8"/>
        <v>2845.9484325714288</v>
      </c>
      <c r="E223" s="12">
        <f t="shared" si="7"/>
        <v>15.268078714285821</v>
      </c>
    </row>
    <row r="224" spans="1:5" ht="24" x14ac:dyDescent="0.25">
      <c r="A224" s="9" t="s">
        <v>264</v>
      </c>
      <c r="B224" s="9">
        <f t="shared" si="9"/>
        <v>182</v>
      </c>
      <c r="C224" s="10">
        <f>[1]Sheet1_Raw!N223</f>
        <v>2897.659819</v>
      </c>
      <c r="D224" s="12">
        <f t="shared" si="8"/>
        <v>2860.939188285714</v>
      </c>
      <c r="E224" s="12">
        <f t="shared" si="7"/>
        <v>14.990755714285115</v>
      </c>
    </row>
    <row r="225" spans="1:5" ht="24" x14ac:dyDescent="0.25">
      <c r="A225" s="9" t="s">
        <v>265</v>
      </c>
      <c r="B225" s="9">
        <f t="shared" si="9"/>
        <v>183</v>
      </c>
      <c r="C225" s="10">
        <f>[1]Sheet1_Raw!N224</f>
        <v>2915.4884569999999</v>
      </c>
      <c r="D225" s="12">
        <f t="shared" si="8"/>
        <v>2875.7070647142855</v>
      </c>
      <c r="E225" s="12">
        <f t="shared" si="7"/>
        <v>14.767876428571526</v>
      </c>
    </row>
    <row r="226" spans="1:5" ht="24" x14ac:dyDescent="0.25">
      <c r="A226" s="9" t="s">
        <v>266</v>
      </c>
      <c r="B226" s="9">
        <f t="shared" si="9"/>
        <v>184</v>
      </c>
      <c r="C226" s="10">
        <f>[1]Sheet1_Raw!N225</f>
        <v>2929.9347750000002</v>
      </c>
      <c r="D226" s="12">
        <f t="shared" si="8"/>
        <v>2890.0530018571435</v>
      </c>
      <c r="E226" s="12">
        <f t="shared" si="7"/>
        <v>14.34593714285802</v>
      </c>
    </row>
    <row r="227" spans="1:5" ht="24" x14ac:dyDescent="0.25">
      <c r="A227" s="9" t="s">
        <v>267</v>
      </c>
      <c r="B227" s="9">
        <f t="shared" si="9"/>
        <v>185</v>
      </c>
      <c r="C227" s="10">
        <f>[1]Sheet1_Raw!N226</f>
        <v>2946.5605460000002</v>
      </c>
      <c r="D227" s="12">
        <f t="shared" si="8"/>
        <v>2904.3461965714291</v>
      </c>
      <c r="E227" s="12">
        <f t="shared" si="7"/>
        <v>14.293194714285619</v>
      </c>
    </row>
    <row r="228" spans="1:5" ht="24" x14ac:dyDescent="0.25">
      <c r="A228" s="9" t="s">
        <v>268</v>
      </c>
      <c r="B228" s="9">
        <f t="shared" si="9"/>
        <v>186</v>
      </c>
      <c r="C228" s="10">
        <f>[1]Sheet1_Raw!N227</f>
        <v>2963.5793319999998</v>
      </c>
      <c r="D228" s="12">
        <f t="shared" si="8"/>
        <v>2918.4148105714289</v>
      </c>
      <c r="E228" s="12">
        <f t="shared" si="7"/>
        <v>14.068613999999798</v>
      </c>
    </row>
    <row r="229" spans="1:5" ht="24" x14ac:dyDescent="0.25">
      <c r="A229" s="9" t="s">
        <v>269</v>
      </c>
      <c r="B229" s="9">
        <f t="shared" si="9"/>
        <v>187</v>
      </c>
      <c r="C229" s="10">
        <f>[1]Sheet1_Raw!N228</f>
        <v>2980.7648530000001</v>
      </c>
      <c r="D229" s="12">
        <f t="shared" si="8"/>
        <v>2932.2928714285713</v>
      </c>
      <c r="E229" s="12">
        <f t="shared" si="7"/>
        <v>13.878060857142373</v>
      </c>
    </row>
    <row r="230" spans="1:5" ht="24" x14ac:dyDescent="0.25">
      <c r="A230" s="9" t="s">
        <v>270</v>
      </c>
      <c r="B230" s="9">
        <f t="shared" si="9"/>
        <v>188</v>
      </c>
      <c r="C230" s="10">
        <f>[1]Sheet1_Raw!N229</f>
        <v>2989.994776</v>
      </c>
      <c r="D230" s="12">
        <f t="shared" si="8"/>
        <v>2946.2832225714287</v>
      </c>
      <c r="E230" s="12">
        <f t="shared" si="7"/>
        <v>13.990351142857435</v>
      </c>
    </row>
    <row r="231" spans="1:5" ht="24" x14ac:dyDescent="0.25">
      <c r="A231" s="9" t="s">
        <v>271</v>
      </c>
      <c r="B231" s="9">
        <f t="shared" si="9"/>
        <v>189</v>
      </c>
      <c r="C231" s="10">
        <f>[1]Sheet1_Raw!N230</f>
        <v>2997.974193</v>
      </c>
      <c r="D231" s="12">
        <f t="shared" si="8"/>
        <v>2960.6138474285713</v>
      </c>
      <c r="E231" s="12">
        <f t="shared" ref="E231:E294" si="10">D231-D230</f>
        <v>14.330624857142539</v>
      </c>
    </row>
    <row r="232" spans="1:5" ht="24" x14ac:dyDescent="0.25">
      <c r="A232" s="9" t="s">
        <v>272</v>
      </c>
      <c r="B232" s="9">
        <f t="shared" si="9"/>
        <v>190</v>
      </c>
      <c r="C232" s="10">
        <f>[1]Sheet1_Raw!N231</f>
        <v>3020.578571</v>
      </c>
      <c r="D232" s="12">
        <f t="shared" si="8"/>
        <v>2975.6267208571421</v>
      </c>
      <c r="E232" s="12">
        <f t="shared" si="10"/>
        <v>15.012873428570856</v>
      </c>
    </row>
    <row r="233" spans="1:5" ht="24" x14ac:dyDescent="0.25">
      <c r="A233" s="9" t="s">
        <v>273</v>
      </c>
      <c r="B233" s="9">
        <f t="shared" si="9"/>
        <v>191</v>
      </c>
      <c r="C233" s="10">
        <f>[1]Sheet1_Raw!N232</f>
        <v>3036.4302189999999</v>
      </c>
      <c r="D233" s="12">
        <f t="shared" ref="D233:D296" si="11">AVERAGE(C227:C233)</f>
        <v>2990.840355714286</v>
      </c>
      <c r="E233" s="12">
        <f t="shared" si="10"/>
        <v>15.213634857143916</v>
      </c>
    </row>
    <row r="234" spans="1:5" ht="24" x14ac:dyDescent="0.25">
      <c r="A234" s="9" t="s">
        <v>274</v>
      </c>
      <c r="B234" s="9">
        <f t="shared" si="9"/>
        <v>192</v>
      </c>
      <c r="C234" s="10">
        <f>[1]Sheet1_Raw!N233</f>
        <v>3054.0087560000002</v>
      </c>
      <c r="D234" s="12">
        <f t="shared" si="11"/>
        <v>3006.1900999999998</v>
      </c>
      <c r="E234" s="12">
        <f t="shared" si="10"/>
        <v>15.349744285713768</v>
      </c>
    </row>
    <row r="235" spans="1:5" ht="24" x14ac:dyDescent="0.25">
      <c r="A235" s="9" t="s">
        <v>275</v>
      </c>
      <c r="B235" s="9">
        <f t="shared" si="9"/>
        <v>193</v>
      </c>
      <c r="C235" s="10">
        <f>[1]Sheet1_Raw!N234</f>
        <v>3074.445592</v>
      </c>
      <c r="D235" s="12">
        <f t="shared" si="11"/>
        <v>3022.0281371428573</v>
      </c>
      <c r="E235" s="12">
        <f t="shared" si="10"/>
        <v>15.838037142857502</v>
      </c>
    </row>
    <row r="236" spans="1:5" ht="24" x14ac:dyDescent="0.25">
      <c r="A236" s="9" t="s">
        <v>276</v>
      </c>
      <c r="B236" s="9">
        <f t="shared" ref="B236:B299" si="12">1+B235</f>
        <v>194</v>
      </c>
      <c r="C236" s="10">
        <f>[1]Sheet1_Raw!N235</f>
        <v>3093.3341820000001</v>
      </c>
      <c r="D236" s="12">
        <f t="shared" si="11"/>
        <v>3038.1094698571428</v>
      </c>
      <c r="E236" s="12">
        <f t="shared" si="10"/>
        <v>16.081332714285509</v>
      </c>
    </row>
    <row r="237" spans="1:5" ht="24" x14ac:dyDescent="0.25">
      <c r="A237" s="9" t="s">
        <v>277</v>
      </c>
      <c r="B237" s="9">
        <f t="shared" si="12"/>
        <v>195</v>
      </c>
      <c r="C237" s="10">
        <f>[1]Sheet1_Raw!N236</f>
        <v>3106.2203450000002</v>
      </c>
      <c r="D237" s="12">
        <f t="shared" si="11"/>
        <v>3054.7131225714288</v>
      </c>
      <c r="E237" s="12">
        <f t="shared" si="10"/>
        <v>16.603652714286</v>
      </c>
    </row>
    <row r="238" spans="1:5" ht="24" x14ac:dyDescent="0.25">
      <c r="A238" s="9" t="s">
        <v>278</v>
      </c>
      <c r="B238" s="9">
        <f t="shared" si="12"/>
        <v>196</v>
      </c>
      <c r="C238" s="10">
        <f>[1]Sheet1_Raw!N237</f>
        <v>3117.1771570000001</v>
      </c>
      <c r="D238" s="12">
        <f t="shared" si="11"/>
        <v>3071.742117428571</v>
      </c>
      <c r="E238" s="12">
        <f t="shared" si="10"/>
        <v>17.028994857142152</v>
      </c>
    </row>
    <row r="239" spans="1:5" ht="24" x14ac:dyDescent="0.25">
      <c r="A239" s="9" t="s">
        <v>279</v>
      </c>
      <c r="B239" s="9">
        <f t="shared" si="12"/>
        <v>197</v>
      </c>
      <c r="C239" s="10">
        <f>[1]Sheet1_Raw!N238</f>
        <v>3134.8628800000001</v>
      </c>
      <c r="D239" s="12">
        <f t="shared" si="11"/>
        <v>3088.0684472857142</v>
      </c>
      <c r="E239" s="12">
        <f t="shared" si="10"/>
        <v>16.326329857143264</v>
      </c>
    </row>
    <row r="240" spans="1:5" ht="24" x14ac:dyDescent="0.25">
      <c r="A240" s="9" t="s">
        <v>280</v>
      </c>
      <c r="B240" s="9">
        <f t="shared" si="12"/>
        <v>198</v>
      </c>
      <c r="C240" s="10">
        <f>[1]Sheet1_Raw!N239</f>
        <v>3156.204843</v>
      </c>
      <c r="D240" s="12">
        <f t="shared" si="11"/>
        <v>3105.1791078571428</v>
      </c>
      <c r="E240" s="12">
        <f t="shared" si="10"/>
        <v>17.110660571428525</v>
      </c>
    </row>
    <row r="241" spans="1:5" ht="24" x14ac:dyDescent="0.25">
      <c r="A241" s="9" t="s">
        <v>281</v>
      </c>
      <c r="B241" s="9">
        <f t="shared" si="12"/>
        <v>199</v>
      </c>
      <c r="C241" s="10">
        <f>[1]Sheet1_Raw!N240</f>
        <v>3178.29711</v>
      </c>
      <c r="D241" s="12">
        <f t="shared" si="11"/>
        <v>3122.9345870000002</v>
      </c>
      <c r="E241" s="12">
        <f t="shared" si="10"/>
        <v>17.755479142857439</v>
      </c>
    </row>
    <row r="242" spans="1:5" ht="24" x14ac:dyDescent="0.25">
      <c r="A242" s="9" t="s">
        <v>282</v>
      </c>
      <c r="B242" s="9">
        <f t="shared" si="12"/>
        <v>200</v>
      </c>
      <c r="C242" s="10">
        <f>[1]Sheet1_Raw!N241</f>
        <v>3204.2480799999998</v>
      </c>
      <c r="D242" s="12">
        <f t="shared" si="11"/>
        <v>3141.4777995714289</v>
      </c>
      <c r="E242" s="12">
        <f t="shared" si="10"/>
        <v>18.543212571428739</v>
      </c>
    </row>
    <row r="243" spans="1:5" ht="24" x14ac:dyDescent="0.25">
      <c r="A243" s="9" t="s">
        <v>283</v>
      </c>
      <c r="B243" s="9">
        <f t="shared" si="12"/>
        <v>201</v>
      </c>
      <c r="C243" s="10">
        <f>[1]Sheet1_Raw!N242</f>
        <v>3230.4372410000001</v>
      </c>
      <c r="D243" s="12">
        <f t="shared" si="11"/>
        <v>3161.063950857143</v>
      </c>
      <c r="E243" s="12">
        <f t="shared" si="10"/>
        <v>19.586151285714095</v>
      </c>
    </row>
    <row r="244" spans="1:5" ht="24" x14ac:dyDescent="0.25">
      <c r="A244" s="9" t="s">
        <v>284</v>
      </c>
      <c r="B244" s="9">
        <f t="shared" si="12"/>
        <v>202</v>
      </c>
      <c r="C244" s="10">
        <f>[1]Sheet1_Raw!N243</f>
        <v>3250.50488</v>
      </c>
      <c r="D244" s="12">
        <f t="shared" si="11"/>
        <v>3181.6760272857141</v>
      </c>
      <c r="E244" s="12">
        <f t="shared" si="10"/>
        <v>20.612076428571072</v>
      </c>
    </row>
    <row r="245" spans="1:5" ht="24" x14ac:dyDescent="0.25">
      <c r="A245" s="9" t="s">
        <v>285</v>
      </c>
      <c r="B245" s="9">
        <f t="shared" si="12"/>
        <v>203</v>
      </c>
      <c r="C245" s="10">
        <f>[1]Sheet1_Raw!N244</f>
        <v>3262.8074740000002</v>
      </c>
      <c r="D245" s="12">
        <f t="shared" si="11"/>
        <v>3202.4803582857139</v>
      </c>
      <c r="E245" s="12">
        <f t="shared" si="10"/>
        <v>20.80433099999982</v>
      </c>
    </row>
    <row r="246" spans="1:5" ht="24" x14ac:dyDescent="0.25">
      <c r="A246" s="9" t="s">
        <v>286</v>
      </c>
      <c r="B246" s="9">
        <f t="shared" si="12"/>
        <v>204</v>
      </c>
      <c r="C246" s="10">
        <f>[1]Sheet1_Raw!N245</f>
        <v>3281.8032499999999</v>
      </c>
      <c r="D246" s="12">
        <f t="shared" si="11"/>
        <v>3223.471839714286</v>
      </c>
      <c r="E246" s="12">
        <f t="shared" si="10"/>
        <v>20.991481428572115</v>
      </c>
    </row>
    <row r="247" spans="1:5" ht="24" x14ac:dyDescent="0.25">
      <c r="A247" s="9" t="s">
        <v>287</v>
      </c>
      <c r="B247" s="9">
        <f t="shared" si="12"/>
        <v>205</v>
      </c>
      <c r="C247" s="10">
        <f>[1]Sheet1_Raw!N246</f>
        <v>3303.8597880000002</v>
      </c>
      <c r="D247" s="12">
        <f t="shared" si="11"/>
        <v>3244.5654032857151</v>
      </c>
      <c r="E247" s="12">
        <f t="shared" si="10"/>
        <v>21.093563571429058</v>
      </c>
    </row>
    <row r="248" spans="1:5" ht="24" x14ac:dyDescent="0.25">
      <c r="A248" s="9" t="s">
        <v>288</v>
      </c>
      <c r="B248" s="9">
        <f t="shared" si="12"/>
        <v>206</v>
      </c>
      <c r="C248" s="10">
        <f>[1]Sheet1_Raw!N247</f>
        <v>3323.0699370000002</v>
      </c>
      <c r="D248" s="12">
        <f t="shared" si="11"/>
        <v>3265.247235714286</v>
      </c>
      <c r="E248" s="12">
        <f t="shared" si="10"/>
        <v>20.681832428570942</v>
      </c>
    </row>
    <row r="249" spans="1:5" ht="24" x14ac:dyDescent="0.25">
      <c r="A249" s="9" t="s">
        <v>289</v>
      </c>
      <c r="B249" s="9">
        <f t="shared" si="12"/>
        <v>207</v>
      </c>
      <c r="C249" s="10">
        <f>[1]Sheet1_Raw!N248</f>
        <v>3350.7120669999999</v>
      </c>
      <c r="D249" s="12">
        <f t="shared" si="11"/>
        <v>3286.1706624285716</v>
      </c>
      <c r="E249" s="12">
        <f t="shared" si="10"/>
        <v>20.923426714285597</v>
      </c>
    </row>
    <row r="250" spans="1:5" ht="24" x14ac:dyDescent="0.25">
      <c r="A250" s="9" t="s">
        <v>290</v>
      </c>
      <c r="B250" s="9">
        <f t="shared" si="12"/>
        <v>208</v>
      </c>
      <c r="C250" s="10">
        <f>[1]Sheet1_Raw!N249</f>
        <v>3378.890128</v>
      </c>
      <c r="D250" s="12">
        <f t="shared" si="11"/>
        <v>3307.3782177142857</v>
      </c>
      <c r="E250" s="12">
        <f t="shared" si="10"/>
        <v>21.207555285714079</v>
      </c>
    </row>
    <row r="251" spans="1:5" ht="24" x14ac:dyDescent="0.25">
      <c r="A251" s="9" t="s">
        <v>291</v>
      </c>
      <c r="B251" s="9">
        <f t="shared" si="12"/>
        <v>209</v>
      </c>
      <c r="C251" s="10">
        <f>[1]Sheet1_Raw!N250</f>
        <v>3394.5393130000002</v>
      </c>
      <c r="D251" s="12">
        <f t="shared" si="11"/>
        <v>3327.9545652857146</v>
      </c>
      <c r="E251" s="12">
        <f t="shared" si="10"/>
        <v>20.576347571428869</v>
      </c>
    </row>
    <row r="252" spans="1:5" ht="24" x14ac:dyDescent="0.25">
      <c r="A252" s="9" t="s">
        <v>292</v>
      </c>
      <c r="B252" s="9">
        <f t="shared" si="12"/>
        <v>210</v>
      </c>
      <c r="C252" s="10">
        <f>[1]Sheet1_Raw!N251</f>
        <v>3410.1765890000001</v>
      </c>
      <c r="D252" s="12">
        <f t="shared" si="11"/>
        <v>3349.0072960000002</v>
      </c>
      <c r="E252" s="12">
        <f t="shared" si="10"/>
        <v>21.052730714285644</v>
      </c>
    </row>
    <row r="253" spans="1:5" ht="24" x14ac:dyDescent="0.25">
      <c r="A253" s="9" t="s">
        <v>293</v>
      </c>
      <c r="B253" s="9">
        <f t="shared" si="12"/>
        <v>211</v>
      </c>
      <c r="C253" s="10">
        <f>[1]Sheet1_Raw!N252</f>
        <v>3437.4733409999999</v>
      </c>
      <c r="D253" s="12">
        <f t="shared" si="11"/>
        <v>3371.2458804285716</v>
      </c>
      <c r="E253" s="12">
        <f t="shared" si="10"/>
        <v>22.238584428571357</v>
      </c>
    </row>
    <row r="254" spans="1:5" ht="24" x14ac:dyDescent="0.25">
      <c r="A254" s="9" t="s">
        <v>294</v>
      </c>
      <c r="B254" s="9">
        <f t="shared" si="12"/>
        <v>212</v>
      </c>
      <c r="C254" s="10">
        <f>[1]Sheet1_Raw!N253</f>
        <v>3459.3869639999998</v>
      </c>
      <c r="D254" s="12">
        <f t="shared" si="11"/>
        <v>3393.4640484285715</v>
      </c>
      <c r="E254" s="12">
        <f t="shared" si="10"/>
        <v>22.218167999999878</v>
      </c>
    </row>
    <row r="255" spans="1:5" ht="24" x14ac:dyDescent="0.25">
      <c r="A255" s="9" t="s">
        <v>295</v>
      </c>
      <c r="B255" s="9">
        <f t="shared" si="12"/>
        <v>213</v>
      </c>
      <c r="C255" s="10">
        <f>[1]Sheet1_Raw!N254</f>
        <v>3488.4701530000002</v>
      </c>
      <c r="D255" s="12">
        <f t="shared" si="11"/>
        <v>3417.0926507142858</v>
      </c>
      <c r="E255" s="12">
        <f t="shared" si="10"/>
        <v>23.628602285714351</v>
      </c>
    </row>
    <row r="256" spans="1:5" ht="24" x14ac:dyDescent="0.25">
      <c r="A256" s="9" t="s">
        <v>296</v>
      </c>
      <c r="B256" s="9">
        <f t="shared" si="12"/>
        <v>214</v>
      </c>
      <c r="C256" s="10">
        <f>[1]Sheet1_Raw!N255</f>
        <v>3519.7447040000002</v>
      </c>
      <c r="D256" s="12">
        <f t="shared" si="11"/>
        <v>3441.2401702857142</v>
      </c>
      <c r="E256" s="12">
        <f t="shared" si="10"/>
        <v>24.147519571428347</v>
      </c>
    </row>
    <row r="257" spans="1:5" ht="24" x14ac:dyDescent="0.25">
      <c r="A257" s="9" t="s">
        <v>297</v>
      </c>
      <c r="B257" s="9">
        <f t="shared" si="12"/>
        <v>215</v>
      </c>
      <c r="C257" s="10">
        <f>[1]Sheet1_Raw!N256</f>
        <v>3553.5083570000002</v>
      </c>
      <c r="D257" s="12">
        <f t="shared" si="11"/>
        <v>3466.1856315714285</v>
      </c>
      <c r="E257" s="12">
        <f t="shared" si="10"/>
        <v>24.945461285714373</v>
      </c>
    </row>
    <row r="258" spans="1:5" ht="24" x14ac:dyDescent="0.25">
      <c r="A258" s="9" t="s">
        <v>298</v>
      </c>
      <c r="B258" s="9">
        <f t="shared" si="12"/>
        <v>216</v>
      </c>
      <c r="C258" s="10">
        <f>[1]Sheet1_Raw!N257</f>
        <v>3573.1948889999999</v>
      </c>
      <c r="D258" s="12">
        <f t="shared" si="11"/>
        <v>3491.7078567142853</v>
      </c>
      <c r="E258" s="12">
        <f t="shared" si="10"/>
        <v>25.522225142856769</v>
      </c>
    </row>
    <row r="259" spans="1:5" ht="24" x14ac:dyDescent="0.25">
      <c r="A259" s="9" t="s">
        <v>299</v>
      </c>
      <c r="B259" s="9">
        <f t="shared" si="12"/>
        <v>217</v>
      </c>
      <c r="C259" s="10">
        <f>[1]Sheet1_Raw!N258</f>
        <v>3591.6070970000001</v>
      </c>
      <c r="D259" s="12">
        <f t="shared" si="11"/>
        <v>3517.6265007142856</v>
      </c>
      <c r="E259" s="12">
        <f t="shared" si="10"/>
        <v>25.918644000000313</v>
      </c>
    </row>
    <row r="260" spans="1:5" ht="24" x14ac:dyDescent="0.25">
      <c r="A260" s="9" t="s">
        <v>300</v>
      </c>
      <c r="B260" s="9">
        <f t="shared" si="12"/>
        <v>218</v>
      </c>
      <c r="C260" s="10">
        <f>[1]Sheet1_Raw!N259</f>
        <v>3628.5267880000001</v>
      </c>
      <c r="D260" s="12">
        <f t="shared" si="11"/>
        <v>3544.9198502857143</v>
      </c>
      <c r="E260" s="12">
        <f t="shared" si="10"/>
        <v>27.293349571428735</v>
      </c>
    </row>
    <row r="261" spans="1:5" ht="24" x14ac:dyDescent="0.25">
      <c r="A261" s="9" t="s">
        <v>301</v>
      </c>
      <c r="B261" s="9">
        <f t="shared" si="12"/>
        <v>219</v>
      </c>
      <c r="C261" s="10">
        <f>[1]Sheet1_Raw!N260</f>
        <v>3657.752892</v>
      </c>
      <c r="D261" s="12">
        <f t="shared" si="11"/>
        <v>3573.2578400000007</v>
      </c>
      <c r="E261" s="12">
        <f t="shared" si="10"/>
        <v>28.337989714286323</v>
      </c>
    </row>
    <row r="262" spans="1:5" ht="24" x14ac:dyDescent="0.25">
      <c r="A262" s="9" t="s">
        <v>302</v>
      </c>
      <c r="B262" s="9">
        <f t="shared" si="12"/>
        <v>220</v>
      </c>
      <c r="C262" s="10">
        <f>[1]Sheet1_Raw!N261</f>
        <v>3705.5102980000001</v>
      </c>
      <c r="D262" s="12">
        <f t="shared" si="11"/>
        <v>3604.2635750000004</v>
      </c>
      <c r="E262" s="12">
        <f t="shared" si="10"/>
        <v>31.005734999999731</v>
      </c>
    </row>
    <row r="263" spans="1:5" ht="24" x14ac:dyDescent="0.25">
      <c r="A263" s="9" t="s">
        <v>303</v>
      </c>
      <c r="B263" s="9">
        <f t="shared" si="12"/>
        <v>221</v>
      </c>
      <c r="C263" s="10">
        <f>[1]Sheet1_Raw!N262</f>
        <v>3762.7239100000002</v>
      </c>
      <c r="D263" s="12">
        <f t="shared" si="11"/>
        <v>3638.9748901428575</v>
      </c>
      <c r="E263" s="12">
        <f t="shared" si="10"/>
        <v>34.711315142857075</v>
      </c>
    </row>
    <row r="264" spans="1:5" ht="24" x14ac:dyDescent="0.25">
      <c r="A264" s="9" t="s">
        <v>304</v>
      </c>
      <c r="B264" s="9">
        <f t="shared" si="12"/>
        <v>222</v>
      </c>
      <c r="C264" s="10">
        <f>[1]Sheet1_Raw!N263</f>
        <v>3816.9601269999998</v>
      </c>
      <c r="D264" s="12">
        <f t="shared" si="11"/>
        <v>3676.6108572857147</v>
      </c>
      <c r="E264" s="12">
        <f t="shared" si="10"/>
        <v>37.635967142857226</v>
      </c>
    </row>
    <row r="265" spans="1:5" ht="24" x14ac:dyDescent="0.25">
      <c r="A265" s="9" t="s">
        <v>305</v>
      </c>
      <c r="B265" s="9">
        <f t="shared" si="12"/>
        <v>223</v>
      </c>
      <c r="C265" s="10">
        <f>[1]Sheet1_Raw!N264</f>
        <v>3852.3077539999999</v>
      </c>
      <c r="D265" s="12">
        <f t="shared" si="11"/>
        <v>3716.4841237142859</v>
      </c>
      <c r="E265" s="12">
        <f t="shared" si="10"/>
        <v>39.873266428571242</v>
      </c>
    </row>
    <row r="266" spans="1:5" ht="24" x14ac:dyDescent="0.25">
      <c r="A266" s="9" t="s">
        <v>306</v>
      </c>
      <c r="B266" s="9">
        <f t="shared" si="12"/>
        <v>224</v>
      </c>
      <c r="C266" s="10">
        <f>[1]Sheet1_Raw!N265</f>
        <v>3886.2024120000001</v>
      </c>
      <c r="D266" s="12">
        <f t="shared" si="11"/>
        <v>3758.5691687142858</v>
      </c>
      <c r="E266" s="12">
        <f t="shared" si="10"/>
        <v>42.085044999999809</v>
      </c>
    </row>
    <row r="267" spans="1:5" ht="24" x14ac:dyDescent="0.25">
      <c r="A267" s="9" t="s">
        <v>307</v>
      </c>
      <c r="B267" s="9">
        <f t="shared" si="12"/>
        <v>225</v>
      </c>
      <c r="C267" s="10">
        <f>[1]Sheet1_Raw!N266</f>
        <v>3964.1029610000001</v>
      </c>
      <c r="D267" s="12">
        <f t="shared" si="11"/>
        <v>3806.5086220000003</v>
      </c>
      <c r="E267" s="12">
        <f t="shared" si="10"/>
        <v>47.939453285714535</v>
      </c>
    </row>
    <row r="268" spans="1:5" ht="24" x14ac:dyDescent="0.25">
      <c r="A268" s="9" t="s">
        <v>308</v>
      </c>
      <c r="B268" s="9">
        <f t="shared" si="12"/>
        <v>226</v>
      </c>
      <c r="C268" s="10">
        <f>[1]Sheet1_Raw!N267</f>
        <v>4017.2673159999999</v>
      </c>
      <c r="D268" s="12">
        <f t="shared" si="11"/>
        <v>3857.8678254285719</v>
      </c>
      <c r="E268" s="12">
        <f t="shared" si="10"/>
        <v>51.359203428571618</v>
      </c>
    </row>
    <row r="269" spans="1:5" ht="24" x14ac:dyDescent="0.25">
      <c r="A269" s="9" t="s">
        <v>309</v>
      </c>
      <c r="B269" s="9">
        <f t="shared" si="12"/>
        <v>227</v>
      </c>
      <c r="C269" s="10">
        <f>[1]Sheet1_Raw!N268</f>
        <v>4102.6947170000003</v>
      </c>
      <c r="D269" s="12">
        <f t="shared" si="11"/>
        <v>3914.6084567142857</v>
      </c>
      <c r="E269" s="12">
        <f t="shared" si="10"/>
        <v>56.740631285713789</v>
      </c>
    </row>
    <row r="270" spans="1:5" ht="24" x14ac:dyDescent="0.25">
      <c r="A270" s="9" t="s">
        <v>310</v>
      </c>
      <c r="B270" s="9">
        <f t="shared" si="12"/>
        <v>228</v>
      </c>
      <c r="C270" s="10">
        <f>[1]Sheet1_Raw!N269</f>
        <v>4193.4457000000002</v>
      </c>
      <c r="D270" s="12">
        <f t="shared" si="11"/>
        <v>3976.1401409999999</v>
      </c>
      <c r="E270" s="12">
        <f t="shared" si="10"/>
        <v>61.531684285714164</v>
      </c>
    </row>
    <row r="271" spans="1:5" ht="24" x14ac:dyDescent="0.25">
      <c r="A271" s="9" t="s">
        <v>311</v>
      </c>
      <c r="B271" s="9">
        <f t="shared" si="12"/>
        <v>229</v>
      </c>
      <c r="C271" s="10">
        <f>[1]Sheet1_Raw!N270</f>
        <v>4285.0899010000003</v>
      </c>
      <c r="D271" s="12">
        <f t="shared" si="11"/>
        <v>4043.0158230000002</v>
      </c>
      <c r="E271" s="12">
        <f t="shared" si="10"/>
        <v>66.875682000000324</v>
      </c>
    </row>
    <row r="272" spans="1:5" ht="24" x14ac:dyDescent="0.25">
      <c r="A272" s="9" t="s">
        <v>312</v>
      </c>
      <c r="B272" s="9">
        <f t="shared" si="12"/>
        <v>230</v>
      </c>
      <c r="C272" s="10">
        <f>[1]Sheet1_Raw!N271</f>
        <v>4342.9942680000004</v>
      </c>
      <c r="D272" s="12">
        <f t="shared" si="11"/>
        <v>4113.1138964285719</v>
      </c>
      <c r="E272" s="12">
        <f t="shared" si="10"/>
        <v>70.098073428571752</v>
      </c>
    </row>
    <row r="273" spans="1:5" ht="24" x14ac:dyDescent="0.25">
      <c r="A273" s="9" t="s">
        <v>313</v>
      </c>
      <c r="B273" s="9">
        <f t="shared" si="12"/>
        <v>231</v>
      </c>
      <c r="C273" s="10">
        <f>[1]Sheet1_Raw!N272</f>
        <v>4390.7159460000003</v>
      </c>
      <c r="D273" s="12">
        <f t="shared" si="11"/>
        <v>4185.1872584285711</v>
      </c>
      <c r="E273" s="12">
        <f t="shared" si="10"/>
        <v>72.073361999999179</v>
      </c>
    </row>
    <row r="274" spans="1:5" ht="24" x14ac:dyDescent="0.25">
      <c r="A274" s="9" t="s">
        <v>314</v>
      </c>
      <c r="B274" s="9">
        <f t="shared" si="12"/>
        <v>232</v>
      </c>
      <c r="C274" s="10">
        <f>[1]Sheet1_Raw!N273</f>
        <v>4490.7206699999997</v>
      </c>
      <c r="D274" s="12">
        <f t="shared" si="11"/>
        <v>4260.4183597142855</v>
      </c>
      <c r="E274" s="12">
        <f t="shared" si="10"/>
        <v>75.231101285714431</v>
      </c>
    </row>
    <row r="275" spans="1:5" ht="24" x14ac:dyDescent="0.25">
      <c r="A275" s="9" t="s">
        <v>315</v>
      </c>
      <c r="B275" s="9">
        <f t="shared" si="12"/>
        <v>233</v>
      </c>
      <c r="C275" s="10">
        <f>[1]Sheet1_Raw!N274</f>
        <v>4592.2260020000003</v>
      </c>
      <c r="D275" s="12">
        <f t="shared" si="11"/>
        <v>4342.5553148571435</v>
      </c>
      <c r="E275" s="12">
        <f t="shared" si="10"/>
        <v>82.136955142857914</v>
      </c>
    </row>
    <row r="276" spans="1:5" ht="24" x14ac:dyDescent="0.25">
      <c r="A276" s="9" t="s">
        <v>316</v>
      </c>
      <c r="B276" s="9">
        <f t="shared" si="12"/>
        <v>234</v>
      </c>
      <c r="C276" s="10">
        <f>[1]Sheet1_Raw!N275</f>
        <v>4739.0830050000004</v>
      </c>
      <c r="D276" s="12">
        <f t="shared" si="11"/>
        <v>4433.4679274285718</v>
      </c>
      <c r="E276" s="12">
        <f t="shared" si="10"/>
        <v>90.912612571428326</v>
      </c>
    </row>
    <row r="277" spans="1:5" ht="24" x14ac:dyDescent="0.25">
      <c r="A277" s="9" t="s">
        <v>317</v>
      </c>
      <c r="B277" s="9">
        <f t="shared" si="12"/>
        <v>235</v>
      </c>
      <c r="C277" s="10">
        <f>[1]Sheet1_Raw!N276</f>
        <v>4809.9688120000001</v>
      </c>
      <c r="D277" s="12">
        <f t="shared" si="11"/>
        <v>4521.5426577142853</v>
      </c>
      <c r="E277" s="12">
        <f t="shared" si="10"/>
        <v>88.074730285713486</v>
      </c>
    </row>
    <row r="278" spans="1:5" ht="24" x14ac:dyDescent="0.25">
      <c r="A278" s="9" t="s">
        <v>318</v>
      </c>
      <c r="B278" s="9">
        <f t="shared" si="12"/>
        <v>236</v>
      </c>
      <c r="C278" s="10">
        <f>[1]Sheet1_Raw!N277</f>
        <v>4970.4622820000004</v>
      </c>
      <c r="D278" s="12">
        <f t="shared" si="11"/>
        <v>4619.4529978571427</v>
      </c>
      <c r="E278" s="12">
        <f t="shared" si="10"/>
        <v>97.910340142857422</v>
      </c>
    </row>
    <row r="279" spans="1:5" ht="24" x14ac:dyDescent="0.25">
      <c r="A279" s="9" t="s">
        <v>319</v>
      </c>
      <c r="B279" s="9">
        <f t="shared" si="12"/>
        <v>237</v>
      </c>
      <c r="C279" s="10">
        <f>[1]Sheet1_Raw!N278</f>
        <v>5095.0126460000001</v>
      </c>
      <c r="D279" s="12">
        <f t="shared" si="11"/>
        <v>4726.8841947142855</v>
      </c>
      <c r="E279" s="12">
        <f t="shared" si="10"/>
        <v>107.43119685714282</v>
      </c>
    </row>
    <row r="280" spans="1:5" ht="24" x14ac:dyDescent="0.25">
      <c r="A280" s="9" t="s">
        <v>320</v>
      </c>
      <c r="B280" s="9">
        <f t="shared" si="12"/>
        <v>238</v>
      </c>
      <c r="C280" s="10">
        <f>[1]Sheet1_Raw!N279</f>
        <v>5212.7983709999999</v>
      </c>
      <c r="D280" s="12">
        <f t="shared" si="11"/>
        <v>4844.324541142857</v>
      </c>
      <c r="E280" s="12">
        <f t="shared" si="10"/>
        <v>117.4403464285715</v>
      </c>
    </row>
    <row r="281" spans="1:5" ht="24" x14ac:dyDescent="0.25">
      <c r="A281" s="9" t="s">
        <v>321</v>
      </c>
      <c r="B281" s="9">
        <f t="shared" si="12"/>
        <v>239</v>
      </c>
      <c r="C281" s="10">
        <f>[1]Sheet1_Raw!N280</f>
        <v>5362.3826669999999</v>
      </c>
      <c r="D281" s="12">
        <f t="shared" si="11"/>
        <v>4968.8476835714291</v>
      </c>
      <c r="E281" s="12">
        <f t="shared" si="10"/>
        <v>124.5231424285721</v>
      </c>
    </row>
    <row r="282" spans="1:5" ht="24" x14ac:dyDescent="0.25">
      <c r="A282" s="9" t="s">
        <v>322</v>
      </c>
      <c r="B282" s="9">
        <f t="shared" si="12"/>
        <v>240</v>
      </c>
      <c r="C282" s="10">
        <f>[1]Sheet1_Raw!N281</f>
        <v>5519.1246199999996</v>
      </c>
      <c r="D282" s="12">
        <f t="shared" si="11"/>
        <v>5101.2617718571428</v>
      </c>
      <c r="E282" s="12">
        <f t="shared" si="10"/>
        <v>132.41408828571366</v>
      </c>
    </row>
    <row r="283" spans="1:5" ht="24" x14ac:dyDescent="0.25">
      <c r="A283" s="9" t="s">
        <v>323</v>
      </c>
      <c r="B283" s="9">
        <f t="shared" si="12"/>
        <v>241</v>
      </c>
      <c r="C283" s="10">
        <f>[1]Sheet1_Raw!N282</f>
        <v>5712.0835989999996</v>
      </c>
      <c r="D283" s="12">
        <f t="shared" si="11"/>
        <v>5240.2618567142854</v>
      </c>
      <c r="E283" s="12">
        <f t="shared" si="10"/>
        <v>139.00008485714261</v>
      </c>
    </row>
    <row r="284" spans="1:5" ht="24" x14ac:dyDescent="0.25">
      <c r="A284" s="9" t="s">
        <v>324</v>
      </c>
      <c r="B284" s="9">
        <f t="shared" si="12"/>
        <v>242</v>
      </c>
      <c r="C284" s="10">
        <f>[1]Sheet1_Raw!N283</f>
        <v>5935.1857200000004</v>
      </c>
      <c r="D284" s="12">
        <f t="shared" si="11"/>
        <v>5401.0071292857147</v>
      </c>
      <c r="E284" s="12">
        <f t="shared" si="10"/>
        <v>160.74527257142927</v>
      </c>
    </row>
    <row r="285" spans="1:5" ht="24" x14ac:dyDescent="0.25">
      <c r="A285" s="9" t="s">
        <v>325</v>
      </c>
      <c r="B285" s="9">
        <f t="shared" si="12"/>
        <v>243</v>
      </c>
      <c r="C285" s="10">
        <f>[1]Sheet1_Raw!N284</f>
        <v>6166.0171559999999</v>
      </c>
      <c r="D285" s="12">
        <f t="shared" si="11"/>
        <v>5571.8006827142863</v>
      </c>
      <c r="E285" s="12">
        <f t="shared" si="10"/>
        <v>170.79355342857161</v>
      </c>
    </row>
    <row r="286" spans="1:5" ht="24" x14ac:dyDescent="0.25">
      <c r="A286" s="9" t="s">
        <v>326</v>
      </c>
      <c r="B286" s="9">
        <f t="shared" si="12"/>
        <v>244</v>
      </c>
      <c r="C286" s="10">
        <f>[1]Sheet1_Raw!N285</f>
        <v>6333.394362</v>
      </c>
      <c r="D286" s="12">
        <f t="shared" si="11"/>
        <v>5748.7123564285712</v>
      </c>
      <c r="E286" s="12">
        <f t="shared" si="10"/>
        <v>176.91167371428492</v>
      </c>
    </row>
    <row r="287" spans="1:5" ht="24" x14ac:dyDescent="0.25">
      <c r="A287" s="9" t="s">
        <v>327</v>
      </c>
      <c r="B287" s="9">
        <f t="shared" si="12"/>
        <v>245</v>
      </c>
      <c r="C287" s="10">
        <f>[1]Sheet1_Raw!N286</f>
        <v>6482.93102</v>
      </c>
      <c r="D287" s="12">
        <f t="shared" si="11"/>
        <v>5930.1598777142854</v>
      </c>
      <c r="E287" s="12">
        <f t="shared" si="10"/>
        <v>181.44752128571417</v>
      </c>
    </row>
    <row r="288" spans="1:5" ht="24" x14ac:dyDescent="0.25">
      <c r="A288" s="9" t="s">
        <v>328</v>
      </c>
      <c r="B288" s="9">
        <f t="shared" si="12"/>
        <v>246</v>
      </c>
      <c r="C288" s="10">
        <f>[1]Sheet1_Raw!N287</f>
        <v>6783.6716779999997</v>
      </c>
      <c r="D288" s="12">
        <f t="shared" si="11"/>
        <v>6133.2011649999995</v>
      </c>
      <c r="E288" s="12">
        <f t="shared" si="10"/>
        <v>203.04128728571413</v>
      </c>
    </row>
    <row r="289" spans="1:5" ht="24" x14ac:dyDescent="0.25">
      <c r="A289" s="9" t="s">
        <v>329</v>
      </c>
      <c r="B289" s="9">
        <f t="shared" si="12"/>
        <v>247</v>
      </c>
      <c r="C289" s="10">
        <f>[1]Sheet1_Raw!N288</f>
        <v>6873.386528</v>
      </c>
      <c r="D289" s="12">
        <f t="shared" si="11"/>
        <v>6326.6671518571438</v>
      </c>
      <c r="E289" s="12">
        <f t="shared" si="10"/>
        <v>193.46598685714434</v>
      </c>
    </row>
    <row r="290" spans="1:5" ht="24" x14ac:dyDescent="0.25">
      <c r="A290" s="9" t="s">
        <v>330</v>
      </c>
      <c r="B290" s="9">
        <f t="shared" si="12"/>
        <v>248</v>
      </c>
      <c r="C290" s="10">
        <f>[1]Sheet1_Raw!N289</f>
        <v>7248.3000359999996</v>
      </c>
      <c r="D290" s="12">
        <f t="shared" si="11"/>
        <v>6546.1266428571425</v>
      </c>
      <c r="E290" s="12">
        <f t="shared" si="10"/>
        <v>219.45949099999871</v>
      </c>
    </row>
    <row r="291" spans="1:5" ht="24" x14ac:dyDescent="0.25">
      <c r="A291" s="9" t="s">
        <v>331</v>
      </c>
      <c r="B291" s="9">
        <f t="shared" si="12"/>
        <v>249</v>
      </c>
      <c r="C291" s="10">
        <f>[1]Sheet1_Raw!N290</f>
        <v>7516.9920199999997</v>
      </c>
      <c r="D291" s="12">
        <f t="shared" si="11"/>
        <v>6772.0989714285706</v>
      </c>
      <c r="E291" s="12">
        <f t="shared" si="10"/>
        <v>225.97232857142808</v>
      </c>
    </row>
    <row r="292" spans="1:5" ht="24" x14ac:dyDescent="0.25">
      <c r="A292" s="9" t="s">
        <v>332</v>
      </c>
      <c r="B292" s="9">
        <f t="shared" si="12"/>
        <v>250</v>
      </c>
      <c r="C292" s="10">
        <f>[1]Sheet1_Raw!N291</f>
        <v>7788.7685849999998</v>
      </c>
      <c r="D292" s="12">
        <f t="shared" si="11"/>
        <v>7003.9206041428561</v>
      </c>
      <c r="E292" s="12">
        <f t="shared" si="10"/>
        <v>231.82163271428544</v>
      </c>
    </row>
    <row r="293" spans="1:5" ht="24" x14ac:dyDescent="0.25">
      <c r="A293" s="9" t="s">
        <v>333</v>
      </c>
      <c r="B293" s="9">
        <f t="shared" si="12"/>
        <v>251</v>
      </c>
      <c r="C293" s="10">
        <f>[1]Sheet1_Raw!N292</f>
        <v>7956.9556419999999</v>
      </c>
      <c r="D293" s="12">
        <f t="shared" si="11"/>
        <v>7235.8579298571422</v>
      </c>
      <c r="E293" s="12">
        <f t="shared" si="10"/>
        <v>231.93732571428609</v>
      </c>
    </row>
    <row r="294" spans="1:5" ht="24" x14ac:dyDescent="0.25">
      <c r="A294" s="9" t="s">
        <v>334</v>
      </c>
      <c r="B294" s="9">
        <f t="shared" si="12"/>
        <v>252</v>
      </c>
      <c r="C294" s="10">
        <f>[1]Sheet1_Raw!N293</f>
        <v>8129.7636149999998</v>
      </c>
      <c r="D294" s="12">
        <f t="shared" si="11"/>
        <v>7471.1197291428562</v>
      </c>
      <c r="E294" s="12">
        <f t="shared" si="10"/>
        <v>235.26179928571401</v>
      </c>
    </row>
    <row r="295" spans="1:5" ht="24" x14ac:dyDescent="0.25">
      <c r="A295" s="9" t="s">
        <v>335</v>
      </c>
      <c r="B295" s="9">
        <f t="shared" si="12"/>
        <v>253</v>
      </c>
      <c r="C295" s="10">
        <f>[1]Sheet1_Raw!N294</f>
        <v>8207.4378809999998</v>
      </c>
      <c r="D295" s="12">
        <f t="shared" si="11"/>
        <v>7674.5149009999996</v>
      </c>
      <c r="E295" s="12">
        <f t="shared" ref="E295:E358" si="13">D295-D294</f>
        <v>203.3951718571434</v>
      </c>
    </row>
    <row r="296" spans="1:5" ht="24" x14ac:dyDescent="0.25">
      <c r="A296" s="9" t="s">
        <v>336</v>
      </c>
      <c r="B296" s="9">
        <f t="shared" si="12"/>
        <v>254</v>
      </c>
      <c r="C296" s="10">
        <f>[1]Sheet1_Raw!N295</f>
        <v>8523.6014429999996</v>
      </c>
      <c r="D296" s="12">
        <f t="shared" si="11"/>
        <v>7910.259888857142</v>
      </c>
      <c r="E296" s="12">
        <f t="shared" si="13"/>
        <v>235.74498785714241</v>
      </c>
    </row>
    <row r="297" spans="1:5" ht="24" x14ac:dyDescent="0.25">
      <c r="A297" s="9" t="s">
        <v>337</v>
      </c>
      <c r="B297" s="9">
        <f t="shared" si="12"/>
        <v>255</v>
      </c>
      <c r="C297" s="10">
        <f>[1]Sheet1_Raw!N296</f>
        <v>8790.3878939999995</v>
      </c>
      <c r="D297" s="12">
        <f t="shared" ref="D297:D360" si="14">AVERAGE(C291:C297)</f>
        <v>8130.5581542857135</v>
      </c>
      <c r="E297" s="12">
        <f t="shared" si="13"/>
        <v>220.29826542857154</v>
      </c>
    </row>
    <row r="298" spans="1:5" ht="24" x14ac:dyDescent="0.25">
      <c r="A298" s="9" t="s">
        <v>338</v>
      </c>
      <c r="B298" s="9">
        <f t="shared" si="12"/>
        <v>256</v>
      </c>
      <c r="C298" s="10">
        <f>[1]Sheet1_Raw!N297</f>
        <v>9085.0070290000003</v>
      </c>
      <c r="D298" s="12">
        <f t="shared" si="14"/>
        <v>8354.5602984285706</v>
      </c>
      <c r="E298" s="12">
        <f t="shared" si="13"/>
        <v>224.00214414285711</v>
      </c>
    </row>
    <row r="299" spans="1:5" ht="24" x14ac:dyDescent="0.25">
      <c r="A299" s="9" t="s">
        <v>339</v>
      </c>
      <c r="B299" s="9">
        <f t="shared" si="12"/>
        <v>257</v>
      </c>
      <c r="C299" s="10">
        <f>[1]Sheet1_Raw!N298</f>
        <v>9350.1261400000003</v>
      </c>
      <c r="D299" s="12">
        <f t="shared" si="14"/>
        <v>8577.6113777142855</v>
      </c>
      <c r="E299" s="12">
        <f t="shared" si="13"/>
        <v>223.05107928571488</v>
      </c>
    </row>
    <row r="300" spans="1:5" ht="24" x14ac:dyDescent="0.25">
      <c r="A300" s="9" t="s">
        <v>340</v>
      </c>
      <c r="B300" s="9">
        <f t="shared" ref="B300:B363" si="15">1+B299</f>
        <v>258</v>
      </c>
      <c r="C300" s="10">
        <f>[1]Sheet1_Raw!N299</f>
        <v>9524.4823579999993</v>
      </c>
      <c r="D300" s="12">
        <f t="shared" si="14"/>
        <v>8801.5437657142866</v>
      </c>
      <c r="E300" s="12">
        <f t="shared" si="13"/>
        <v>223.93238800000108</v>
      </c>
    </row>
    <row r="301" spans="1:5" ht="24" x14ac:dyDescent="0.25">
      <c r="A301" s="9" t="s">
        <v>341</v>
      </c>
      <c r="B301" s="9">
        <f t="shared" si="15"/>
        <v>259</v>
      </c>
      <c r="C301" s="10">
        <f>[1]Sheet1_Raw!N300</f>
        <v>9562.7478319999991</v>
      </c>
      <c r="D301" s="12">
        <f t="shared" si="14"/>
        <v>9006.2557967142857</v>
      </c>
      <c r="E301" s="12">
        <f t="shared" si="13"/>
        <v>204.71203099999912</v>
      </c>
    </row>
    <row r="302" spans="1:5" ht="24" x14ac:dyDescent="0.25">
      <c r="A302" s="9" t="s">
        <v>342</v>
      </c>
      <c r="B302" s="9">
        <f t="shared" si="15"/>
        <v>260</v>
      </c>
      <c r="C302" s="10">
        <f>[1]Sheet1_Raw!N301</f>
        <v>9736.3894749999999</v>
      </c>
      <c r="D302" s="12">
        <f t="shared" si="14"/>
        <v>9224.6774530000002</v>
      </c>
      <c r="E302" s="12">
        <f t="shared" si="13"/>
        <v>218.42165628571456</v>
      </c>
    </row>
    <row r="303" spans="1:5" ht="24" x14ac:dyDescent="0.25">
      <c r="A303" s="9" t="s">
        <v>343</v>
      </c>
      <c r="B303" s="9">
        <f t="shared" si="15"/>
        <v>261</v>
      </c>
      <c r="C303" s="10">
        <f>[1]Sheet1_Raw!N302</f>
        <v>10048.78961</v>
      </c>
      <c r="D303" s="12">
        <f t="shared" si="14"/>
        <v>9442.5614768571431</v>
      </c>
      <c r="E303" s="12">
        <f t="shared" si="13"/>
        <v>217.88402385714289</v>
      </c>
    </row>
    <row r="304" spans="1:5" ht="24" x14ac:dyDescent="0.25">
      <c r="A304" s="9" t="s">
        <v>344</v>
      </c>
      <c r="B304" s="9">
        <f t="shared" si="15"/>
        <v>262</v>
      </c>
      <c r="C304" s="10">
        <f>[1]Sheet1_Raw!N303</f>
        <v>10331.368162000001</v>
      </c>
      <c r="D304" s="12">
        <f t="shared" si="14"/>
        <v>9662.7015151428586</v>
      </c>
      <c r="E304" s="12">
        <f t="shared" si="13"/>
        <v>220.14003828571549</v>
      </c>
    </row>
    <row r="305" spans="1:5" ht="24" x14ac:dyDescent="0.25">
      <c r="A305" s="9" t="s">
        <v>345</v>
      </c>
      <c r="B305" s="9">
        <f t="shared" si="15"/>
        <v>263</v>
      </c>
      <c r="C305" s="10">
        <f>[1]Sheet1_Raw!N304</f>
        <v>10617.686320999999</v>
      </c>
      <c r="D305" s="12">
        <f t="shared" si="14"/>
        <v>9881.6556997142852</v>
      </c>
      <c r="E305" s="12">
        <f t="shared" si="13"/>
        <v>218.95418457142659</v>
      </c>
    </row>
    <row r="306" spans="1:5" ht="24" x14ac:dyDescent="0.25">
      <c r="A306" s="9" t="s">
        <v>346</v>
      </c>
      <c r="B306" s="9">
        <f t="shared" si="15"/>
        <v>264</v>
      </c>
      <c r="C306" s="10">
        <f>[1]Sheet1_Raw!N305</f>
        <v>10886.759410999999</v>
      </c>
      <c r="D306" s="12">
        <f t="shared" si="14"/>
        <v>10101.174738428572</v>
      </c>
      <c r="E306" s="12">
        <f t="shared" si="13"/>
        <v>219.51903871428658</v>
      </c>
    </row>
    <row r="307" spans="1:5" ht="24" x14ac:dyDescent="0.25">
      <c r="A307" s="9" t="s">
        <v>347</v>
      </c>
      <c r="B307" s="9">
        <f t="shared" si="15"/>
        <v>265</v>
      </c>
      <c r="C307" s="10">
        <f>[1]Sheet1_Raw!N306</f>
        <v>11051.969074000001</v>
      </c>
      <c r="D307" s="12">
        <f t="shared" si="14"/>
        <v>10319.38712642857</v>
      </c>
      <c r="E307" s="12">
        <f t="shared" si="13"/>
        <v>218.2123879999981</v>
      </c>
    </row>
    <row r="308" spans="1:5" ht="24" x14ac:dyDescent="0.25">
      <c r="A308" s="9" t="s">
        <v>348</v>
      </c>
      <c r="B308" s="9">
        <f t="shared" si="15"/>
        <v>266</v>
      </c>
      <c r="C308" s="10">
        <f>[1]Sheet1_Raw!N307</f>
        <v>11104.097296</v>
      </c>
      <c r="D308" s="12">
        <f t="shared" si="14"/>
        <v>10539.579907000001</v>
      </c>
      <c r="E308" s="12">
        <f t="shared" si="13"/>
        <v>220.19278057143129</v>
      </c>
    </row>
    <row r="309" spans="1:5" ht="24" x14ac:dyDescent="0.25">
      <c r="A309" s="9" t="s">
        <v>349</v>
      </c>
      <c r="B309" s="9">
        <f t="shared" si="15"/>
        <v>267</v>
      </c>
      <c r="C309" s="10">
        <f>[1]Sheet1_Raw!N308</f>
        <v>11276.250243</v>
      </c>
      <c r="D309" s="12">
        <f t="shared" si="14"/>
        <v>10759.560016714286</v>
      </c>
      <c r="E309" s="12">
        <f t="shared" si="13"/>
        <v>219.98010971428448</v>
      </c>
    </row>
    <row r="310" spans="1:5" ht="24" x14ac:dyDescent="0.25">
      <c r="A310" s="9" t="s">
        <v>350</v>
      </c>
      <c r="B310" s="9">
        <f t="shared" si="15"/>
        <v>268</v>
      </c>
      <c r="C310" s="10">
        <f>[1]Sheet1_Raw!N309</f>
        <v>11471.210031000001</v>
      </c>
      <c r="D310" s="12">
        <f t="shared" si="14"/>
        <v>10962.762934</v>
      </c>
      <c r="E310" s="12">
        <f t="shared" si="13"/>
        <v>203.20291728571465</v>
      </c>
    </row>
    <row r="311" spans="1:5" ht="24" x14ac:dyDescent="0.25">
      <c r="A311" s="9" t="s">
        <v>351</v>
      </c>
      <c r="B311" s="9">
        <f t="shared" si="15"/>
        <v>269</v>
      </c>
      <c r="C311" s="10">
        <f>[1]Sheet1_Raw!N310</f>
        <v>11860.498399</v>
      </c>
      <c r="D311" s="12">
        <f t="shared" si="14"/>
        <v>11181.210110714286</v>
      </c>
      <c r="E311" s="12">
        <f t="shared" si="13"/>
        <v>218.44717671428589</v>
      </c>
    </row>
    <row r="312" spans="1:5" ht="24" x14ac:dyDescent="0.25">
      <c r="A312" s="9" t="s">
        <v>352</v>
      </c>
      <c r="B312" s="9">
        <f t="shared" si="15"/>
        <v>270</v>
      </c>
      <c r="C312" s="10">
        <f>[1]Sheet1_Raw!N311</f>
        <v>12121.925541000001</v>
      </c>
      <c r="D312" s="12">
        <f t="shared" si="14"/>
        <v>11396.101427857144</v>
      </c>
      <c r="E312" s="12">
        <f t="shared" si="13"/>
        <v>214.89131714285759</v>
      </c>
    </row>
    <row r="313" spans="1:5" ht="24" x14ac:dyDescent="0.25">
      <c r="A313" s="9" t="s">
        <v>353</v>
      </c>
      <c r="B313" s="9">
        <f t="shared" si="15"/>
        <v>271</v>
      </c>
      <c r="C313" s="10">
        <f>[1]Sheet1_Raw!N312</f>
        <v>12369.871041</v>
      </c>
      <c r="D313" s="12">
        <f t="shared" si="14"/>
        <v>11607.974517857145</v>
      </c>
      <c r="E313" s="12">
        <f t="shared" si="13"/>
        <v>211.87309000000096</v>
      </c>
    </row>
    <row r="314" spans="1:5" ht="24" x14ac:dyDescent="0.25">
      <c r="A314" s="9" t="s">
        <v>354</v>
      </c>
      <c r="B314" s="9">
        <f t="shared" si="15"/>
        <v>272</v>
      </c>
      <c r="C314" s="10">
        <f>[1]Sheet1_Raw!N313</f>
        <v>12534.759145</v>
      </c>
      <c r="D314" s="12">
        <f t="shared" si="14"/>
        <v>11819.801670857147</v>
      </c>
      <c r="E314" s="12">
        <f t="shared" si="13"/>
        <v>211.827153000002</v>
      </c>
    </row>
    <row r="315" spans="1:5" ht="24" x14ac:dyDescent="0.25">
      <c r="A315" s="9" t="s">
        <v>355</v>
      </c>
      <c r="B315" s="9">
        <f t="shared" si="15"/>
        <v>273</v>
      </c>
      <c r="C315" s="10">
        <f>[1]Sheet1_Raw!N314</f>
        <v>12572.834064999999</v>
      </c>
      <c r="D315" s="12">
        <f t="shared" si="14"/>
        <v>12029.621209285715</v>
      </c>
      <c r="E315" s="12">
        <f t="shared" si="13"/>
        <v>209.81953842856819</v>
      </c>
    </row>
    <row r="316" spans="1:5" ht="24" x14ac:dyDescent="0.25">
      <c r="A316" s="9" t="s">
        <v>356</v>
      </c>
      <c r="B316" s="9">
        <f t="shared" si="15"/>
        <v>274</v>
      </c>
      <c r="C316" s="10">
        <f>[1]Sheet1_Raw!N315</f>
        <v>12742.20017</v>
      </c>
      <c r="D316" s="12">
        <f t="shared" si="14"/>
        <v>12239.042627428571</v>
      </c>
      <c r="E316" s="12">
        <f t="shared" si="13"/>
        <v>209.42141814285606</v>
      </c>
    </row>
    <row r="317" spans="1:5" ht="24" x14ac:dyDescent="0.25">
      <c r="A317" s="9" t="s">
        <v>357</v>
      </c>
      <c r="B317" s="9">
        <f t="shared" si="15"/>
        <v>275</v>
      </c>
      <c r="C317" s="10">
        <f>[1]Sheet1_Raw!N316</f>
        <v>13037.152773</v>
      </c>
      <c r="D317" s="12">
        <f t="shared" si="14"/>
        <v>12462.748733428571</v>
      </c>
      <c r="E317" s="12">
        <f t="shared" si="13"/>
        <v>223.70610599999964</v>
      </c>
    </row>
    <row r="318" spans="1:5" ht="24" x14ac:dyDescent="0.25">
      <c r="A318" s="9" t="s">
        <v>358</v>
      </c>
      <c r="B318" s="9">
        <f t="shared" si="15"/>
        <v>276</v>
      </c>
      <c r="C318" s="10">
        <f>[1]Sheet1_Raw!N317</f>
        <v>13314.348196000001</v>
      </c>
      <c r="D318" s="12">
        <f t="shared" si="14"/>
        <v>12670.441561571428</v>
      </c>
      <c r="E318" s="12">
        <f t="shared" si="13"/>
        <v>207.69282814285725</v>
      </c>
    </row>
    <row r="319" spans="1:5" ht="24" x14ac:dyDescent="0.25">
      <c r="A319" s="9" t="s">
        <v>359</v>
      </c>
      <c r="B319" s="9">
        <f t="shared" si="15"/>
        <v>277</v>
      </c>
      <c r="C319" s="10">
        <f>[1]Sheet1_Raw!N318</f>
        <v>13595.307045</v>
      </c>
      <c r="D319" s="12">
        <f t="shared" si="14"/>
        <v>12880.924633571427</v>
      </c>
      <c r="E319" s="12">
        <f t="shared" si="13"/>
        <v>210.48307199999908</v>
      </c>
    </row>
    <row r="320" spans="1:5" ht="24" x14ac:dyDescent="0.25">
      <c r="A320" s="9" t="s">
        <v>360</v>
      </c>
      <c r="B320" s="9">
        <f t="shared" si="15"/>
        <v>278</v>
      </c>
      <c r="C320" s="10">
        <f>[1]Sheet1_Raw!N319</f>
        <v>13785.503001999999</v>
      </c>
      <c r="D320" s="12">
        <f t="shared" si="14"/>
        <v>13083.157770857142</v>
      </c>
      <c r="E320" s="12">
        <f t="shared" si="13"/>
        <v>202.2331372857152</v>
      </c>
    </row>
    <row r="321" spans="1:5" ht="24" x14ac:dyDescent="0.25">
      <c r="A321" s="9" t="s">
        <v>361</v>
      </c>
      <c r="B321" s="9">
        <f t="shared" si="15"/>
        <v>279</v>
      </c>
      <c r="C321" s="10">
        <f>[1]Sheet1_Raw!N320</f>
        <v>14096.652631000001</v>
      </c>
      <c r="D321" s="12">
        <f t="shared" si="14"/>
        <v>13306.285411714287</v>
      </c>
      <c r="E321" s="12">
        <f t="shared" si="13"/>
        <v>223.1276408571448</v>
      </c>
    </row>
    <row r="322" spans="1:5" ht="24" x14ac:dyDescent="0.25">
      <c r="A322" s="9" t="s">
        <v>362</v>
      </c>
      <c r="B322" s="9">
        <f t="shared" si="15"/>
        <v>280</v>
      </c>
      <c r="C322" s="10">
        <f>[1]Sheet1_Raw!N321</f>
        <v>14226.586123999999</v>
      </c>
      <c r="D322" s="12">
        <f t="shared" si="14"/>
        <v>13542.535705857143</v>
      </c>
      <c r="E322" s="12">
        <f t="shared" si="13"/>
        <v>236.25029414285564</v>
      </c>
    </row>
    <row r="323" spans="1:5" ht="24" x14ac:dyDescent="0.25">
      <c r="A323" s="9" t="s">
        <v>363</v>
      </c>
      <c r="B323" s="9">
        <f t="shared" si="15"/>
        <v>281</v>
      </c>
      <c r="C323" s="10">
        <f>[1]Sheet1_Raw!N322</f>
        <v>14291.564780999999</v>
      </c>
      <c r="D323" s="12">
        <f t="shared" si="14"/>
        <v>13763.873507428569</v>
      </c>
      <c r="E323" s="12">
        <f t="shared" si="13"/>
        <v>221.3378015714261</v>
      </c>
    </row>
    <row r="324" spans="1:5" ht="24" x14ac:dyDescent="0.25">
      <c r="A324" s="9" t="s">
        <v>364</v>
      </c>
      <c r="B324" s="9">
        <f t="shared" si="15"/>
        <v>282</v>
      </c>
      <c r="C324" s="10">
        <f>[1]Sheet1_Raw!N323</f>
        <v>14640.074755</v>
      </c>
      <c r="D324" s="12">
        <f t="shared" si="14"/>
        <v>13992.862361999998</v>
      </c>
      <c r="E324" s="12">
        <f t="shared" si="13"/>
        <v>228.98885457142933</v>
      </c>
    </row>
    <row r="325" spans="1:5" ht="24" x14ac:dyDescent="0.25">
      <c r="A325" s="9" t="s">
        <v>365</v>
      </c>
      <c r="B325" s="9">
        <f t="shared" si="15"/>
        <v>283</v>
      </c>
      <c r="C325" s="10">
        <f>[1]Sheet1_Raw!N324</f>
        <v>14938.874152</v>
      </c>
      <c r="D325" s="12">
        <f t="shared" si="14"/>
        <v>14224.937498571428</v>
      </c>
      <c r="E325" s="12">
        <f t="shared" si="13"/>
        <v>232.07513657142954</v>
      </c>
    </row>
    <row r="326" spans="1:5" ht="24" x14ac:dyDescent="0.25">
      <c r="A326" s="9" t="s">
        <v>366</v>
      </c>
      <c r="B326" s="9">
        <f t="shared" si="15"/>
        <v>284</v>
      </c>
      <c r="C326" s="10">
        <f>[1]Sheet1_Raw!N325</f>
        <v>15328.72227</v>
      </c>
      <c r="D326" s="12">
        <f t="shared" si="14"/>
        <v>14472.568245</v>
      </c>
      <c r="E326" s="12">
        <f t="shared" si="13"/>
        <v>247.63074642857282</v>
      </c>
    </row>
    <row r="327" spans="1:5" ht="24" x14ac:dyDescent="0.25">
      <c r="A327" s="9" t="s">
        <v>367</v>
      </c>
      <c r="B327" s="9">
        <f t="shared" si="15"/>
        <v>285</v>
      </c>
      <c r="C327" s="10">
        <f>[1]Sheet1_Raw!N326</f>
        <v>15652.865248</v>
      </c>
      <c r="D327" s="12">
        <f t="shared" si="14"/>
        <v>14739.334280142857</v>
      </c>
      <c r="E327" s="12">
        <f t="shared" si="13"/>
        <v>266.76603514285671</v>
      </c>
    </row>
    <row r="328" spans="1:5" ht="24" x14ac:dyDescent="0.25">
      <c r="A328" s="9" t="s">
        <v>368</v>
      </c>
      <c r="B328" s="9">
        <f t="shared" si="15"/>
        <v>286</v>
      </c>
      <c r="C328" s="10">
        <f>[1]Sheet1_Raw!N327</f>
        <v>15912.398767000001</v>
      </c>
      <c r="D328" s="12">
        <f t="shared" si="14"/>
        <v>14998.726585285714</v>
      </c>
      <c r="E328" s="12">
        <f t="shared" si="13"/>
        <v>259.39230514285737</v>
      </c>
    </row>
    <row r="329" spans="1:5" ht="24" x14ac:dyDescent="0.25">
      <c r="A329" s="9" t="s">
        <v>369</v>
      </c>
      <c r="B329" s="9">
        <f t="shared" si="15"/>
        <v>287</v>
      </c>
      <c r="C329" s="10">
        <f>[1]Sheet1_Raw!N328</f>
        <v>16087.576746999999</v>
      </c>
      <c r="D329" s="12">
        <f t="shared" si="14"/>
        <v>15264.582388571429</v>
      </c>
      <c r="E329" s="12">
        <f t="shared" si="13"/>
        <v>265.8558032857145</v>
      </c>
    </row>
    <row r="330" spans="1:5" ht="24" x14ac:dyDescent="0.25">
      <c r="A330" s="9" t="s">
        <v>370</v>
      </c>
      <c r="B330" s="9">
        <f t="shared" si="15"/>
        <v>288</v>
      </c>
      <c r="C330" s="10">
        <f>[1]Sheet1_Raw!N329</f>
        <v>16164.405433</v>
      </c>
      <c r="D330" s="12">
        <f t="shared" si="14"/>
        <v>15532.131053142857</v>
      </c>
      <c r="E330" s="12">
        <f t="shared" si="13"/>
        <v>267.54866457142816</v>
      </c>
    </row>
    <row r="331" spans="1:5" ht="24" x14ac:dyDescent="0.25">
      <c r="A331" s="9" t="s">
        <v>371</v>
      </c>
      <c r="B331" s="9">
        <f t="shared" si="15"/>
        <v>289</v>
      </c>
      <c r="C331" s="10">
        <f>[1]Sheet1_Raw!N330</f>
        <v>16567.246900999999</v>
      </c>
      <c r="D331" s="12">
        <f t="shared" si="14"/>
        <v>15807.441359714288</v>
      </c>
      <c r="E331" s="12">
        <f t="shared" si="13"/>
        <v>275.31030657143128</v>
      </c>
    </row>
    <row r="332" spans="1:5" ht="24" x14ac:dyDescent="0.25">
      <c r="A332" s="9" t="s">
        <v>372</v>
      </c>
      <c r="B332" s="9">
        <f t="shared" si="15"/>
        <v>290</v>
      </c>
      <c r="C332" s="10">
        <f>[1]Sheet1_Raw!N331</f>
        <v>16957.214114999999</v>
      </c>
      <c r="D332" s="12">
        <f t="shared" si="14"/>
        <v>16095.775640142854</v>
      </c>
      <c r="E332" s="12">
        <f t="shared" si="13"/>
        <v>288.33428042856576</v>
      </c>
    </row>
    <row r="333" spans="1:5" ht="24" x14ac:dyDescent="0.25">
      <c r="A333" s="9" t="s">
        <v>373</v>
      </c>
      <c r="B333" s="9">
        <f t="shared" si="15"/>
        <v>291</v>
      </c>
      <c r="C333" s="10">
        <f>[1]Sheet1_Raw!N332</f>
        <v>17316.633263</v>
      </c>
      <c r="D333" s="12">
        <f t="shared" si="14"/>
        <v>16379.762924857141</v>
      </c>
      <c r="E333" s="12">
        <f t="shared" si="13"/>
        <v>283.98728471428694</v>
      </c>
    </row>
    <row r="334" spans="1:5" ht="24" x14ac:dyDescent="0.25">
      <c r="A334" s="9" t="s">
        <v>374</v>
      </c>
      <c r="B334" s="9">
        <f t="shared" si="15"/>
        <v>292</v>
      </c>
      <c r="C334" s="10">
        <f>[1]Sheet1_Raw!N333</f>
        <v>17707.624701000001</v>
      </c>
      <c r="D334" s="12">
        <f t="shared" si="14"/>
        <v>16673.299989571427</v>
      </c>
      <c r="E334" s="12">
        <f t="shared" si="13"/>
        <v>293.53706471428632</v>
      </c>
    </row>
    <row r="335" spans="1:5" ht="24" x14ac:dyDescent="0.25">
      <c r="A335" s="9" t="s">
        <v>375</v>
      </c>
      <c r="B335" s="9">
        <f t="shared" si="15"/>
        <v>293</v>
      </c>
      <c r="C335" s="10">
        <f>[1]Sheet1_Raw!N334</f>
        <v>17965.812438000001</v>
      </c>
      <c r="D335" s="12">
        <f t="shared" si="14"/>
        <v>16966.644799714286</v>
      </c>
      <c r="E335" s="12">
        <f t="shared" si="13"/>
        <v>293.34481014285848</v>
      </c>
    </row>
    <row r="336" spans="1:5" ht="24" x14ac:dyDescent="0.25">
      <c r="A336" s="9" t="s">
        <v>376</v>
      </c>
      <c r="B336" s="9">
        <f t="shared" si="15"/>
        <v>294</v>
      </c>
      <c r="C336" s="10">
        <f>[1]Sheet1_Raw!N335</f>
        <v>18042.557756999999</v>
      </c>
      <c r="D336" s="12">
        <f t="shared" si="14"/>
        <v>17245.927801142854</v>
      </c>
      <c r="E336" s="12">
        <f t="shared" si="13"/>
        <v>279.28300142856824</v>
      </c>
    </row>
    <row r="337" spans="1:5" ht="24" x14ac:dyDescent="0.25">
      <c r="A337" s="9" t="s">
        <v>377</v>
      </c>
      <c r="B337" s="9">
        <f t="shared" si="15"/>
        <v>295</v>
      </c>
      <c r="C337" s="10">
        <f>[1]Sheet1_Raw!N336</f>
        <v>18271.888586000001</v>
      </c>
      <c r="D337" s="12">
        <f t="shared" si="14"/>
        <v>17546.996823000001</v>
      </c>
      <c r="E337" s="12">
        <f t="shared" si="13"/>
        <v>301.06902185714716</v>
      </c>
    </row>
    <row r="338" spans="1:5" ht="24" x14ac:dyDescent="0.25">
      <c r="A338" s="9" t="s">
        <v>378</v>
      </c>
      <c r="B338" s="9">
        <f t="shared" si="15"/>
        <v>296</v>
      </c>
      <c r="C338" s="10">
        <f>[1]Sheet1_Raw!N337</f>
        <v>18702.455550999999</v>
      </c>
      <c r="D338" s="12">
        <f t="shared" si="14"/>
        <v>17852.026630142856</v>
      </c>
      <c r="E338" s="12">
        <f t="shared" si="13"/>
        <v>305.02980714285513</v>
      </c>
    </row>
    <row r="339" spans="1:5" ht="24" x14ac:dyDescent="0.25">
      <c r="A339" s="9" t="s">
        <v>379</v>
      </c>
      <c r="B339" s="9">
        <f t="shared" si="15"/>
        <v>297</v>
      </c>
      <c r="C339" s="10">
        <f>[1]Sheet1_Raw!N338</f>
        <v>19104.499078000001</v>
      </c>
      <c r="D339" s="12">
        <f t="shared" si="14"/>
        <v>18158.78162485714</v>
      </c>
      <c r="E339" s="12">
        <f t="shared" si="13"/>
        <v>306.75499471428338</v>
      </c>
    </row>
    <row r="340" spans="1:5" ht="24" x14ac:dyDescent="0.25">
      <c r="A340" s="9" t="s">
        <v>380</v>
      </c>
      <c r="B340" s="9">
        <f t="shared" si="15"/>
        <v>298</v>
      </c>
      <c r="C340" s="10">
        <f>[1]Sheet1_Raw!N339</f>
        <v>19419.709871999999</v>
      </c>
      <c r="D340" s="12">
        <f t="shared" si="14"/>
        <v>18459.22114042857</v>
      </c>
      <c r="E340" s="12">
        <f t="shared" si="13"/>
        <v>300.43951557143009</v>
      </c>
    </row>
    <row r="341" spans="1:5" ht="24" x14ac:dyDescent="0.25">
      <c r="A341" s="9" t="s">
        <v>381</v>
      </c>
      <c r="B341" s="9">
        <f t="shared" si="15"/>
        <v>299</v>
      </c>
      <c r="C341" s="10">
        <f>[1]Sheet1_Raw!N340</f>
        <v>19445.196369000001</v>
      </c>
      <c r="D341" s="12">
        <f t="shared" si="14"/>
        <v>18707.445664428571</v>
      </c>
      <c r="E341" s="12">
        <f t="shared" si="13"/>
        <v>248.22452400000111</v>
      </c>
    </row>
    <row r="342" spans="1:5" ht="24" x14ac:dyDescent="0.25">
      <c r="A342" s="9" t="s">
        <v>382</v>
      </c>
      <c r="B342" s="9">
        <f t="shared" si="15"/>
        <v>300</v>
      </c>
      <c r="C342" s="10">
        <f>[1]Sheet1_Raw!N341</f>
        <v>19606.023306999999</v>
      </c>
      <c r="D342" s="12">
        <f t="shared" si="14"/>
        <v>18941.761502857145</v>
      </c>
      <c r="E342" s="12">
        <f t="shared" si="13"/>
        <v>234.31583842857435</v>
      </c>
    </row>
    <row r="343" spans="1:5" ht="24" x14ac:dyDescent="0.25">
      <c r="A343" s="9" t="s">
        <v>383</v>
      </c>
      <c r="B343" s="9">
        <f t="shared" si="15"/>
        <v>301</v>
      </c>
      <c r="C343" s="10">
        <f>[1]Sheet1_Raw!N342</f>
        <v>19753.690161999999</v>
      </c>
      <c r="D343" s="12">
        <f t="shared" si="14"/>
        <v>19186.208989285715</v>
      </c>
      <c r="E343" s="12">
        <f t="shared" si="13"/>
        <v>244.44748642856939</v>
      </c>
    </row>
    <row r="344" spans="1:5" ht="24" x14ac:dyDescent="0.25">
      <c r="A344" s="9" t="s">
        <v>384</v>
      </c>
      <c r="B344" s="9">
        <f t="shared" si="15"/>
        <v>302</v>
      </c>
      <c r="C344" s="10">
        <f>[1]Sheet1_Raw!N343</f>
        <v>19920.471889</v>
      </c>
      <c r="D344" s="12">
        <f t="shared" si="14"/>
        <v>19421.720889714285</v>
      </c>
      <c r="E344" s="12">
        <f t="shared" si="13"/>
        <v>235.51190042856979</v>
      </c>
    </row>
    <row r="345" spans="1:5" ht="24" x14ac:dyDescent="0.25">
      <c r="A345" s="9" t="s">
        <v>385</v>
      </c>
      <c r="B345" s="9">
        <f t="shared" si="15"/>
        <v>303</v>
      </c>
      <c r="C345" s="10">
        <f>[1]Sheet1_Raw!N344</f>
        <v>20152.30373</v>
      </c>
      <c r="D345" s="12">
        <f t="shared" si="14"/>
        <v>19628.842058142855</v>
      </c>
      <c r="E345" s="12">
        <f t="shared" si="13"/>
        <v>207.12116842856994</v>
      </c>
    </row>
    <row r="346" spans="1:5" ht="24" x14ac:dyDescent="0.25">
      <c r="A346" s="9" t="s">
        <v>386</v>
      </c>
      <c r="B346" s="9">
        <f t="shared" si="15"/>
        <v>304</v>
      </c>
      <c r="C346" s="10">
        <f>[1]Sheet1_Raw!N345</f>
        <v>20736.397062</v>
      </c>
      <c r="D346" s="12">
        <f t="shared" si="14"/>
        <v>19861.970341571428</v>
      </c>
      <c r="E346" s="12">
        <f t="shared" si="13"/>
        <v>233.12828342857392</v>
      </c>
    </row>
    <row r="347" spans="1:5" ht="24" x14ac:dyDescent="0.25">
      <c r="A347" s="9" t="s">
        <v>387</v>
      </c>
      <c r="B347" s="9">
        <f t="shared" si="15"/>
        <v>305</v>
      </c>
      <c r="C347" s="10">
        <f>[1]Sheet1_Raw!N346</f>
        <v>20967.049855000001</v>
      </c>
      <c r="D347" s="12">
        <f t="shared" si="14"/>
        <v>20083.018910571431</v>
      </c>
      <c r="E347" s="12">
        <f t="shared" si="13"/>
        <v>221.04856900000232</v>
      </c>
    </row>
    <row r="348" spans="1:5" ht="24" x14ac:dyDescent="0.25">
      <c r="A348" s="9" t="s">
        <v>388</v>
      </c>
      <c r="B348" s="9">
        <f t="shared" si="15"/>
        <v>306</v>
      </c>
      <c r="C348" s="10">
        <f>[1]Sheet1_Raw!N347</f>
        <v>20992.262430999999</v>
      </c>
      <c r="D348" s="12">
        <f t="shared" si="14"/>
        <v>20304.028348</v>
      </c>
      <c r="E348" s="12">
        <f t="shared" si="13"/>
        <v>221.00943742856907</v>
      </c>
    </row>
    <row r="349" spans="1:5" ht="24" x14ac:dyDescent="0.25">
      <c r="A349" s="9" t="s">
        <v>389</v>
      </c>
      <c r="B349" s="9">
        <f t="shared" si="15"/>
        <v>307</v>
      </c>
      <c r="C349" s="10">
        <f>[1]Sheet1_Raw!N348</f>
        <v>21122.112557</v>
      </c>
      <c r="D349" s="12">
        <f t="shared" si="14"/>
        <v>20520.612526571429</v>
      </c>
      <c r="E349" s="12">
        <f t="shared" si="13"/>
        <v>216.58417857142922</v>
      </c>
    </row>
    <row r="350" spans="1:5" ht="24" x14ac:dyDescent="0.25">
      <c r="A350" s="9" t="s">
        <v>390</v>
      </c>
      <c r="B350" s="9">
        <f t="shared" si="15"/>
        <v>308</v>
      </c>
      <c r="C350" s="10">
        <f>[1]Sheet1_Raw!N349</f>
        <v>21245.448144000002</v>
      </c>
      <c r="D350" s="12">
        <f t="shared" si="14"/>
        <v>20733.720809714287</v>
      </c>
      <c r="E350" s="12">
        <f t="shared" si="13"/>
        <v>213.10828314285754</v>
      </c>
    </row>
    <row r="351" spans="1:5" ht="24" x14ac:dyDescent="0.25">
      <c r="A351" s="9" t="s">
        <v>391</v>
      </c>
      <c r="B351" s="9">
        <f t="shared" si="15"/>
        <v>309</v>
      </c>
      <c r="C351" s="10">
        <f>[1]Sheet1_Raw!N350</f>
        <v>21392.174143</v>
      </c>
      <c r="D351" s="12">
        <f t="shared" si="14"/>
        <v>20943.963988857144</v>
      </c>
      <c r="E351" s="12">
        <f t="shared" si="13"/>
        <v>210.24317914285712</v>
      </c>
    </row>
    <row r="352" spans="1:5" ht="24" x14ac:dyDescent="0.25">
      <c r="A352" s="9" t="s">
        <v>392</v>
      </c>
      <c r="B352" s="9">
        <f t="shared" si="15"/>
        <v>310</v>
      </c>
      <c r="C352" s="10">
        <f>[1]Sheet1_Raw!N351</f>
        <v>21610.702985</v>
      </c>
      <c r="D352" s="12">
        <f t="shared" si="14"/>
        <v>21152.306739571428</v>
      </c>
      <c r="E352" s="12">
        <f t="shared" si="13"/>
        <v>208.34275071428419</v>
      </c>
    </row>
    <row r="353" spans="1:5" ht="24" x14ac:dyDescent="0.25">
      <c r="A353" s="9" t="s">
        <v>393</v>
      </c>
      <c r="B353" s="9">
        <f t="shared" si="15"/>
        <v>311</v>
      </c>
      <c r="C353" s="10">
        <f>[1]Sheet1_Raw!N352</f>
        <v>21928.248057000001</v>
      </c>
      <c r="D353" s="12">
        <f t="shared" si="14"/>
        <v>21322.57116742857</v>
      </c>
      <c r="E353" s="12">
        <f t="shared" si="13"/>
        <v>170.26442785714244</v>
      </c>
    </row>
    <row r="354" spans="1:5" ht="24" x14ac:dyDescent="0.25">
      <c r="A354" s="9" t="s">
        <v>394</v>
      </c>
      <c r="B354" s="9">
        <f t="shared" si="15"/>
        <v>312</v>
      </c>
      <c r="C354" s="10">
        <f>[1]Sheet1_Raw!N353</f>
        <v>22468.144946</v>
      </c>
      <c r="D354" s="12">
        <f t="shared" si="14"/>
        <v>21537.013323285715</v>
      </c>
      <c r="E354" s="12">
        <f t="shared" si="13"/>
        <v>214.44215585714483</v>
      </c>
    </row>
    <row r="355" spans="1:5" ht="24" x14ac:dyDescent="0.25">
      <c r="A355" s="9" t="s">
        <v>395</v>
      </c>
      <c r="B355" s="9">
        <f t="shared" si="15"/>
        <v>313</v>
      </c>
      <c r="C355" s="10">
        <f>[1]Sheet1_Raw!N354</f>
        <v>22695.343960999999</v>
      </c>
      <c r="D355" s="12">
        <f t="shared" si="14"/>
        <v>21780.310684714288</v>
      </c>
      <c r="E355" s="12">
        <f t="shared" si="13"/>
        <v>243.29736142857291</v>
      </c>
    </row>
    <row r="356" spans="1:5" ht="24" x14ac:dyDescent="0.25">
      <c r="A356" s="9" t="s">
        <v>396</v>
      </c>
      <c r="B356" s="9">
        <f t="shared" si="15"/>
        <v>314</v>
      </c>
      <c r="C356" s="10">
        <f>[1]Sheet1_Raw!N355</f>
        <v>22967.168163999999</v>
      </c>
      <c r="D356" s="12">
        <f t="shared" si="14"/>
        <v>22043.890057142857</v>
      </c>
      <c r="E356" s="12">
        <f t="shared" si="13"/>
        <v>263.5793724285686</v>
      </c>
    </row>
    <row r="357" spans="1:5" ht="24" x14ac:dyDescent="0.25">
      <c r="A357" s="9" t="s">
        <v>397</v>
      </c>
      <c r="B357" s="9">
        <f t="shared" si="15"/>
        <v>315</v>
      </c>
      <c r="C357" s="10">
        <f>[1]Sheet1_Raw!N356</f>
        <v>22978.458444</v>
      </c>
      <c r="D357" s="12">
        <f t="shared" si="14"/>
        <v>22291.462957142856</v>
      </c>
      <c r="E357" s="12">
        <f t="shared" si="13"/>
        <v>247.57289999999921</v>
      </c>
    </row>
    <row r="358" spans="1:5" ht="24" x14ac:dyDescent="0.25">
      <c r="A358" s="9" t="s">
        <v>398</v>
      </c>
      <c r="B358" s="9">
        <f t="shared" si="15"/>
        <v>316</v>
      </c>
      <c r="C358" s="10">
        <f>[1]Sheet1_Raw!N357</f>
        <v>23117.871961000001</v>
      </c>
      <c r="D358" s="12">
        <f t="shared" si="14"/>
        <v>22537.991216857139</v>
      </c>
      <c r="E358" s="12">
        <f t="shared" si="13"/>
        <v>246.52825971428319</v>
      </c>
    </row>
    <row r="359" spans="1:5" ht="24" x14ac:dyDescent="0.25">
      <c r="A359" s="9" t="s">
        <v>399</v>
      </c>
      <c r="B359" s="9">
        <f t="shared" si="15"/>
        <v>317</v>
      </c>
      <c r="C359" s="10">
        <f>[1]Sheet1_Raw!N358</f>
        <v>23441.931572000001</v>
      </c>
      <c r="D359" s="12">
        <f t="shared" si="14"/>
        <v>22799.595300714289</v>
      </c>
      <c r="E359" s="12">
        <f t="shared" ref="E359:E421" si="16">D359-D358</f>
        <v>261.60408385714982</v>
      </c>
    </row>
    <row r="360" spans="1:5" ht="24" x14ac:dyDescent="0.25">
      <c r="A360" s="9" t="s">
        <v>400</v>
      </c>
      <c r="B360" s="9">
        <f t="shared" si="15"/>
        <v>318</v>
      </c>
      <c r="C360" s="10">
        <f>[1]Sheet1_Raw!N359</f>
        <v>23746.411838</v>
      </c>
      <c r="D360" s="12">
        <f t="shared" si="14"/>
        <v>23059.332983714288</v>
      </c>
      <c r="E360" s="12">
        <f t="shared" si="16"/>
        <v>259.73768299999938</v>
      </c>
    </row>
    <row r="361" spans="1:5" ht="24" x14ac:dyDescent="0.25">
      <c r="A361" s="9" t="s">
        <v>401</v>
      </c>
      <c r="B361" s="9">
        <f t="shared" si="15"/>
        <v>319</v>
      </c>
      <c r="C361" s="10">
        <f>[1]Sheet1_Raw!N360</f>
        <v>24000.597956000001</v>
      </c>
      <c r="D361" s="12">
        <f t="shared" ref="D361:D421" si="17">AVERAGE(C355:C361)</f>
        <v>23278.254842285714</v>
      </c>
      <c r="E361" s="12">
        <f t="shared" si="16"/>
        <v>218.92185857142613</v>
      </c>
    </row>
    <row r="362" spans="1:5" ht="24" x14ac:dyDescent="0.25">
      <c r="A362" s="9" t="s">
        <v>402</v>
      </c>
      <c r="B362" s="9">
        <f t="shared" si="15"/>
        <v>320</v>
      </c>
      <c r="C362" s="10">
        <f>[1]Sheet1_Raw!N361</f>
        <v>24102.936957999998</v>
      </c>
      <c r="D362" s="12">
        <f t="shared" si="17"/>
        <v>23479.339556142859</v>
      </c>
      <c r="E362" s="12">
        <f t="shared" si="16"/>
        <v>201.08471385714438</v>
      </c>
    </row>
    <row r="363" spans="1:5" ht="24" x14ac:dyDescent="0.25">
      <c r="A363" s="9" t="s">
        <v>403</v>
      </c>
      <c r="B363" s="9">
        <f t="shared" si="15"/>
        <v>321</v>
      </c>
      <c r="C363" s="10">
        <f>[1]Sheet1_Raw!N362</f>
        <v>24279.401172000002</v>
      </c>
      <c r="D363" s="12">
        <f t="shared" si="17"/>
        <v>23666.801414428573</v>
      </c>
      <c r="E363" s="12">
        <f t="shared" si="16"/>
        <v>187.4618582857147</v>
      </c>
    </row>
    <row r="364" spans="1:5" ht="24" x14ac:dyDescent="0.25">
      <c r="A364" s="9" t="s">
        <v>404</v>
      </c>
      <c r="B364" s="9">
        <f t="shared" ref="B364:B421" si="18">1+B363</f>
        <v>322</v>
      </c>
      <c r="C364" s="10">
        <f>[1]Sheet1_Raw!N363</f>
        <v>24416.170762999998</v>
      </c>
      <c r="D364" s="12">
        <f t="shared" si="17"/>
        <v>23872.188888571429</v>
      </c>
      <c r="E364" s="12">
        <f t="shared" si="16"/>
        <v>205.38747414285535</v>
      </c>
    </row>
    <row r="365" spans="1:5" ht="24" x14ac:dyDescent="0.25">
      <c r="A365" s="9" t="s">
        <v>405</v>
      </c>
      <c r="B365" s="9">
        <f t="shared" si="18"/>
        <v>323</v>
      </c>
      <c r="C365" s="10">
        <f>[1]Sheet1_Raw!N364</f>
        <v>24526.370085999999</v>
      </c>
      <c r="D365" s="12">
        <f t="shared" si="17"/>
        <v>24073.402906428568</v>
      </c>
      <c r="E365" s="12">
        <f t="shared" si="16"/>
        <v>201.21401785713897</v>
      </c>
    </row>
    <row r="366" spans="1:5" ht="24" x14ac:dyDescent="0.25">
      <c r="A366" s="9" t="s">
        <v>406</v>
      </c>
      <c r="B366" s="9">
        <f t="shared" si="18"/>
        <v>324</v>
      </c>
      <c r="C366" s="10">
        <f>[1]Sheet1_Raw!N365</f>
        <v>24672.059950999999</v>
      </c>
      <c r="D366" s="12">
        <f t="shared" si="17"/>
        <v>24249.135531999997</v>
      </c>
      <c r="E366" s="12">
        <f t="shared" si="16"/>
        <v>175.7326255714288</v>
      </c>
    </row>
    <row r="367" spans="1:5" ht="24" x14ac:dyDescent="0.25">
      <c r="A367" s="9" t="s">
        <v>407</v>
      </c>
      <c r="B367" s="9">
        <f t="shared" si="18"/>
        <v>325</v>
      </c>
      <c r="C367" s="10">
        <f>[1]Sheet1_Raw!N366</f>
        <v>25017.473435</v>
      </c>
      <c r="D367" s="12">
        <f t="shared" si="17"/>
        <v>24430.715760142855</v>
      </c>
      <c r="E367" s="12">
        <f t="shared" si="16"/>
        <v>181.58022814285869</v>
      </c>
    </row>
    <row r="368" spans="1:5" ht="24" x14ac:dyDescent="0.25">
      <c r="A368" s="9" t="s">
        <v>408</v>
      </c>
      <c r="B368" s="9">
        <f t="shared" si="18"/>
        <v>326</v>
      </c>
      <c r="C368" s="10">
        <f>[1]Sheet1_Raw!N367</f>
        <v>25116.049009999999</v>
      </c>
      <c r="D368" s="12">
        <f t="shared" si="17"/>
        <v>24590.065910714282</v>
      </c>
      <c r="E368" s="12">
        <f t="shared" si="16"/>
        <v>159.35015057142664</v>
      </c>
    </row>
    <row r="369" spans="1:5" ht="24" x14ac:dyDescent="0.25">
      <c r="A369" s="9" t="s">
        <v>409</v>
      </c>
      <c r="B369" s="9">
        <f t="shared" si="18"/>
        <v>327</v>
      </c>
      <c r="C369" s="10">
        <f>[1]Sheet1_Raw!N368</f>
        <v>25310.961159999999</v>
      </c>
      <c r="D369" s="12">
        <f t="shared" si="17"/>
        <v>24762.640796714284</v>
      </c>
      <c r="E369" s="12">
        <f t="shared" si="16"/>
        <v>172.57488600000215</v>
      </c>
    </row>
    <row r="370" spans="1:5" ht="24" x14ac:dyDescent="0.25">
      <c r="A370" s="9" t="s">
        <v>410</v>
      </c>
      <c r="B370" s="9">
        <f t="shared" si="18"/>
        <v>328</v>
      </c>
      <c r="C370" s="10">
        <f>[1]Sheet1_Raw!N369</f>
        <v>25458.997211000002</v>
      </c>
      <c r="D370" s="12">
        <f t="shared" si="17"/>
        <v>24931.154516571431</v>
      </c>
      <c r="E370" s="12">
        <f t="shared" si="16"/>
        <v>168.5137198571465</v>
      </c>
    </row>
    <row r="371" spans="1:5" ht="24" x14ac:dyDescent="0.25">
      <c r="A371" s="9" t="s">
        <v>411</v>
      </c>
      <c r="B371" s="9">
        <f t="shared" si="18"/>
        <v>329</v>
      </c>
      <c r="C371" s="10">
        <f>[1]Sheet1_Raw!N370</f>
        <v>25579.021936000001</v>
      </c>
      <c r="D371" s="12">
        <f t="shared" si="17"/>
        <v>25097.276112714288</v>
      </c>
      <c r="E371" s="12">
        <f t="shared" si="16"/>
        <v>166.12159614285702</v>
      </c>
    </row>
    <row r="372" spans="1:5" ht="24" x14ac:dyDescent="0.25">
      <c r="A372" s="9" t="s">
        <v>412</v>
      </c>
      <c r="B372" s="9">
        <f t="shared" si="18"/>
        <v>330</v>
      </c>
      <c r="C372" s="10">
        <f>[1]Sheet1_Raw!N371</f>
        <v>25661.043197999999</v>
      </c>
      <c r="D372" s="12">
        <f t="shared" si="17"/>
        <v>25259.372271571428</v>
      </c>
      <c r="E372" s="12">
        <f t="shared" si="16"/>
        <v>162.09615885714084</v>
      </c>
    </row>
    <row r="373" spans="1:5" ht="24" x14ac:dyDescent="0.25">
      <c r="A373" s="9" t="s">
        <v>413</v>
      </c>
      <c r="B373" s="9">
        <f t="shared" si="18"/>
        <v>331</v>
      </c>
      <c r="C373" s="10">
        <f>[1]Sheet1_Raw!N372</f>
        <v>25772.838404999999</v>
      </c>
      <c r="D373" s="12">
        <f t="shared" si="17"/>
        <v>25416.62633642857</v>
      </c>
      <c r="E373" s="12">
        <f t="shared" si="16"/>
        <v>157.2540648571412</v>
      </c>
    </row>
    <row r="374" spans="1:5" ht="24" x14ac:dyDescent="0.25">
      <c r="A374" s="9" t="s">
        <v>414</v>
      </c>
      <c r="B374" s="9">
        <f t="shared" si="18"/>
        <v>332</v>
      </c>
      <c r="C374" s="10">
        <f>[1]Sheet1_Raw!N373</f>
        <v>25959.056562999998</v>
      </c>
      <c r="D374" s="12">
        <f t="shared" si="17"/>
        <v>25551.138211857142</v>
      </c>
      <c r="E374" s="12">
        <f t="shared" si="16"/>
        <v>134.51187542857224</v>
      </c>
    </row>
    <row r="375" spans="1:5" ht="24" x14ac:dyDescent="0.25">
      <c r="A375" s="9" t="s">
        <v>415</v>
      </c>
      <c r="B375" s="9">
        <f t="shared" si="18"/>
        <v>333</v>
      </c>
      <c r="C375" s="10">
        <f>[1]Sheet1_Raw!N374</f>
        <v>26136.306809000002</v>
      </c>
      <c r="D375" s="12">
        <f t="shared" si="17"/>
        <v>25696.889326</v>
      </c>
      <c r="E375" s="12">
        <f t="shared" si="16"/>
        <v>145.75111414285857</v>
      </c>
    </row>
    <row r="376" spans="1:5" ht="24" x14ac:dyDescent="0.25">
      <c r="A376" s="9" t="s">
        <v>416</v>
      </c>
      <c r="B376" s="9">
        <f t="shared" si="18"/>
        <v>334</v>
      </c>
      <c r="C376" s="10">
        <f>[1]Sheet1_Raw!N375</f>
        <v>26289.118600999998</v>
      </c>
      <c r="D376" s="12">
        <f t="shared" si="17"/>
        <v>25836.626103285711</v>
      </c>
      <c r="E376" s="12">
        <f t="shared" si="16"/>
        <v>139.73677728571056</v>
      </c>
    </row>
    <row r="377" spans="1:5" ht="24" x14ac:dyDescent="0.25">
      <c r="A377" s="9" t="s">
        <v>417</v>
      </c>
      <c r="B377" s="9">
        <f t="shared" si="18"/>
        <v>335</v>
      </c>
      <c r="C377" s="10">
        <f>[1]Sheet1_Raw!N376</f>
        <v>26497.750584000001</v>
      </c>
      <c r="D377" s="12">
        <f t="shared" si="17"/>
        <v>25985.019442285713</v>
      </c>
      <c r="E377" s="12">
        <f t="shared" si="16"/>
        <v>148.39333900000202</v>
      </c>
    </row>
    <row r="378" spans="1:5" ht="24" x14ac:dyDescent="0.25">
      <c r="A378" s="9" t="s">
        <v>418</v>
      </c>
      <c r="B378" s="9">
        <f t="shared" si="18"/>
        <v>336</v>
      </c>
      <c r="C378" s="10">
        <f>[1]Sheet1_Raw!N377</f>
        <v>26506.658949000001</v>
      </c>
      <c r="D378" s="12">
        <f t="shared" si="17"/>
        <v>26117.53901557143</v>
      </c>
      <c r="E378" s="12">
        <f t="shared" si="16"/>
        <v>132.51957328571734</v>
      </c>
    </row>
    <row r="379" spans="1:5" ht="24" x14ac:dyDescent="0.25">
      <c r="A379" s="9" t="s">
        <v>419</v>
      </c>
      <c r="B379" s="9">
        <f t="shared" si="18"/>
        <v>337</v>
      </c>
      <c r="C379" s="10">
        <f>[1]Sheet1_Raw!N378</f>
        <v>26586.072013000001</v>
      </c>
      <c r="D379" s="12">
        <f t="shared" si="17"/>
        <v>26249.685989142858</v>
      </c>
      <c r="E379" s="12">
        <f t="shared" si="16"/>
        <v>132.14697357142722</v>
      </c>
    </row>
    <row r="380" spans="1:5" ht="24" x14ac:dyDescent="0.25">
      <c r="A380" s="9" t="s">
        <v>420</v>
      </c>
      <c r="B380" s="9">
        <f t="shared" si="18"/>
        <v>338</v>
      </c>
      <c r="C380" s="10">
        <f>[1]Sheet1_Raw!N379</f>
        <v>26677.656665999999</v>
      </c>
      <c r="D380" s="12">
        <f t="shared" si="17"/>
        <v>26378.945740714287</v>
      </c>
      <c r="E380" s="12">
        <f t="shared" si="16"/>
        <v>129.25975157142966</v>
      </c>
    </row>
    <row r="381" spans="1:5" ht="24" x14ac:dyDescent="0.25">
      <c r="A381" s="9" t="s">
        <v>421</v>
      </c>
      <c r="B381" s="9">
        <f t="shared" si="18"/>
        <v>339</v>
      </c>
      <c r="C381" s="10">
        <f>[1]Sheet1_Raw!N380</f>
        <v>26826.371564000001</v>
      </c>
      <c r="D381" s="12">
        <f t="shared" si="17"/>
        <v>26502.847883714283</v>
      </c>
      <c r="E381" s="12">
        <f t="shared" si="16"/>
        <v>123.9021429999957</v>
      </c>
    </row>
    <row r="382" spans="1:5" ht="24" x14ac:dyDescent="0.25">
      <c r="A382" s="9" t="s">
        <v>422</v>
      </c>
      <c r="B382" s="9">
        <f t="shared" si="18"/>
        <v>340</v>
      </c>
      <c r="C382" s="10">
        <f>[1]Sheet1_Raw!N381</f>
        <v>26981.577181000001</v>
      </c>
      <c r="D382" s="12">
        <f t="shared" si="17"/>
        <v>26623.600794000002</v>
      </c>
      <c r="E382" s="12">
        <f t="shared" si="16"/>
        <v>120.75291028571883</v>
      </c>
    </row>
    <row r="383" spans="1:5" ht="24" x14ac:dyDescent="0.25">
      <c r="A383" s="9" t="s">
        <v>423</v>
      </c>
      <c r="B383" s="9">
        <f t="shared" si="18"/>
        <v>341</v>
      </c>
      <c r="C383" s="10">
        <f>[1]Sheet1_Raw!N382</f>
        <v>27110.617456</v>
      </c>
      <c r="D383" s="12">
        <f t="shared" si="17"/>
        <v>26740.957773285714</v>
      </c>
      <c r="E383" s="12">
        <f t="shared" si="16"/>
        <v>117.35697928571244</v>
      </c>
    </row>
    <row r="384" spans="1:5" ht="24" x14ac:dyDescent="0.25">
      <c r="A384" s="9" t="s">
        <v>424</v>
      </c>
      <c r="B384" s="9">
        <f t="shared" si="18"/>
        <v>342</v>
      </c>
      <c r="C384" s="10">
        <f>[1]Sheet1_Raw!N383</f>
        <v>27213.420932000001</v>
      </c>
      <c r="D384" s="12">
        <f t="shared" si="17"/>
        <v>26843.196394428574</v>
      </c>
      <c r="E384" s="12">
        <f t="shared" si="16"/>
        <v>102.23862114286021</v>
      </c>
    </row>
    <row r="385" spans="1:5" ht="24" x14ac:dyDescent="0.25">
      <c r="A385" s="9" t="s">
        <v>425</v>
      </c>
      <c r="B385" s="9">
        <f t="shared" si="18"/>
        <v>343</v>
      </c>
      <c r="C385" s="10">
        <f>[1]Sheet1_Raw!N384</f>
        <v>27292.857814999999</v>
      </c>
      <c r="D385" s="12">
        <f t="shared" si="17"/>
        <v>26955.510518142859</v>
      </c>
      <c r="E385" s="12">
        <f t="shared" si="16"/>
        <v>112.31412371428451</v>
      </c>
    </row>
    <row r="386" spans="1:5" ht="24" x14ac:dyDescent="0.25">
      <c r="A386" s="9" t="s">
        <v>426</v>
      </c>
      <c r="B386" s="9">
        <f t="shared" si="18"/>
        <v>344</v>
      </c>
      <c r="C386" s="10">
        <f>[1]Sheet1_Raw!N385</f>
        <v>27348.237352</v>
      </c>
      <c r="D386" s="12">
        <f t="shared" si="17"/>
        <v>27064.391280857144</v>
      </c>
      <c r="E386" s="12">
        <f t="shared" si="16"/>
        <v>108.88076271428508</v>
      </c>
    </row>
    <row r="387" spans="1:5" ht="24" x14ac:dyDescent="0.25">
      <c r="A387" s="9" t="s">
        <v>427</v>
      </c>
      <c r="B387" s="9">
        <f t="shared" si="18"/>
        <v>345</v>
      </c>
      <c r="C387" s="10">
        <f>[1]Sheet1_Raw!N386</f>
        <v>27416.455414</v>
      </c>
      <c r="D387" s="12">
        <f t="shared" si="17"/>
        <v>27169.933959142858</v>
      </c>
      <c r="E387" s="12">
        <f t="shared" si="16"/>
        <v>105.54267828571392</v>
      </c>
    </row>
    <row r="388" spans="1:5" ht="24" x14ac:dyDescent="0.25">
      <c r="A388" s="9" t="s">
        <v>428</v>
      </c>
      <c r="B388" s="9">
        <f t="shared" si="18"/>
        <v>346</v>
      </c>
      <c r="C388" s="10">
        <f>[1]Sheet1_Raw!N387</f>
        <v>27526.571370000001</v>
      </c>
      <c r="D388" s="12">
        <f t="shared" si="17"/>
        <v>27269.962502857143</v>
      </c>
      <c r="E388" s="12">
        <f t="shared" si="16"/>
        <v>100.02854371428475</v>
      </c>
    </row>
    <row r="389" spans="1:5" ht="24" x14ac:dyDescent="0.25">
      <c r="A389" s="9" t="s">
        <v>429</v>
      </c>
      <c r="B389" s="9">
        <f t="shared" si="18"/>
        <v>347</v>
      </c>
      <c r="C389" s="10">
        <f>[1]Sheet1_Raw!N388</f>
        <v>27644.809657999998</v>
      </c>
      <c r="D389" s="12">
        <f t="shared" si="17"/>
        <v>27364.709999571431</v>
      </c>
      <c r="E389" s="12">
        <f t="shared" si="16"/>
        <v>94.74749671428799</v>
      </c>
    </row>
    <row r="390" spans="1:5" ht="24" x14ac:dyDescent="0.25">
      <c r="A390" s="9" t="s">
        <v>430</v>
      </c>
      <c r="B390" s="9">
        <f t="shared" si="18"/>
        <v>348</v>
      </c>
      <c r="C390" s="10">
        <f>[1]Sheet1_Raw!N389</f>
        <v>27754.342044000001</v>
      </c>
      <c r="D390" s="12">
        <f t="shared" si="17"/>
        <v>27456.670654999998</v>
      </c>
      <c r="E390" s="12">
        <f t="shared" si="16"/>
        <v>91.960655428567406</v>
      </c>
    </row>
    <row r="391" spans="1:5" ht="24" x14ac:dyDescent="0.25">
      <c r="A391" s="9" t="s">
        <v>431</v>
      </c>
      <c r="B391" s="9">
        <f t="shared" si="18"/>
        <v>349</v>
      </c>
      <c r="C391" s="10">
        <f>[1]Sheet1_Raw!N390</f>
        <v>27831.563747</v>
      </c>
      <c r="D391" s="12">
        <f t="shared" si="17"/>
        <v>27544.976771428574</v>
      </c>
      <c r="E391" s="12">
        <f t="shared" si="16"/>
        <v>88.306116428575478</v>
      </c>
    </row>
    <row r="392" spans="1:5" ht="24" x14ac:dyDescent="0.25">
      <c r="A392" s="9" t="s">
        <v>432</v>
      </c>
      <c r="B392" s="9">
        <f t="shared" si="18"/>
        <v>350</v>
      </c>
      <c r="C392" s="10">
        <f>[1]Sheet1_Raw!N391</f>
        <v>27889.182283999999</v>
      </c>
      <c r="D392" s="12">
        <f t="shared" si="17"/>
        <v>27630.165981285714</v>
      </c>
      <c r="E392" s="12">
        <f t="shared" si="16"/>
        <v>85.189209857140668</v>
      </c>
    </row>
    <row r="393" spans="1:5" ht="24" x14ac:dyDescent="0.25">
      <c r="A393" s="9" t="s">
        <v>433</v>
      </c>
      <c r="B393" s="9">
        <f t="shared" si="18"/>
        <v>351</v>
      </c>
      <c r="C393" s="10">
        <f>[1]Sheet1_Raw!N392</f>
        <v>27950.302237</v>
      </c>
      <c r="D393" s="12">
        <f t="shared" si="17"/>
        <v>27716.175250571428</v>
      </c>
      <c r="E393" s="12">
        <f t="shared" si="16"/>
        <v>86.009269285714254</v>
      </c>
    </row>
    <row r="394" spans="1:5" ht="24" x14ac:dyDescent="0.25">
      <c r="A394" s="9" t="s">
        <v>434</v>
      </c>
      <c r="B394" s="9">
        <f t="shared" si="18"/>
        <v>352</v>
      </c>
      <c r="C394" s="10">
        <f>[1]Sheet1_Raw!N393</f>
        <v>28020.449649999999</v>
      </c>
      <c r="D394" s="12">
        <f t="shared" si="17"/>
        <v>27802.460141428572</v>
      </c>
      <c r="E394" s="12">
        <f t="shared" si="16"/>
        <v>86.284890857143182</v>
      </c>
    </row>
    <row r="395" spans="1:5" ht="24" x14ac:dyDescent="0.25">
      <c r="A395" s="9" t="s">
        <v>435</v>
      </c>
      <c r="B395" s="9">
        <f t="shared" si="18"/>
        <v>353</v>
      </c>
      <c r="C395" s="10">
        <f>[1]Sheet1_Raw!N394</f>
        <v>28134.757777999999</v>
      </c>
      <c r="D395" s="12">
        <f t="shared" si="17"/>
        <v>27889.343914000001</v>
      </c>
      <c r="E395" s="12">
        <f t="shared" si="16"/>
        <v>86.88377257142929</v>
      </c>
    </row>
    <row r="396" spans="1:5" ht="24" x14ac:dyDescent="0.25">
      <c r="A396" s="9" t="s">
        <v>436</v>
      </c>
      <c r="B396" s="9">
        <f t="shared" si="18"/>
        <v>354</v>
      </c>
      <c r="C396" s="10">
        <f>[1]Sheet1_Raw!N395</f>
        <v>28252.007570999998</v>
      </c>
      <c r="D396" s="12">
        <f t="shared" si="17"/>
        <v>27976.086472999999</v>
      </c>
      <c r="E396" s="12">
        <f t="shared" si="16"/>
        <v>86.742558999998437</v>
      </c>
    </row>
    <row r="397" spans="1:5" ht="24" x14ac:dyDescent="0.25">
      <c r="A397" s="9" t="s">
        <v>437</v>
      </c>
      <c r="B397" s="9">
        <f t="shared" si="18"/>
        <v>355</v>
      </c>
      <c r="C397" s="10">
        <f>[1]Sheet1_Raw!N396</f>
        <v>28359.789250000002</v>
      </c>
      <c r="D397" s="12">
        <f t="shared" si="17"/>
        <v>28062.578931</v>
      </c>
      <c r="E397" s="12">
        <f t="shared" si="16"/>
        <v>86.492458000000624</v>
      </c>
    </row>
    <row r="398" spans="1:5" ht="24" x14ac:dyDescent="0.25">
      <c r="A398" s="9" t="s">
        <v>438</v>
      </c>
      <c r="B398" s="9">
        <f t="shared" si="18"/>
        <v>356</v>
      </c>
      <c r="C398" s="10">
        <f>[1]Sheet1_Raw!N397</f>
        <v>28445.085646</v>
      </c>
      <c r="D398" s="12">
        <f t="shared" si="17"/>
        <v>28150.224916571427</v>
      </c>
      <c r="E398" s="12">
        <f t="shared" si="16"/>
        <v>87.645985571427445</v>
      </c>
    </row>
    <row r="399" spans="1:5" ht="24" x14ac:dyDescent="0.25">
      <c r="A399" s="9" t="s">
        <v>439</v>
      </c>
      <c r="B399" s="9">
        <f t="shared" si="18"/>
        <v>357</v>
      </c>
      <c r="C399" s="10">
        <f>[1]Sheet1_Raw!N398</f>
        <v>28517.662612</v>
      </c>
      <c r="D399" s="12">
        <f t="shared" si="17"/>
        <v>28240.007820571424</v>
      </c>
      <c r="E399" s="12">
        <f t="shared" si="16"/>
        <v>89.782903999996051</v>
      </c>
    </row>
    <row r="400" spans="1:5" ht="24" x14ac:dyDescent="0.25">
      <c r="A400" s="9" t="s">
        <v>440</v>
      </c>
      <c r="B400" s="9">
        <f t="shared" si="18"/>
        <v>358</v>
      </c>
      <c r="C400" s="10">
        <f>[1]Sheet1_Raw!N399</f>
        <v>28577.019948000001</v>
      </c>
      <c r="D400" s="12">
        <f t="shared" si="17"/>
        <v>28329.538922142856</v>
      </c>
      <c r="E400" s="12">
        <f t="shared" si="16"/>
        <v>89.531101571432373</v>
      </c>
    </row>
    <row r="401" spans="1:5" ht="24" x14ac:dyDescent="0.25">
      <c r="A401" s="9" t="s">
        <v>441</v>
      </c>
      <c r="B401" s="9">
        <f t="shared" si="18"/>
        <v>359</v>
      </c>
      <c r="C401" s="10">
        <f>[1]Sheet1_Raw!N400</f>
        <v>28645.666754000002</v>
      </c>
      <c r="D401" s="12">
        <f t="shared" si="17"/>
        <v>28418.85565128571</v>
      </c>
      <c r="E401" s="12">
        <f t="shared" si="16"/>
        <v>89.316729142854456</v>
      </c>
    </row>
    <row r="402" spans="1:5" ht="24" x14ac:dyDescent="0.25">
      <c r="A402" s="9" t="s">
        <v>442</v>
      </c>
      <c r="B402" s="9">
        <f t="shared" si="18"/>
        <v>360</v>
      </c>
      <c r="C402" s="10">
        <f>[1]Sheet1_Raw!N401</f>
        <v>28773.980544999999</v>
      </c>
      <c r="D402" s="12">
        <f t="shared" si="17"/>
        <v>28510.173189428569</v>
      </c>
      <c r="E402" s="12">
        <f t="shared" si="16"/>
        <v>91.317538142859121</v>
      </c>
    </row>
    <row r="403" spans="1:5" ht="24" x14ac:dyDescent="0.25">
      <c r="A403" s="9" t="s">
        <v>443</v>
      </c>
      <c r="B403" s="9">
        <f t="shared" si="18"/>
        <v>361</v>
      </c>
      <c r="C403" s="10">
        <f>[1]Sheet1_Raw!N402</f>
        <v>28905.367007000001</v>
      </c>
      <c r="D403" s="12">
        <f t="shared" si="17"/>
        <v>28603.510251714288</v>
      </c>
      <c r="E403" s="12">
        <f t="shared" si="16"/>
        <v>93.337062285718275</v>
      </c>
    </row>
    <row r="404" spans="1:5" ht="24" x14ac:dyDescent="0.25">
      <c r="A404" s="9" t="s">
        <v>444</v>
      </c>
      <c r="B404" s="9">
        <f t="shared" si="18"/>
        <v>362</v>
      </c>
      <c r="C404" s="10">
        <f>[1]Sheet1_Raw!N403</f>
        <v>29017.757693</v>
      </c>
      <c r="D404" s="12">
        <f t="shared" si="17"/>
        <v>28697.50574357143</v>
      </c>
      <c r="E404" s="12">
        <f t="shared" si="16"/>
        <v>93.995491857142042</v>
      </c>
    </row>
    <row r="405" spans="1:5" ht="24" x14ac:dyDescent="0.25">
      <c r="A405" s="9" t="s">
        <v>445</v>
      </c>
      <c r="B405" s="9">
        <f t="shared" si="18"/>
        <v>363</v>
      </c>
      <c r="C405" s="10">
        <f>[1]Sheet1_Raw!N404</f>
        <v>29109.116064000002</v>
      </c>
      <c r="D405" s="12">
        <f t="shared" si="17"/>
        <v>28792.367231857144</v>
      </c>
      <c r="E405" s="12">
        <f t="shared" si="16"/>
        <v>94.861488285714586</v>
      </c>
    </row>
    <row r="406" spans="1:5" ht="24" x14ac:dyDescent="0.25">
      <c r="A406" s="9" t="s">
        <v>446</v>
      </c>
      <c r="B406" s="9">
        <f t="shared" si="18"/>
        <v>364</v>
      </c>
      <c r="C406" s="10">
        <f>[1]Sheet1_Raw!N405</f>
        <v>29181.978859999999</v>
      </c>
      <c r="D406" s="12">
        <f t="shared" si="17"/>
        <v>28887.269552999998</v>
      </c>
      <c r="E406" s="12">
        <f t="shared" si="16"/>
        <v>94.902321142853907</v>
      </c>
    </row>
    <row r="407" spans="1:5" ht="24" x14ac:dyDescent="0.25">
      <c r="A407" s="9" t="s">
        <v>447</v>
      </c>
      <c r="B407" s="9">
        <f t="shared" si="18"/>
        <v>365</v>
      </c>
      <c r="C407" s="10">
        <f>[1]Sheet1_Raw!N406</f>
        <v>29244.789973999999</v>
      </c>
      <c r="D407" s="12">
        <f t="shared" si="17"/>
        <v>28982.665270999998</v>
      </c>
      <c r="E407" s="12">
        <f t="shared" si="16"/>
        <v>95.395717999999761</v>
      </c>
    </row>
    <row r="408" spans="1:5" ht="24" x14ac:dyDescent="0.25">
      <c r="A408" s="9" t="s">
        <v>448</v>
      </c>
      <c r="B408" s="9">
        <f t="shared" si="18"/>
        <v>366</v>
      </c>
      <c r="C408" s="10">
        <f>[1]Sheet1_Raw!N407</f>
        <v>29322.106951999998</v>
      </c>
      <c r="D408" s="12">
        <f t="shared" si="17"/>
        <v>29079.299584999997</v>
      </c>
      <c r="E408" s="12">
        <f t="shared" si="16"/>
        <v>96.634313999998994</v>
      </c>
    </row>
    <row r="409" spans="1:5" ht="24" x14ac:dyDescent="0.25">
      <c r="A409" s="9" t="s">
        <v>449</v>
      </c>
      <c r="B409" s="9">
        <f t="shared" si="18"/>
        <v>367</v>
      </c>
      <c r="C409" s="10">
        <f>[1]Sheet1_Raw!N408</f>
        <v>29451.349689999999</v>
      </c>
      <c r="D409" s="12">
        <f t="shared" si="17"/>
        <v>29176.066605714288</v>
      </c>
      <c r="E409" s="12">
        <f t="shared" si="16"/>
        <v>96.767020714290993</v>
      </c>
    </row>
    <row r="410" spans="1:5" ht="24" x14ac:dyDescent="0.25">
      <c r="A410" s="9" t="s">
        <v>450</v>
      </c>
      <c r="B410" s="9">
        <f t="shared" si="18"/>
        <v>368</v>
      </c>
      <c r="C410" s="10">
        <f>[1]Sheet1_Raw!N409</f>
        <v>29587.035510000002</v>
      </c>
      <c r="D410" s="12">
        <f t="shared" si="17"/>
        <v>29273.447820428566</v>
      </c>
      <c r="E410" s="12">
        <f t="shared" si="16"/>
        <v>97.38121471427803</v>
      </c>
    </row>
    <row r="411" spans="1:5" ht="24" x14ac:dyDescent="0.25">
      <c r="A411" s="9" t="s">
        <v>451</v>
      </c>
      <c r="B411" s="9">
        <f t="shared" si="18"/>
        <v>369</v>
      </c>
      <c r="C411" s="10">
        <f>[1]Sheet1_Raw!N410</f>
        <v>29701.141175000001</v>
      </c>
      <c r="D411" s="12">
        <f t="shared" si="17"/>
        <v>29371.074032142857</v>
      </c>
      <c r="E411" s="12">
        <f t="shared" si="16"/>
        <v>97.626211714290548</v>
      </c>
    </row>
    <row r="412" spans="1:5" ht="24" x14ac:dyDescent="0.25">
      <c r="A412" s="9" t="s">
        <v>452</v>
      </c>
      <c r="B412" s="9">
        <f t="shared" si="18"/>
        <v>370</v>
      </c>
      <c r="C412" s="10">
        <f>[1]Sheet1_Raw!N411</f>
        <v>29799.561925000002</v>
      </c>
      <c r="D412" s="12">
        <f t="shared" si="17"/>
        <v>29469.709155142857</v>
      </c>
      <c r="E412" s="12">
        <f t="shared" si="16"/>
        <v>98.635123000000021</v>
      </c>
    </row>
    <row r="413" spans="1:5" ht="24" x14ac:dyDescent="0.25">
      <c r="A413" s="9" t="s">
        <v>453</v>
      </c>
      <c r="B413" s="9">
        <f t="shared" si="18"/>
        <v>371</v>
      </c>
      <c r="C413" s="10">
        <f>[1]Sheet1_Raw!N412</f>
        <v>29877.021819000001</v>
      </c>
      <c r="D413" s="12">
        <f t="shared" si="17"/>
        <v>29569.001006428578</v>
      </c>
      <c r="E413" s="12">
        <f t="shared" si="16"/>
        <v>99.29185128572135</v>
      </c>
    </row>
    <row r="414" spans="1:5" ht="24" x14ac:dyDescent="0.25">
      <c r="A414" s="9" t="s">
        <v>454</v>
      </c>
      <c r="B414" s="9">
        <f t="shared" si="18"/>
        <v>372</v>
      </c>
      <c r="C414" s="10">
        <f>[1]Sheet1_Raw!N413</f>
        <v>29938.106043</v>
      </c>
      <c r="D414" s="12">
        <f t="shared" si="17"/>
        <v>29668.046159142861</v>
      </c>
      <c r="E414" s="12">
        <f t="shared" si="16"/>
        <v>99.045152714283176</v>
      </c>
    </row>
    <row r="415" spans="1:5" ht="24" x14ac:dyDescent="0.25">
      <c r="A415" s="9" t="s">
        <v>455</v>
      </c>
      <c r="B415" s="9">
        <f t="shared" si="18"/>
        <v>373</v>
      </c>
      <c r="C415" s="10">
        <f>[1]Sheet1_Raw!N414</f>
        <v>30019.496098</v>
      </c>
      <c r="D415" s="12">
        <f t="shared" si="17"/>
        <v>29767.673180000005</v>
      </c>
      <c r="E415" s="12">
        <f t="shared" si="16"/>
        <v>99.627020857144089</v>
      </c>
    </row>
    <row r="416" spans="1:5" ht="24" x14ac:dyDescent="0.25">
      <c r="A416" s="9" t="s">
        <v>456</v>
      </c>
      <c r="B416" s="9">
        <f t="shared" si="18"/>
        <v>374</v>
      </c>
      <c r="C416" s="10">
        <f>[1]Sheet1_Raw!N415</f>
        <v>30271.538492</v>
      </c>
      <c r="D416" s="12">
        <f t="shared" si="17"/>
        <v>29884.84300885714</v>
      </c>
      <c r="E416" s="12">
        <f t="shared" si="16"/>
        <v>117.16982885713514</v>
      </c>
    </row>
    <row r="417" spans="1:5" ht="24" x14ac:dyDescent="0.25">
      <c r="A417" s="9" t="s">
        <v>457</v>
      </c>
      <c r="B417" s="9">
        <f t="shared" si="18"/>
        <v>375</v>
      </c>
      <c r="C417" s="10">
        <f>[1]Sheet1_Raw!N416</f>
        <v>30328.049438999999</v>
      </c>
      <c r="D417" s="12">
        <f t="shared" si="17"/>
        <v>29990.70214157143</v>
      </c>
      <c r="E417" s="12">
        <f t="shared" si="16"/>
        <v>105.85913271428944</v>
      </c>
    </row>
    <row r="418" spans="1:5" ht="24" x14ac:dyDescent="0.25">
      <c r="A418" s="9" t="s">
        <v>458</v>
      </c>
      <c r="B418" s="9">
        <f t="shared" si="18"/>
        <v>376</v>
      </c>
      <c r="C418" s="10">
        <f>[1]Sheet1_Raw!N417</f>
        <v>30480.134747</v>
      </c>
      <c r="D418" s="12">
        <f t="shared" si="17"/>
        <v>30101.98693757143</v>
      </c>
      <c r="E418" s="12">
        <f t="shared" si="16"/>
        <v>111.28479599999991</v>
      </c>
    </row>
    <row r="419" spans="1:5" ht="24" x14ac:dyDescent="0.25">
      <c r="A419" s="9" t="s">
        <v>459</v>
      </c>
      <c r="B419" s="9">
        <f t="shared" si="18"/>
        <v>377</v>
      </c>
      <c r="C419" s="10">
        <f>[1]Sheet1_Raw!N418</f>
        <v>30605.995165</v>
      </c>
      <c r="D419" s="12">
        <f t="shared" si="17"/>
        <v>30217.191686142854</v>
      </c>
      <c r="E419" s="12">
        <f t="shared" si="16"/>
        <v>115.20474857142472</v>
      </c>
    </row>
    <row r="420" spans="1:5" ht="24" x14ac:dyDescent="0.25">
      <c r="A420" s="9" t="s">
        <v>460</v>
      </c>
      <c r="B420" s="9">
        <f t="shared" si="18"/>
        <v>378</v>
      </c>
      <c r="C420" s="10">
        <f>[1]Sheet1_Raw!N419</f>
        <v>30712.919354000001</v>
      </c>
      <c r="D420" s="12">
        <f t="shared" si="17"/>
        <v>30336.605619714286</v>
      </c>
      <c r="E420" s="12">
        <f t="shared" si="16"/>
        <v>119.4139335714317</v>
      </c>
    </row>
    <row r="421" spans="1:5" ht="24" x14ac:dyDescent="0.25">
      <c r="A421" s="9" t="s">
        <v>461</v>
      </c>
      <c r="B421" s="9">
        <f t="shared" si="18"/>
        <v>379</v>
      </c>
      <c r="C421" s="10">
        <f>[1]Sheet1_Raw!N420</f>
        <v>30790.843721000001</v>
      </c>
      <c r="D421" s="12">
        <f t="shared" si="17"/>
        <v>30458.425288000002</v>
      </c>
      <c r="E421" s="12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6"/>
  <sheetViews>
    <sheetView topLeftCell="B1" zoomScale="80" zoomScaleNormal="80" workbookViewId="0">
      <selection activeCell="I3" sqref="I3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462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1</v>
      </c>
    </row>
    <row r="3" spans="1:35" x14ac:dyDescent="0.25">
      <c r="A3">
        <f>Input!G4</f>
        <v>0</v>
      </c>
      <c r="B3">
        <f>A3-$A$3</f>
        <v>0</v>
      </c>
      <c r="C3" s="4">
        <f>Input!I4</f>
        <v>0.99209557142857163</v>
      </c>
      <c r="D3">
        <f>C3-$C$3</f>
        <v>0</v>
      </c>
      <c r="E3">
        <f t="shared" ref="E3:E34" si="0">(_Ac/(1+EXP(-1*(B3-_Muc)/_sc)))</f>
        <v>49.386509591283733</v>
      </c>
      <c r="F3">
        <f>(D3-E3)^2</f>
        <v>2439.0273296099604</v>
      </c>
      <c r="G3">
        <f>(E3-$H$4)^2</f>
        <v>46257.230799938385</v>
      </c>
      <c r="H3" s="2" t="s">
        <v>11</v>
      </c>
      <c r="I3" s="16">
        <f>SUM(F3:F167)</f>
        <v>243102.83446854923</v>
      </c>
      <c r="J3">
        <f>1-(I3/I5)</f>
        <v>0.97121280448053826</v>
      </c>
      <c r="L3">
        <f>Input!J4</f>
        <v>0.38157542857142868</v>
      </c>
      <c r="M3">
        <f>L3-$L$3</f>
        <v>0</v>
      </c>
      <c r="N3">
        <f>_Ac*EXP(-1*(B3-_Muc)/_sc)*(1/_sc)*(1/(1+EXP(-1*(B3-_Muc)/_sc))^2)+$L$3</f>
        <v>3.2856556563687906</v>
      </c>
      <c r="O3">
        <f>(L3-N3)^2</f>
        <v>8.4336819694835778</v>
      </c>
      <c r="P3">
        <f>(N3-$Q$4)^2</f>
        <v>3.397480518317118E-3</v>
      </c>
      <c r="Q3" s="1" t="s">
        <v>11</v>
      </c>
      <c r="R3" s="16">
        <f>SUM(O3:O167)</f>
        <v>1504.6463219984928</v>
      </c>
      <c r="S3" s="5">
        <f>1-(R3/R5)</f>
        <v>8.3185446148199338E-2</v>
      </c>
      <c r="V3">
        <f>COUNT(B3:B500)</f>
        <v>159</v>
      </c>
      <c r="X3">
        <v>620.35825026568534</v>
      </c>
      <c r="Y3">
        <v>38.310982900557768</v>
      </c>
      <c r="Z3">
        <v>15.65206976803719</v>
      </c>
      <c r="AB3" s="29" t="s">
        <v>22</v>
      </c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</v>
      </c>
      <c r="B4">
        <f t="shared" ref="B4:B67" si="1">A4-$A$3</f>
        <v>1</v>
      </c>
      <c r="C4" s="4">
        <f>Input!I5</f>
        <v>1.5263011428571431</v>
      </c>
      <c r="D4">
        <f t="shared" ref="D4:D67" si="2">C4-$C$3</f>
        <v>0.5342055714285715</v>
      </c>
      <c r="E4">
        <f t="shared" si="0"/>
        <v>52.369698989703942</v>
      </c>
      <c r="F4">
        <f t="shared" ref="F4:F67" si="3">(D4-E4)^2</f>
        <v>2686.9183779160689</v>
      </c>
      <c r="G4">
        <f t="shared" ref="G4:G67" si="4">(E4-$H$4)^2</f>
        <v>44982.911643529864</v>
      </c>
      <c r="H4">
        <f>AVERAGE(D3:D167)</f>
        <v>264.46145187870684</v>
      </c>
      <c r="I4" t="s">
        <v>5</v>
      </c>
      <c r="J4" t="s">
        <v>6</v>
      </c>
      <c r="L4">
        <f>Input!J5</f>
        <v>0.5342055714285715</v>
      </c>
      <c r="M4">
        <f t="shared" ref="M4:M67" si="5">L4-$L$3</f>
        <v>0.15263014285714283</v>
      </c>
      <c r="N4">
        <f t="shared" ref="N4:N34" si="6">_Ac*EXP(-1*(B4-_Muc)/_sc)*(1/_sc)*(1/(1+EXP(-1*(B4-_Muc)/_sc))^2)+$L$3</f>
        <v>3.4449868140719158</v>
      </c>
      <c r="O4">
        <f t="shared" ref="O4:O67" si="7">(L4-N4)^2</f>
        <v>8.4726474425243303</v>
      </c>
      <c r="P4">
        <f t="shared" ref="P4:P67" si="8">(N4-$Q$4)^2</f>
        <v>1.0209737791724465E-2</v>
      </c>
      <c r="Q4">
        <f>AVERAGE(M3:M167)</f>
        <v>3.3439435669362241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2</v>
      </c>
      <c r="B5">
        <f t="shared" si="1"/>
        <v>2</v>
      </c>
      <c r="C5" s="4">
        <f>Input!I6</f>
        <v>2.2131367142857146</v>
      </c>
      <c r="D5">
        <f t="shared" si="2"/>
        <v>1.221041142857143</v>
      </c>
      <c r="E5">
        <f t="shared" si="0"/>
        <v>55.515566997818716</v>
      </c>
      <c r="F5">
        <f t="shared" si="3"/>
        <v>2947.8955378150904</v>
      </c>
      <c r="G5">
        <f t="shared" si="4"/>
        <v>43658.382808657349</v>
      </c>
      <c r="I5">
        <f>SUM(G3:G167)</f>
        <v>8444825.2107155826</v>
      </c>
      <c r="J5" s="5">
        <f>1-((1-J3)*(V3-1)/(V3-1-1))</f>
        <v>0.97102944654729328</v>
      </c>
      <c r="L5">
        <f>Input!J6</f>
        <v>0.68683557142857143</v>
      </c>
      <c r="M5">
        <f t="shared" si="5"/>
        <v>0.30526014285714276</v>
      </c>
      <c r="N5">
        <f t="shared" si="6"/>
        <v>3.6110208540314916</v>
      </c>
      <c r="O5">
        <f t="shared" si="7"/>
        <v>8.5508595669915195</v>
      </c>
      <c r="P5">
        <f t="shared" si="8"/>
        <v>7.1330277282167981E-2</v>
      </c>
      <c r="R5">
        <f>SUM(P3:P167)</f>
        <v>1641.1675792853009</v>
      </c>
      <c r="S5" s="5">
        <f>1-((1-S3)*(V3-1)/(V3-1-1))</f>
        <v>7.7345863002646453E-2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3</v>
      </c>
      <c r="B6">
        <f t="shared" si="1"/>
        <v>3</v>
      </c>
      <c r="C6" s="4">
        <f>Input!I7</f>
        <v>2.8999722857142864</v>
      </c>
      <c r="D6">
        <f t="shared" si="2"/>
        <v>1.9078767142857149</v>
      </c>
      <c r="E6">
        <f t="shared" si="0"/>
        <v>58.830835106562105</v>
      </c>
      <c r="F6">
        <f t="shared" si="3"/>
        <v>3240.2231921288294</v>
      </c>
      <c r="G6">
        <f t="shared" si="4"/>
        <v>42283.950554092648</v>
      </c>
      <c r="L6">
        <f>Input!J7</f>
        <v>0.68683557142857188</v>
      </c>
      <c r="M6">
        <f t="shared" si="5"/>
        <v>0.3052601428571432</v>
      </c>
      <c r="N6">
        <f t="shared" si="6"/>
        <v>3.7837895297546429</v>
      </c>
      <c r="O6">
        <f t="shared" si="7"/>
        <v>9.5911238199915196</v>
      </c>
      <c r="P6">
        <f t="shared" si="8"/>
        <v>0.19346447100766187</v>
      </c>
      <c r="V6" s="19" t="s">
        <v>17</v>
      </c>
      <c r="W6" s="20">
        <f>SQRT((S5-J5)^2)</f>
        <v>0.89368358354464683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4</v>
      </c>
      <c r="B7">
        <f t="shared" si="1"/>
        <v>4</v>
      </c>
      <c r="C7" s="4">
        <f>Input!I8</f>
        <v>4.1210134285714286</v>
      </c>
      <c r="D7">
        <f t="shared" si="2"/>
        <v>3.1289178571428571</v>
      </c>
      <c r="E7">
        <f t="shared" si="0"/>
        <v>62.322239470778712</v>
      </c>
      <c r="F7">
        <f t="shared" si="3"/>
        <v>3503.8493236553295</v>
      </c>
      <c r="G7">
        <f t="shared" si="4"/>
        <v>40860.261192897487</v>
      </c>
      <c r="L7">
        <f>Input!J8</f>
        <v>1.2210411428571422</v>
      </c>
      <c r="M7">
        <f t="shared" si="5"/>
        <v>0.83946571428571348</v>
      </c>
      <c r="N7">
        <f t="shared" si="6"/>
        <v>3.9632897114008188</v>
      </c>
      <c r="O7">
        <f t="shared" si="7"/>
        <v>7.5199272116798435</v>
      </c>
      <c r="P7">
        <f t="shared" si="8"/>
        <v>0.38358964666315859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5</v>
      </c>
      <c r="B8">
        <f t="shared" si="1"/>
        <v>5</v>
      </c>
      <c r="C8" s="4">
        <f>Input!I9</f>
        <v>6.0288899999999996</v>
      </c>
      <c r="D8">
        <f t="shared" si="2"/>
        <v>5.0367944285714277</v>
      </c>
      <c r="E8">
        <f t="shared" si="0"/>
        <v>65.996493884789032</v>
      </c>
      <c r="F8">
        <f t="shared" si="3"/>
        <v>3716.0849577923773</v>
      </c>
      <c r="G8">
        <f t="shared" si="4"/>
        <v>39388.339551527562</v>
      </c>
      <c r="L8">
        <f>Input!J9</f>
        <v>1.907876571428571</v>
      </c>
      <c r="M8">
        <f t="shared" si="5"/>
        <v>1.5263011428571422</v>
      </c>
      <c r="N8">
        <f t="shared" si="6"/>
        <v>4.1494790763155267</v>
      </c>
      <c r="O8">
        <f t="shared" si="7"/>
        <v>5.0247817899154743</v>
      </c>
      <c r="P8">
        <f t="shared" si="8"/>
        <v>0.6488874568709726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6</v>
      </c>
      <c r="B9">
        <f t="shared" si="1"/>
        <v>6</v>
      </c>
      <c r="C9" s="4">
        <f>Input!I10</f>
        <v>8.165711714285715</v>
      </c>
      <c r="D9">
        <f t="shared" si="2"/>
        <v>7.173616142857143</v>
      </c>
      <c r="E9">
        <f t="shared" si="0"/>
        <v>69.86024837378983</v>
      </c>
      <c r="F9">
        <f t="shared" si="3"/>
        <v>3929.6138604562088</v>
      </c>
      <c r="G9">
        <f t="shared" si="4"/>
        <v>37869.628405562122</v>
      </c>
      <c r="L9">
        <f>Input!J10</f>
        <v>2.1368217142857153</v>
      </c>
      <c r="M9">
        <f t="shared" si="5"/>
        <v>1.7552462857142865</v>
      </c>
      <c r="N9">
        <f t="shared" si="6"/>
        <v>4.3422716576991158</v>
      </c>
      <c r="O9">
        <f t="shared" si="7"/>
        <v>4.8640094529021711</v>
      </c>
      <c r="P9">
        <f t="shared" si="8"/>
        <v>0.99665897680628068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7</v>
      </c>
      <c r="B10">
        <f t="shared" si="1"/>
        <v>7</v>
      </c>
      <c r="C10" s="4">
        <f>Input!I11</f>
        <v>10.302533428571431</v>
      </c>
      <c r="D10">
        <f t="shared" si="2"/>
        <v>9.3104378571428601</v>
      </c>
      <c r="E10">
        <f t="shared" si="0"/>
        <v>73.920043283634925</v>
      </c>
      <c r="F10">
        <f t="shared" si="3"/>
        <v>4174.4011133669928</v>
      </c>
      <c r="G10">
        <f t="shared" si="4"/>
        <v>36306.028389394145</v>
      </c>
      <c r="L10">
        <f>Input!J11</f>
        <v>2.1368217142857162</v>
      </c>
      <c r="M10">
        <f t="shared" si="5"/>
        <v>1.7552462857142874</v>
      </c>
      <c r="N10">
        <f t="shared" si="6"/>
        <v>4.5415333020729012</v>
      </c>
      <c r="O10">
        <f t="shared" si="7"/>
        <v>5.782637820437964</v>
      </c>
      <c r="P10">
        <f t="shared" si="8"/>
        <v>1.4342211737047363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8</v>
      </c>
      <c r="B11">
        <f t="shared" si="1"/>
        <v>8</v>
      </c>
      <c r="C11" s="4">
        <f>Input!I12</f>
        <v>13.431450999999999</v>
      </c>
      <c r="D11">
        <f t="shared" si="2"/>
        <v>12.439355428571428</v>
      </c>
      <c r="E11">
        <f t="shared" si="0"/>
        <v>78.182258807866987</v>
      </c>
      <c r="F11">
        <f t="shared" si="3"/>
        <v>4322.1293447393909</v>
      </c>
      <c r="G11">
        <f t="shared" si="4"/>
        <v>34699.93777112323</v>
      </c>
      <c r="L11">
        <f>Input!J12</f>
        <v>3.128917571428568</v>
      </c>
      <c r="M11">
        <f t="shared" si="5"/>
        <v>2.7473421428571392</v>
      </c>
      <c r="N11">
        <f t="shared" si="6"/>
        <v>4.7470770976616325</v>
      </c>
      <c r="O11">
        <f t="shared" si="7"/>
        <v>2.6184402523388162</v>
      </c>
      <c r="P11">
        <f t="shared" si="8"/>
        <v>1.9687837050459509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9</v>
      </c>
      <c r="B12">
        <f t="shared" si="1"/>
        <v>9</v>
      </c>
      <c r="C12" s="4">
        <f>Input!I13</f>
        <v>18.086669857142855</v>
      </c>
      <c r="D12">
        <f t="shared" si="2"/>
        <v>17.094574285714284</v>
      </c>
      <c r="E12">
        <f t="shared" si="0"/>
        <v>82.653059959005006</v>
      </c>
      <c r="F12">
        <f t="shared" si="3"/>
        <v>4297.9150437750641</v>
      </c>
      <c r="G12">
        <f t="shared" si="4"/>
        <v>33054.291372427899</v>
      </c>
      <c r="L12">
        <f>Input!J13</f>
        <v>4.6552188571428559</v>
      </c>
      <c r="M12">
        <f t="shared" si="5"/>
        <v>4.2736434285714271</v>
      </c>
      <c r="N12">
        <f t="shared" si="6"/>
        <v>4.9586588479324316</v>
      </c>
      <c r="O12">
        <f t="shared" si="7"/>
        <v>9.2075828010377808E-2</v>
      </c>
      <c r="P12">
        <f t="shared" si="8"/>
        <v>2.6073054386826615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10</v>
      </c>
      <c r="B13">
        <f t="shared" si="1"/>
        <v>10</v>
      </c>
      <c r="C13" s="4">
        <f>Input!I14</f>
        <v>23.886614714285713</v>
      </c>
      <c r="D13">
        <f t="shared" si="2"/>
        <v>22.894519142857142</v>
      </c>
      <c r="E13">
        <f t="shared" si="0"/>
        <v>87.338337071573676</v>
      </c>
      <c r="F13">
        <f t="shared" si="3"/>
        <v>4153.0056692295657</v>
      </c>
      <c r="G13">
        <f t="shared" si="4"/>
        <v>31372.597798980874</v>
      </c>
      <c r="L13">
        <f>Input!J14</f>
        <v>5.799944857142858</v>
      </c>
      <c r="M13">
        <f t="shared" si="5"/>
        <v>5.4183694285714292</v>
      </c>
      <c r="N13">
        <f t="shared" si="6"/>
        <v>5.1759726770508161</v>
      </c>
      <c r="O13">
        <f t="shared" si="7"/>
        <v>0.38934128152881559</v>
      </c>
      <c r="P13">
        <f t="shared" si="8"/>
        <v>3.3563306603072638</v>
      </c>
      <c r="S13" t="s">
        <v>23</v>
      </c>
      <c r="T13">
        <f>_Ac*0.8413</f>
        <v>521.90739594852107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</v>
      </c>
      <c r="B14">
        <f t="shared" si="1"/>
        <v>11</v>
      </c>
      <c r="C14" s="4">
        <f>Input!I15</f>
        <v>31.060230571428573</v>
      </c>
      <c r="D14">
        <f t="shared" si="2"/>
        <v>30.068135000000002</v>
      </c>
      <c r="E14">
        <f t="shared" si="0"/>
        <v>92.243642017417656</v>
      </c>
      <c r="F14">
        <f t="shared" si="3"/>
        <v>3865.7936728729524</v>
      </c>
      <c r="G14">
        <f t="shared" si="4"/>
        <v>29658.974033419159</v>
      </c>
      <c r="L14">
        <f>Input!J15</f>
        <v>7.1736158571428597</v>
      </c>
      <c r="M14">
        <f t="shared" si="5"/>
        <v>6.7920404285714309</v>
      </c>
      <c r="N14">
        <f t="shared" si="6"/>
        <v>5.3986468665850893</v>
      </c>
      <c r="O14">
        <f t="shared" si="7"/>
        <v>3.1505149174416704</v>
      </c>
      <c r="P14">
        <f t="shared" si="8"/>
        <v>4.2218056495879344</v>
      </c>
      <c r="S14" t="s">
        <v>24</v>
      </c>
      <c r="T14">
        <f>_Ac*0.9772</f>
        <v>606.21408215962765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</v>
      </c>
      <c r="B15">
        <f t="shared" si="1"/>
        <v>12</v>
      </c>
      <c r="C15" s="4">
        <f>Input!I16</f>
        <v>38.539106857142862</v>
      </c>
      <c r="D15">
        <f t="shared" si="2"/>
        <v>37.547011285714291</v>
      </c>
      <c r="E15">
        <f t="shared" si="0"/>
        <v>97.374120419321315</v>
      </c>
      <c r="F15">
        <f t="shared" si="3"/>
        <v>3579.282987284525</v>
      </c>
      <c r="G15">
        <f t="shared" si="4"/>
        <v>27918.176334218562</v>
      </c>
      <c r="L15">
        <f>Input!J16</f>
        <v>7.4788762857142892</v>
      </c>
      <c r="M15">
        <f t="shared" si="5"/>
        <v>7.0973008571428604</v>
      </c>
      <c r="N15">
        <f t="shared" si="6"/>
        <v>5.6262400349745532</v>
      </c>
      <c r="O15">
        <f t="shared" si="7"/>
        <v>3.432261077554986</v>
      </c>
      <c r="P15">
        <f t="shared" si="8"/>
        <v>5.2088771680202317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</v>
      </c>
      <c r="B16">
        <f t="shared" si="1"/>
        <v>13</v>
      </c>
      <c r="C16" s="4">
        <f>Input!I17</f>
        <v>46.857448714285717</v>
      </c>
      <c r="D16">
        <f t="shared" si="2"/>
        <v>45.865353142857145</v>
      </c>
      <c r="E16">
        <f t="shared" si="0"/>
        <v>102.734440266205</v>
      </c>
      <c r="F16">
        <f t="shared" si="3"/>
        <v>3234.0930702429287</v>
      </c>
      <c r="G16">
        <f t="shared" si="4"/>
        <v>26155.626285110302</v>
      </c>
      <c r="L16">
        <f>Input!J17</f>
        <v>8.3183418571428547</v>
      </c>
      <c r="M16">
        <f t="shared" si="5"/>
        <v>7.9367664285714259</v>
      </c>
      <c r="N16">
        <f t="shared" si="6"/>
        <v>5.8582377825472527</v>
      </c>
      <c r="O16">
        <f t="shared" si="7"/>
        <v>6.0521120578418834</v>
      </c>
      <c r="P16">
        <f t="shared" si="8"/>
        <v>6.3216754026550772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14</v>
      </c>
      <c r="B17">
        <f t="shared" si="1"/>
        <v>14</v>
      </c>
      <c r="C17" s="4">
        <f>Input!I18</f>
        <v>57.999447857142854</v>
      </c>
      <c r="D17">
        <f t="shared" si="2"/>
        <v>57.007352285714283</v>
      </c>
      <c r="E17">
        <f t="shared" si="0"/>
        <v>108.32871746098127</v>
      </c>
      <c r="F17">
        <f t="shared" si="3"/>
        <v>2633.8825234531068</v>
      </c>
      <c r="G17">
        <f t="shared" si="4"/>
        <v>24377.430756756028</v>
      </c>
      <c r="L17">
        <f>Input!J18</f>
        <v>11.141999142857138</v>
      </c>
      <c r="M17">
        <f t="shared" si="5"/>
        <v>10.760423714285709</v>
      </c>
      <c r="N17">
        <f t="shared" si="6"/>
        <v>6.0940499346163346</v>
      </c>
      <c r="O17">
        <f t="shared" si="7"/>
        <v>25.481791208978954</v>
      </c>
      <c r="P17">
        <f t="shared" si="8"/>
        <v>7.5630850335546915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</v>
      </c>
      <c r="B18">
        <f t="shared" si="1"/>
        <v>15</v>
      </c>
      <c r="C18" s="4">
        <f>Input!I19</f>
        <v>69.294077142857148</v>
      </c>
      <c r="D18">
        <f t="shared" si="2"/>
        <v>68.30198157142857</v>
      </c>
      <c r="E18">
        <f t="shared" si="0"/>
        <v>114.16043896866216</v>
      </c>
      <c r="F18">
        <f t="shared" si="3"/>
        <v>2102.9981148538886</v>
      </c>
      <c r="G18">
        <f t="shared" si="4"/>
        <v>22590.394481785417</v>
      </c>
      <c r="L18">
        <f>Input!J19</f>
        <v>11.294629285714294</v>
      </c>
      <c r="M18">
        <f t="shared" si="5"/>
        <v>10.913053857142865</v>
      </c>
      <c r="N18">
        <f t="shared" si="6"/>
        <v>6.3330085227120101</v>
      </c>
      <c r="O18">
        <f t="shared" si="7"/>
        <v>24.617680595855362</v>
      </c>
      <c r="P18">
        <f t="shared" si="8"/>
        <v>8.9345093098469022</v>
      </c>
      <c r="AB18" s="29"/>
      <c r="AC18" s="29"/>
      <c r="AD18" s="29"/>
      <c r="AE18" s="29"/>
      <c r="AF18" s="29"/>
      <c r="AG18" s="29"/>
      <c r="AH18" s="29"/>
      <c r="AI18" s="29"/>
    </row>
    <row r="19" spans="1:35" x14ac:dyDescent="0.25">
      <c r="A19">
        <f>Input!G20</f>
        <v>16</v>
      </c>
      <c r="B19">
        <f t="shared" si="1"/>
        <v>16</v>
      </c>
      <c r="C19" s="4">
        <f>Input!I20</f>
        <v>80.741336714285708</v>
      </c>
      <c r="D19">
        <f t="shared" si="2"/>
        <v>79.74924114285713</v>
      </c>
      <c r="E19">
        <f t="shared" si="0"/>
        <v>120.23238437492859</v>
      </c>
      <c r="F19">
        <f t="shared" si="3"/>
        <v>1638.8848859484128</v>
      </c>
      <c r="G19">
        <f t="shared" si="4"/>
        <v>20802.023913009423</v>
      </c>
      <c r="L19">
        <f>Input!J20</f>
        <v>11.44725957142856</v>
      </c>
      <c r="M19">
        <f t="shared" si="5"/>
        <v>11.065684142857132</v>
      </c>
      <c r="N19">
        <f t="shared" si="6"/>
        <v>6.5743666485715497</v>
      </c>
      <c r="O19">
        <f t="shared" si="7"/>
        <v>23.745085437629939</v>
      </c>
      <c r="P19">
        <f t="shared" si="8"/>
        <v>10.435633286362274</v>
      </c>
    </row>
    <row r="20" spans="1:35" x14ac:dyDescent="0.25">
      <c r="A20">
        <f>Input!G21</f>
        <v>17</v>
      </c>
      <c r="B20">
        <f t="shared" si="1"/>
        <v>17</v>
      </c>
      <c r="C20" s="4">
        <f>Input!I21</f>
        <v>92.799116714285702</v>
      </c>
      <c r="D20">
        <f t="shared" si="2"/>
        <v>91.807021142857124</v>
      </c>
      <c r="E20">
        <f t="shared" si="0"/>
        <v>126.5465468107504</v>
      </c>
      <c r="F20">
        <f t="shared" si="3"/>
        <v>1206.8346436302156</v>
      </c>
      <c r="G20">
        <f t="shared" si="4"/>
        <v>19020.52103990344</v>
      </c>
      <c r="L20">
        <f>Input!J21</f>
        <v>12.057779999999994</v>
      </c>
      <c r="M20">
        <f t="shared" si="5"/>
        <v>11.676204571428565</v>
      </c>
      <c r="N20">
        <f t="shared" si="6"/>
        <v>6.8172983763350112</v>
      </c>
      <c r="O20">
        <f t="shared" si="7"/>
        <v>27.462647647970375</v>
      </c>
      <c r="P20">
        <f t="shared" si="8"/>
        <v>12.064193631973685</v>
      </c>
    </row>
    <row r="21" spans="1:35" x14ac:dyDescent="0.25">
      <c r="A21">
        <f>Input!G22</f>
        <v>18</v>
      </c>
      <c r="B21">
        <f t="shared" si="1"/>
        <v>18</v>
      </c>
      <c r="C21" s="4">
        <f>Input!I22</f>
        <v>105.69636242857143</v>
      </c>
      <c r="D21">
        <f t="shared" si="2"/>
        <v>104.70426685714285</v>
      </c>
      <c r="E21">
        <f t="shared" si="0"/>
        <v>133.10405434265812</v>
      </c>
      <c r="F21">
        <f t="shared" si="3"/>
        <v>806.54792922242927</v>
      </c>
      <c r="G21">
        <f t="shared" si="4"/>
        <v>17254.76588744354</v>
      </c>
      <c r="L21">
        <f>Input!J22</f>
        <v>12.897245714285731</v>
      </c>
      <c r="M21">
        <f t="shared" si="5"/>
        <v>12.515670285714302</v>
      </c>
      <c r="N21">
        <f t="shared" si="6"/>
        <v>7.060899794705084</v>
      </c>
      <c r="O21">
        <f t="shared" si="7"/>
        <v>34.062933693005668</v>
      </c>
      <c r="P21">
        <f t="shared" si="8"/>
        <v>13.815763599149713</v>
      </c>
    </row>
    <row r="22" spans="1:35" x14ac:dyDescent="0.25">
      <c r="A22">
        <f>Input!G23</f>
        <v>19</v>
      </c>
      <c r="B22">
        <f t="shared" si="1"/>
        <v>19</v>
      </c>
      <c r="C22" s="4">
        <f>Input!I23</f>
        <v>119.50938885714287</v>
      </c>
      <c r="D22">
        <f t="shared" si="2"/>
        <v>118.51729328571429</v>
      </c>
      <c r="E22">
        <f t="shared" si="0"/>
        <v>139.90509306602496</v>
      </c>
      <c r="F22">
        <f t="shared" si="3"/>
        <v>457.43797944265725</v>
      </c>
      <c r="G22">
        <f t="shared" si="4"/>
        <v>15514.286520673555</v>
      </c>
      <c r="L22">
        <f>Input!J23</f>
        <v>13.813026428571433</v>
      </c>
      <c r="M22">
        <f t="shared" si="5"/>
        <v>13.431451000000004</v>
      </c>
      <c r="N22">
        <f t="shared" si="6"/>
        <v>7.3041913819006563</v>
      </c>
      <c r="O22">
        <f t="shared" si="7"/>
        <v>42.364933664769772</v>
      </c>
      <c r="P22">
        <f t="shared" si="8"/>
        <v>15.683562755930559</v>
      </c>
    </row>
    <row r="23" spans="1:35" x14ac:dyDescent="0.25">
      <c r="A23">
        <f>Input!G24</f>
        <v>20</v>
      </c>
      <c r="B23">
        <f t="shared" si="1"/>
        <v>20</v>
      </c>
      <c r="C23" s="4">
        <f>Input!I24</f>
        <v>135.38292199999998</v>
      </c>
      <c r="D23">
        <f t="shared" si="2"/>
        <v>134.39082642857142</v>
      </c>
      <c r="E23">
        <f t="shared" si="0"/>
        <v>146.94883326466177</v>
      </c>
      <c r="F23">
        <f t="shared" si="3"/>
        <v>157.70353569529212</v>
      </c>
      <c r="G23">
        <f t="shared" si="4"/>
        <v>13809.21553353001</v>
      </c>
      <c r="L23">
        <f>Input!J24</f>
        <v>15.873533142857113</v>
      </c>
      <c r="M23">
        <f t="shared" si="5"/>
        <v>15.491957714285684</v>
      </c>
      <c r="N23">
        <f t="shared" si="6"/>
        <v>7.5461217914411955</v>
      </c>
      <c r="O23">
        <f t="shared" si="7"/>
        <v>69.34577981569069</v>
      </c>
      <c r="P23">
        <f t="shared" si="8"/>
        <v>17.658301830503749</v>
      </c>
    </row>
    <row r="24" spans="1:35" x14ac:dyDescent="0.25">
      <c r="A24">
        <f>Input!G25</f>
        <v>21</v>
      </c>
      <c r="B24">
        <f t="shared" si="1"/>
        <v>21</v>
      </c>
      <c r="C24" s="4">
        <f>Input!I25</f>
        <v>150.34067442857145</v>
      </c>
      <c r="D24">
        <f t="shared" si="2"/>
        <v>149.34857885714288</v>
      </c>
      <c r="E24">
        <f t="shared" si="0"/>
        <v>154.23336010804684</v>
      </c>
      <c r="F24">
        <f t="shared" si="3"/>
        <v>23.861087869182814</v>
      </c>
      <c r="G24">
        <f t="shared" si="4"/>
        <v>12150.232215401044</v>
      </c>
      <c r="L24">
        <f>Input!J25</f>
        <v>14.957752428571467</v>
      </c>
      <c r="M24">
        <f t="shared" si="5"/>
        <v>14.576177000000039</v>
      </c>
      <c r="N24">
        <f t="shared" si="6"/>
        <v>7.7855731556790095</v>
      </c>
      <c r="O24">
        <f t="shared" si="7"/>
        <v>51.440155522508185</v>
      </c>
      <c r="P24">
        <f t="shared" si="8"/>
        <v>19.728073403595403</v>
      </c>
    </row>
    <row r="25" spans="1:35" x14ac:dyDescent="0.25">
      <c r="A25">
        <f>Input!G26</f>
        <v>22</v>
      </c>
      <c r="B25">
        <f t="shared" si="1"/>
        <v>22</v>
      </c>
      <c r="C25" s="4">
        <f>Input!I26</f>
        <v>165.68000214285715</v>
      </c>
      <c r="D25">
        <f t="shared" si="2"/>
        <v>164.68790657142858</v>
      </c>
      <c r="E25">
        <f t="shared" si="0"/>
        <v>161.75561044113448</v>
      </c>
      <c r="F25">
        <f t="shared" si="3"/>
        <v>8.598360595737784</v>
      </c>
      <c r="G25">
        <f t="shared" si="4"/>
        <v>10548.489865399755</v>
      </c>
      <c r="L25">
        <f>Input!J26</f>
        <v>15.339327714285702</v>
      </c>
      <c r="M25">
        <f t="shared" si="5"/>
        <v>14.957752285714273</v>
      </c>
      <c r="N25">
        <f t="shared" si="6"/>
        <v>8.021367976307447</v>
      </c>
      <c r="O25">
        <f t="shared" si="7"/>
        <v>53.552534726670764</v>
      </c>
      <c r="P25">
        <f t="shared" si="8"/>
        <v>21.878299105381739</v>
      </c>
    </row>
    <row r="26" spans="1:35" x14ac:dyDescent="0.25">
      <c r="A26">
        <f>Input!G27</f>
        <v>23</v>
      </c>
      <c r="B26">
        <f t="shared" si="1"/>
        <v>23</v>
      </c>
      <c r="C26" s="4">
        <f>Input!I27</f>
        <v>182.85089128571425</v>
      </c>
      <c r="D26">
        <f t="shared" si="2"/>
        <v>181.85879571428569</v>
      </c>
      <c r="E26">
        <f t="shared" si="0"/>
        <v>169.5113172743404</v>
      </c>
      <c r="F26">
        <f t="shared" si="3"/>
        <v>152.46022382491381</v>
      </c>
      <c r="G26">
        <f t="shared" si="4"/>
        <v>9015.5280613873056</v>
      </c>
      <c r="L26">
        <f>Input!J27</f>
        <v>17.170889142857106</v>
      </c>
      <c r="M26">
        <f t="shared" si="5"/>
        <v>16.789313714285679</v>
      </c>
      <c r="N26">
        <f t="shared" si="6"/>
        <v>8.2522776368563395</v>
      </c>
      <c r="O26">
        <f t="shared" si="7"/>
        <v>79.54163119496927</v>
      </c>
      <c r="P26">
        <f t="shared" si="8"/>
        <v>24.091743341938567</v>
      </c>
    </row>
    <row r="27" spans="1:35" x14ac:dyDescent="0.25">
      <c r="A27">
        <f>Input!G28</f>
        <v>24</v>
      </c>
      <c r="B27">
        <f t="shared" si="1"/>
        <v>24</v>
      </c>
      <c r="C27" s="4">
        <f>Input!I28</f>
        <v>199.1823147142857</v>
      </c>
      <c r="D27">
        <f t="shared" si="2"/>
        <v>198.19021914285713</v>
      </c>
      <c r="E27">
        <f t="shared" si="0"/>
        <v>177.4949635966172</v>
      </c>
      <c r="F27">
        <f t="shared" si="3"/>
        <v>428.29360212417475</v>
      </c>
      <c r="G27">
        <f t="shared" si="4"/>
        <v>7563.1700841188349</v>
      </c>
      <c r="L27">
        <f>Input!J28</f>
        <v>16.331423428571441</v>
      </c>
      <c r="M27">
        <f t="shared" si="5"/>
        <v>15.949848000000012</v>
      </c>
      <c r="N27">
        <f t="shared" si="6"/>
        <v>8.4770325318211981</v>
      </c>
      <c r="O27">
        <f t="shared" si="7"/>
        <v>61.691456358953076</v>
      </c>
      <c r="P27">
        <f t="shared" si="8"/>
        <v>26.348602321423897</v>
      </c>
    </row>
    <row r="28" spans="1:35" x14ac:dyDescent="0.25">
      <c r="A28">
        <f>Input!G29</f>
        <v>25</v>
      </c>
      <c r="B28">
        <f t="shared" si="1"/>
        <v>25</v>
      </c>
      <c r="C28" s="4">
        <f>Input!I29</f>
        <v>215.43742314285711</v>
      </c>
      <c r="D28">
        <f t="shared" si="2"/>
        <v>214.44532757142855</v>
      </c>
      <c r="E28">
        <f t="shared" si="0"/>
        <v>185.69974710671022</v>
      </c>
      <c r="F28">
        <f t="shared" si="3"/>
        <v>826.30839625359613</v>
      </c>
      <c r="G28">
        <f t="shared" si="4"/>
        <v>6203.4061385911555</v>
      </c>
      <c r="L28">
        <f>Input!J29</f>
        <v>16.255108428571418</v>
      </c>
      <c r="M28">
        <f t="shared" si="5"/>
        <v>15.873532999999989</v>
      </c>
      <c r="N28">
        <f t="shared" si="6"/>
        <v>8.6943337613204452</v>
      </c>
      <c r="O28">
        <f t="shared" si="7"/>
        <v>57.165313568944065</v>
      </c>
      <c r="P28">
        <f t="shared" si="8"/>
        <v>28.626675232162828</v>
      </c>
    </row>
    <row r="29" spans="1:35" x14ac:dyDescent="0.25">
      <c r="A29">
        <f>Input!G30</f>
        <v>26</v>
      </c>
      <c r="B29">
        <f t="shared" si="1"/>
        <v>26</v>
      </c>
      <c r="C29" s="4">
        <f>Input!I30</f>
        <v>231.00569599999997</v>
      </c>
      <c r="D29">
        <f t="shared" si="2"/>
        <v>230.01360042857141</v>
      </c>
      <c r="E29">
        <f t="shared" si="0"/>
        <v>194.11755738188424</v>
      </c>
      <c r="F29">
        <f t="shared" si="3"/>
        <v>1288.5259064096183</v>
      </c>
      <c r="G29">
        <f t="shared" si="4"/>
        <v>4948.2634929801088</v>
      </c>
      <c r="L29">
        <f>Input!J30</f>
        <v>15.568272857142858</v>
      </c>
      <c r="M29">
        <f t="shared" si="5"/>
        <v>15.18669742857143</v>
      </c>
      <c r="N29">
        <f t="shared" si="6"/>
        <v>8.9028662902011444</v>
      </c>
      <c r="O29">
        <f t="shared" si="7"/>
        <v>44.427644702629728</v>
      </c>
      <c r="P29">
        <f t="shared" si="8"/>
        <v>30.901621843231084</v>
      </c>
    </row>
    <row r="30" spans="1:35" x14ac:dyDescent="0.25">
      <c r="A30">
        <f>Input!G31</f>
        <v>27</v>
      </c>
      <c r="B30">
        <f t="shared" si="1"/>
        <v>27</v>
      </c>
      <c r="C30" s="4">
        <f>Input!I31</f>
        <v>245.20029771428568</v>
      </c>
      <c r="D30">
        <f t="shared" si="2"/>
        <v>244.20820214285712</v>
      </c>
      <c r="E30">
        <f t="shared" si="0"/>
        <v>202.73896687616485</v>
      </c>
      <c r="F30">
        <f t="shared" si="3"/>
        <v>1719.6974736042735</v>
      </c>
      <c r="G30">
        <f t="shared" si="4"/>
        <v>3809.6651548890204</v>
      </c>
      <c r="L30">
        <f>Input!J31</f>
        <v>14.19460171428571</v>
      </c>
      <c r="M30">
        <f t="shared" si="5"/>
        <v>13.813026285714281</v>
      </c>
      <c r="N30">
        <f t="shared" si="6"/>
        <v>9.1013134178902462</v>
      </c>
      <c r="O30">
        <f t="shared" si="7"/>
        <v>25.941585670199007</v>
      </c>
      <c r="P30">
        <f t="shared" si="8"/>
        <v>33.147307600674345</v>
      </c>
    </row>
    <row r="31" spans="1:35" x14ac:dyDescent="0.25">
      <c r="A31">
        <f>Input!G32</f>
        <v>28</v>
      </c>
      <c r="B31">
        <f t="shared" si="1"/>
        <v>28</v>
      </c>
      <c r="C31" s="4">
        <f>Input!I32</f>
        <v>257.86859814285714</v>
      </c>
      <c r="D31">
        <f t="shared" si="2"/>
        <v>256.87650257142855</v>
      </c>
      <c r="E31">
        <f t="shared" si="0"/>
        <v>211.55323695974118</v>
      </c>
      <c r="F31">
        <f t="shared" si="3"/>
        <v>2054.198405707562</v>
      </c>
      <c r="G31">
        <f t="shared" si="4"/>
        <v>2799.2792059114599</v>
      </c>
      <c r="L31">
        <f>Input!J32</f>
        <v>12.668300428571456</v>
      </c>
      <c r="M31">
        <f t="shared" si="5"/>
        <v>12.286725000000027</v>
      </c>
      <c r="N31">
        <f t="shared" si="6"/>
        <v>9.2883723519636305</v>
      </c>
      <c r="O31">
        <f t="shared" si="7"/>
        <v>11.423913803041874</v>
      </c>
      <c r="P31">
        <f t="shared" si="8"/>
        <v>35.336233580262416</v>
      </c>
    </row>
    <row r="32" spans="1:35" x14ac:dyDescent="0.25">
      <c r="A32">
        <f>Input!G33</f>
        <v>29</v>
      </c>
      <c r="B32">
        <f t="shared" si="1"/>
        <v>29</v>
      </c>
      <c r="C32" s="4">
        <f>Input!I33</f>
        <v>269.31585757142858</v>
      </c>
      <c r="D32">
        <f t="shared" si="2"/>
        <v>268.32376199999999</v>
      </c>
      <c r="E32">
        <f t="shared" si="0"/>
        <v>220.54833997803732</v>
      </c>
      <c r="F32">
        <f t="shared" si="3"/>
        <v>2282.4909493766354</v>
      </c>
      <c r="G32">
        <f t="shared" si="4"/>
        <v>1928.361396800723</v>
      </c>
      <c r="L32">
        <f>Input!J33</f>
        <v>11.447259428571442</v>
      </c>
      <c r="M32">
        <f t="shared" si="5"/>
        <v>11.065684000000013</v>
      </c>
      <c r="N32">
        <f t="shared" si="6"/>
        <v>9.4627706266430671</v>
      </c>
      <c r="O32">
        <f t="shared" si="7"/>
        <v>3.9381958049791175</v>
      </c>
      <c r="P32">
        <f t="shared" si="8"/>
        <v>37.440044586600699</v>
      </c>
    </row>
    <row r="33" spans="1:16" x14ac:dyDescent="0.25">
      <c r="A33">
        <f>Input!G34</f>
        <v>30</v>
      </c>
      <c r="B33">
        <f t="shared" si="1"/>
        <v>30</v>
      </c>
      <c r="C33" s="4">
        <f>Input!I34</f>
        <v>279.31313085714288</v>
      </c>
      <c r="D33">
        <f t="shared" si="2"/>
        <v>278.32103528571429</v>
      </c>
      <c r="E33">
        <f t="shared" si="0"/>
        <v>229.71099802586625</v>
      </c>
      <c r="F33">
        <f t="shared" si="3"/>
        <v>2362.9357224038149</v>
      </c>
      <c r="G33">
        <f t="shared" si="4"/>
        <v>1207.5940429784036</v>
      </c>
      <c r="L33">
        <f>Input!J34</f>
        <v>9.9972732857143001</v>
      </c>
      <c r="M33">
        <f t="shared" si="5"/>
        <v>9.6156978571428713</v>
      </c>
      <c r="N33">
        <f t="shared" si="6"/>
        <v>9.6232830597142716</v>
      </c>
      <c r="O33">
        <f t="shared" si="7"/>
        <v>0.13986868914355241</v>
      </c>
      <c r="P33">
        <f t="shared" si="8"/>
        <v>39.430104465562074</v>
      </c>
    </row>
    <row r="34" spans="1:16" x14ac:dyDescent="0.25">
      <c r="A34">
        <f>Input!G35</f>
        <v>31</v>
      </c>
      <c r="B34">
        <f t="shared" si="1"/>
        <v>31</v>
      </c>
      <c r="C34" s="4">
        <f>Input!I35</f>
        <v>289.31040414285718</v>
      </c>
      <c r="D34">
        <f t="shared" si="2"/>
        <v>288.31830857142859</v>
      </c>
      <c r="E34">
        <f t="shared" si="0"/>
        <v>239.02673880436876</v>
      </c>
      <c r="F34">
        <f t="shared" si="3"/>
        <v>2429.6588501009264</v>
      </c>
      <c r="G34">
        <f t="shared" si="4"/>
        <v>646.92462917390435</v>
      </c>
      <c r="L34">
        <f>Input!J35</f>
        <v>9.9972732857143001</v>
      </c>
      <c r="M34">
        <f t="shared" si="5"/>
        <v>9.6156978571428713</v>
      </c>
      <c r="N34">
        <f t="shared" si="6"/>
        <v>9.7687489002648089</v>
      </c>
      <c r="O34">
        <f t="shared" si="7"/>
        <v>5.2223394745067611E-2</v>
      </c>
      <c r="P34">
        <f t="shared" si="8"/>
        <v>41.278123571167434</v>
      </c>
    </row>
    <row r="35" spans="1:16" x14ac:dyDescent="0.25">
      <c r="A35">
        <f>Input!G36</f>
        <v>32</v>
      </c>
      <c r="B35">
        <f t="shared" si="1"/>
        <v>32</v>
      </c>
      <c r="C35" s="4">
        <f>Input!I36</f>
        <v>298.39189657142862</v>
      </c>
      <c r="D35">
        <f t="shared" si="2"/>
        <v>297.39980100000002</v>
      </c>
      <c r="E35">
        <f t="shared" ref="E35:E66" si="9">(_Ac/(1+EXP(-1*(B35-_Muc)/_sc)))</f>
        <v>248.47996856399647</v>
      </c>
      <c r="F35">
        <f t="shared" si="3"/>
        <v>2393.1500055666661</v>
      </c>
      <c r="G35">
        <f t="shared" si="4"/>
        <v>255.40780893836609</v>
      </c>
      <c r="L35">
        <f>Input!J36</f>
        <v>9.0814924285714369</v>
      </c>
      <c r="M35">
        <f t="shared" si="5"/>
        <v>8.6999170000000081</v>
      </c>
      <c r="N35">
        <f t="shared" ref="N35:N66" si="10">_Ac*EXP(-1*(B35-_Muc)/_sc)*(1/_sc)*(1/(1+EXP(-1*(B35-_Muc)/_sc))^2)+$L$3</f>
        <v>9.8980887876859054</v>
      </c>
      <c r="O35">
        <f t="shared" si="7"/>
        <v>0.66682961371900595</v>
      </c>
      <c r="P35">
        <f t="shared" si="8"/>
        <v>42.956819574675897</v>
      </c>
    </row>
    <row r="36" spans="1:16" x14ac:dyDescent="0.25">
      <c r="A36">
        <f>Input!G37</f>
        <v>33</v>
      </c>
      <c r="B36">
        <f t="shared" si="1"/>
        <v>33</v>
      </c>
      <c r="C36" s="4">
        <f>Input!I37</f>
        <v>307.62601914285716</v>
      </c>
      <c r="D36">
        <f t="shared" si="2"/>
        <v>306.63392357142857</v>
      </c>
      <c r="E36">
        <f t="shared" si="9"/>
        <v>258.05406174594657</v>
      </c>
      <c r="F36">
        <f t="shared" si="3"/>
        <v>2360.0029749829232</v>
      </c>
      <c r="G36">
        <f t="shared" si="4"/>
        <v>41.05464831339367</v>
      </c>
      <c r="L36">
        <f>Input!J37</f>
        <v>9.2341225714285429</v>
      </c>
      <c r="M36">
        <f t="shared" si="5"/>
        <v>8.8525471428571141</v>
      </c>
      <c r="N36">
        <f t="shared" si="10"/>
        <v>10.010321121859697</v>
      </c>
      <c r="O36">
        <f t="shared" si="7"/>
        <v>0.60248418969142459</v>
      </c>
      <c r="P36">
        <f t="shared" si="8"/>
        <v>44.440589704787463</v>
      </c>
    </row>
    <row r="37" spans="1:16" x14ac:dyDescent="0.25">
      <c r="A37">
        <f>Input!G38</f>
        <v>34</v>
      </c>
      <c r="B37">
        <f t="shared" si="1"/>
        <v>34</v>
      </c>
      <c r="C37" s="4">
        <f>Input!I38</f>
        <v>316.63119657142852</v>
      </c>
      <c r="D37">
        <f t="shared" si="2"/>
        <v>315.63910099999993</v>
      </c>
      <c r="E37">
        <f t="shared" si="9"/>
        <v>267.73146652959622</v>
      </c>
      <c r="F37">
        <f t="shared" si="3"/>
        <v>2295.1414405498135</v>
      </c>
      <c r="G37">
        <f t="shared" si="4"/>
        <v>10.692995817031191</v>
      </c>
      <c r="L37">
        <f>Input!J38</f>
        <v>9.0051774285713577</v>
      </c>
      <c r="M37">
        <f t="shared" si="5"/>
        <v>8.6236019999999289</v>
      </c>
      <c r="N37">
        <f t="shared" si="10"/>
        <v>10.104577437254113</v>
      </c>
      <c r="O37">
        <f t="shared" si="7"/>
        <v>1.2086803790916421</v>
      </c>
      <c r="P37">
        <f t="shared" si="8"/>
        <v>45.706170328489442</v>
      </c>
    </row>
    <row r="38" spans="1:16" x14ac:dyDescent="0.25">
      <c r="A38">
        <f>Input!G39</f>
        <v>35</v>
      </c>
      <c r="B38">
        <f t="shared" si="1"/>
        <v>35</v>
      </c>
      <c r="C38" s="4">
        <f>Input!I39</f>
        <v>325.2547987142857</v>
      </c>
      <c r="D38">
        <f t="shared" si="2"/>
        <v>324.26270314285711</v>
      </c>
      <c r="E38">
        <f t="shared" si="9"/>
        <v>277.4938250886824</v>
      </c>
      <c r="F38">
        <f t="shared" si="3"/>
        <v>2187.3279544462644</v>
      </c>
      <c r="G38">
        <f t="shared" si="4"/>
        <v>169.84275148408869</v>
      </c>
      <c r="L38">
        <f>Input!J39</f>
        <v>8.6236021428571803</v>
      </c>
      <c r="M38">
        <f t="shared" si="5"/>
        <v>8.2420267142857515</v>
      </c>
      <c r="N38">
        <f t="shared" si="10"/>
        <v>10.180116381105661</v>
      </c>
      <c r="O38">
        <f t="shared" si="7"/>
        <v>2.4227365738702473</v>
      </c>
      <c r="P38">
        <f t="shared" si="8"/>
        <v>46.733258745189282</v>
      </c>
    </row>
    <row r="39" spans="1:16" x14ac:dyDescent="0.25">
      <c r="A39">
        <f>Input!G40</f>
        <v>36</v>
      </c>
      <c r="B39">
        <f t="shared" si="1"/>
        <v>36</v>
      </c>
      <c r="C39" s="4">
        <f>Input!I40</f>
        <v>333.57314057142855</v>
      </c>
      <c r="D39">
        <f t="shared" si="2"/>
        <v>332.58104499999996</v>
      </c>
      <c r="E39">
        <f t="shared" si="9"/>
        <v>287.32210696924295</v>
      </c>
      <c r="F39">
        <f t="shared" si="3"/>
        <v>2048.3714716719032</v>
      </c>
      <c r="G39">
        <f t="shared" si="4"/>
        <v>522.60955116845469</v>
      </c>
      <c r="L39">
        <f>Input!J40</f>
        <v>8.3183418571428547</v>
      </c>
      <c r="M39">
        <f t="shared" si="5"/>
        <v>7.9367664285714259</v>
      </c>
      <c r="N39">
        <f t="shared" si="10"/>
        <v>10.236335918619263</v>
      </c>
      <c r="O39">
        <f t="shared" si="7"/>
        <v>3.6787012198587679</v>
      </c>
      <c r="P39">
        <f t="shared" si="8"/>
        <v>47.505072329538855</v>
      </c>
    </row>
    <row r="40" spans="1:16" x14ac:dyDescent="0.25">
      <c r="A40">
        <f>Input!G41</f>
        <v>37</v>
      </c>
      <c r="B40">
        <f t="shared" si="1"/>
        <v>37</v>
      </c>
      <c r="C40" s="4">
        <f>Input!I41</f>
        <v>340.36518114285712</v>
      </c>
      <c r="D40">
        <f t="shared" si="2"/>
        <v>339.37308557142853</v>
      </c>
      <c r="E40">
        <f t="shared" si="9"/>
        <v>297.19675364297564</v>
      </c>
      <c r="F40">
        <f t="shared" si="3"/>
        <v>1778.8429749390352</v>
      </c>
      <c r="G40">
        <f t="shared" si="4"/>
        <v>1071.5999815977398</v>
      </c>
      <c r="L40">
        <f>Input!J41</f>
        <v>6.7920405714285721</v>
      </c>
      <c r="M40">
        <f t="shared" si="5"/>
        <v>6.4104651428571433</v>
      </c>
      <c r="N40">
        <f t="shared" si="10"/>
        <v>10.272783425999801</v>
      </c>
      <c r="O40">
        <f t="shared" si="7"/>
        <v>12.115570819648669</v>
      </c>
      <c r="P40">
        <f t="shared" si="8"/>
        <v>48.008821792548176</v>
      </c>
    </row>
    <row r="41" spans="1:16" x14ac:dyDescent="0.25">
      <c r="A41">
        <f>Input!G42</f>
        <v>38</v>
      </c>
      <c r="B41">
        <f t="shared" si="1"/>
        <v>38</v>
      </c>
      <c r="C41" s="4">
        <f>Input!I42</f>
        <v>346.92827657142851</v>
      </c>
      <c r="D41">
        <f t="shared" si="2"/>
        <v>345.93618099999992</v>
      </c>
      <c r="E41">
        <f t="shared" si="9"/>
        <v>307.09783197538508</v>
      </c>
      <c r="F41">
        <f t="shared" si="3"/>
        <v>1508.4173549578006</v>
      </c>
      <c r="G41">
        <f t="shared" si="4"/>
        <v>1817.8609077484202</v>
      </c>
      <c r="L41">
        <f>Input!J42</f>
        <v>6.5630954285713869</v>
      </c>
      <c r="M41">
        <f t="shared" si="5"/>
        <v>6.1815199999999582</v>
      </c>
      <c r="N41">
        <f t="shared" si="10"/>
        <v>10.289163384157506</v>
      </c>
      <c r="O41">
        <f t="shared" si="7"/>
        <v>13.883582409645722</v>
      </c>
      <c r="P41">
        <f t="shared" si="8"/>
        <v>48.236078309523222</v>
      </c>
    </row>
    <row r="42" spans="1:16" x14ac:dyDescent="0.25">
      <c r="A42">
        <f>Input!G43</f>
        <v>39</v>
      </c>
      <c r="B42">
        <f t="shared" si="1"/>
        <v>39</v>
      </c>
      <c r="C42" s="4">
        <f>Input!I43</f>
        <v>352.270331</v>
      </c>
      <c r="D42">
        <f t="shared" si="2"/>
        <v>351.27823542857141</v>
      </c>
      <c r="E42">
        <f t="shared" si="9"/>
        <v>317.00519409217702</v>
      </c>
      <c r="F42">
        <f t="shared" si="3"/>
        <v>1174.6413624461982</v>
      </c>
      <c r="G42">
        <f t="shared" si="4"/>
        <v>2760.8448457956083</v>
      </c>
      <c r="L42">
        <f>Input!J43</f>
        <v>5.3420544285714868</v>
      </c>
      <c r="M42">
        <f t="shared" si="5"/>
        <v>4.960479000000058</v>
      </c>
      <c r="N42">
        <f t="shared" si="10"/>
        <v>10.285342450288219</v>
      </c>
      <c r="O42">
        <f t="shared" si="7"/>
        <v>24.436096465648124</v>
      </c>
      <c r="P42">
        <f t="shared" si="8"/>
        <v>48.18301845780033</v>
      </c>
    </row>
    <row r="43" spans="1:16" x14ac:dyDescent="0.25">
      <c r="A43">
        <f>Input!G44</f>
        <v>40</v>
      </c>
      <c r="B43">
        <f t="shared" si="1"/>
        <v>40</v>
      </c>
      <c r="C43" s="4">
        <f>Input!I44</f>
        <v>358.52816614285712</v>
      </c>
      <c r="D43">
        <f t="shared" si="2"/>
        <v>357.53607057142852</v>
      </c>
      <c r="E43">
        <f t="shared" si="9"/>
        <v>326.89864094093696</v>
      </c>
      <c r="F43">
        <f t="shared" si="3"/>
        <v>938.6520943633227</v>
      </c>
      <c r="G43">
        <f t="shared" si="4"/>
        <v>3898.4025779926683</v>
      </c>
      <c r="L43">
        <f>Input!J44</f>
        <v>6.2578351428571182</v>
      </c>
      <c r="M43">
        <f t="shared" si="5"/>
        <v>5.8762597142856894</v>
      </c>
      <c r="N43">
        <f t="shared" si="10"/>
        <v>10.26135175866543</v>
      </c>
      <c r="O43">
        <f t="shared" si="7"/>
        <v>16.028145293053242</v>
      </c>
      <c r="P43">
        <f t="shared" si="8"/>
        <v>47.850536091002333</v>
      </c>
    </row>
    <row r="44" spans="1:16" x14ac:dyDescent="0.25">
      <c r="A44">
        <f>Input!G45</f>
        <v>41</v>
      </c>
      <c r="B44">
        <f t="shared" si="1"/>
        <v>41</v>
      </c>
      <c r="C44" s="4">
        <f>Input!I45</f>
        <v>364.32811099999992</v>
      </c>
      <c r="D44">
        <f t="shared" si="2"/>
        <v>363.33601542857133</v>
      </c>
      <c r="E44">
        <f t="shared" si="9"/>
        <v>336.75808673643934</v>
      </c>
      <c r="F44">
        <f t="shared" si="3"/>
        <v>706.38629356405295</v>
      </c>
      <c r="G44">
        <f t="shared" si="4"/>
        <v>5226.8034117523021</v>
      </c>
      <c r="L44">
        <f>Input!J45</f>
        <v>5.7999448571428047</v>
      </c>
      <c r="M44">
        <f t="shared" si="5"/>
        <v>5.4183694285713759</v>
      </c>
      <c r="N44">
        <f t="shared" si="10"/>
        <v>10.217386382738534</v>
      </c>
      <c r="O44">
        <f t="shared" si="7"/>
        <v>19.51378963205752</v>
      </c>
      <c r="P44">
        <f t="shared" si="8"/>
        <v>47.244216142104385</v>
      </c>
    </row>
    <row r="45" spans="1:16" x14ac:dyDescent="0.25">
      <c r="A45">
        <f>Input!G46</f>
        <v>42</v>
      </c>
      <c r="B45">
        <f t="shared" si="1"/>
        <v>42</v>
      </c>
      <c r="C45" s="4">
        <f>Input!I46</f>
        <v>370.73857628571432</v>
      </c>
      <c r="D45">
        <f t="shared" si="2"/>
        <v>369.74648071428572</v>
      </c>
      <c r="E45">
        <f t="shared" si="9"/>
        <v>346.56372145183121</v>
      </c>
      <c r="F45">
        <f t="shared" si="3"/>
        <v>537.44032702092045</v>
      </c>
      <c r="G45">
        <f t="shared" si="4"/>
        <v>6740.7826690579841</v>
      </c>
      <c r="L45">
        <f>Input!J46</f>
        <v>6.4104652857143947</v>
      </c>
      <c r="M45">
        <f t="shared" si="5"/>
        <v>6.0288898571429659</v>
      </c>
      <c r="N45">
        <f t="shared" si="10"/>
        <v>10.153801974438531</v>
      </c>
      <c r="O45">
        <f t="shared" si="7"/>
        <v>14.012569565148183</v>
      </c>
      <c r="P45">
        <f t="shared" si="8"/>
        <v>46.374171530229866</v>
      </c>
    </row>
    <row r="46" spans="1:16" x14ac:dyDescent="0.25">
      <c r="A46">
        <f>Input!G47</f>
        <v>43</v>
      </c>
      <c r="B46">
        <f t="shared" si="1"/>
        <v>43</v>
      </c>
      <c r="C46" s="4">
        <f>Input!I47</f>
        <v>377.68324699999999</v>
      </c>
      <c r="D46">
        <f t="shared" si="2"/>
        <v>376.6911514285714</v>
      </c>
      <c r="E46">
        <f t="shared" si="9"/>
        <v>356.29616857559995</v>
      </c>
      <c r="F46">
        <f t="shared" si="3"/>
        <v>415.95532557299958</v>
      </c>
      <c r="G46">
        <f t="shared" si="4"/>
        <v>8433.6151907986186</v>
      </c>
      <c r="L46">
        <f>Input!J47</f>
        <v>6.9446707142856781</v>
      </c>
      <c r="M46">
        <f t="shared" si="5"/>
        <v>6.5630952857142493</v>
      </c>
      <c r="N46">
        <f t="shared" si="10"/>
        <v>10.071108679684015</v>
      </c>
      <c r="O46">
        <f t="shared" si="7"/>
        <v>9.7746143514840895</v>
      </c>
      <c r="P46">
        <f t="shared" si="8"/>
        <v>45.254750454170996</v>
      </c>
    </row>
    <row r="47" spans="1:16" x14ac:dyDescent="0.25">
      <c r="A47">
        <f>Input!G48</f>
        <v>44</v>
      </c>
      <c r="B47">
        <f t="shared" si="1"/>
        <v>44</v>
      </c>
      <c r="C47" s="4">
        <f>Input!I48</f>
        <v>384.93317800000005</v>
      </c>
      <c r="D47">
        <f t="shared" si="2"/>
        <v>383.94108242857146</v>
      </c>
      <c r="E47">
        <f t="shared" si="9"/>
        <v>365.93663549307354</v>
      </c>
      <c r="F47">
        <f t="shared" si="3"/>
        <v>324.1601094531606</v>
      </c>
      <c r="G47">
        <f t="shared" si="4"/>
        <v>10297.212889569435</v>
      </c>
      <c r="L47">
        <f>Input!J48</f>
        <v>7.2499310000000605</v>
      </c>
      <c r="M47">
        <f t="shared" si="5"/>
        <v>6.8683555714286317</v>
      </c>
      <c r="N47">
        <f t="shared" si="10"/>
        <v>9.9699625077364065</v>
      </c>
      <c r="O47">
        <f t="shared" si="7"/>
        <v>7.3985714030784591</v>
      </c>
      <c r="P47">
        <f t="shared" si="8"/>
        <v>43.904127003842774</v>
      </c>
    </row>
    <row r="48" spans="1:16" x14ac:dyDescent="0.25">
      <c r="A48">
        <f>Input!G49</f>
        <v>45</v>
      </c>
      <c r="B48">
        <f t="shared" si="1"/>
        <v>45</v>
      </c>
      <c r="C48" s="4">
        <f>Input!I49</f>
        <v>392.79362957142854</v>
      </c>
      <c r="D48">
        <f t="shared" si="2"/>
        <v>391.80153399999995</v>
      </c>
      <c r="E48">
        <f t="shared" si="9"/>
        <v>375.46705406502986</v>
      </c>
      <c r="F48">
        <f t="shared" si="3"/>
        <v>266.81523474594047</v>
      </c>
      <c r="G48">
        <f t="shared" si="4"/>
        <v>12322.243716748202</v>
      </c>
      <c r="L48">
        <f>Input!J49</f>
        <v>7.8604515714284844</v>
      </c>
      <c r="M48">
        <f t="shared" si="5"/>
        <v>7.4788761428570556</v>
      </c>
      <c r="N48">
        <f t="shared" si="10"/>
        <v>9.8511544028356308</v>
      </c>
      <c r="O48">
        <f t="shared" si="7"/>
        <v>3.9628977629724296</v>
      </c>
      <c r="P48">
        <f t="shared" si="8"/>
        <v>42.343792862846662</v>
      </c>
    </row>
    <row r="49" spans="1:16" x14ac:dyDescent="0.25">
      <c r="A49">
        <f>Input!G50</f>
        <v>46</v>
      </c>
      <c r="B49">
        <f t="shared" si="1"/>
        <v>46</v>
      </c>
      <c r="C49" s="4">
        <f>Input!I50</f>
        <v>400.577766</v>
      </c>
      <c r="D49">
        <f t="shared" si="2"/>
        <v>399.5856704285714</v>
      </c>
      <c r="E49">
        <f t="shared" si="9"/>
        <v>384.87020925541242</v>
      </c>
      <c r="F49">
        <f t="shared" si="3"/>
        <v>216.54479753874961</v>
      </c>
      <c r="G49">
        <f t="shared" si="4"/>
        <v>14498.26885300235</v>
      </c>
      <c r="L49">
        <f>Input!J50</f>
        <v>7.7841364285714576</v>
      </c>
      <c r="M49">
        <f t="shared" si="5"/>
        <v>7.4025610000000288</v>
      </c>
      <c r="N49">
        <f t="shared" si="10"/>
        <v>9.7155973265069751</v>
      </c>
      <c r="O49">
        <f t="shared" si="7"/>
        <v>3.7305412002538754</v>
      </c>
      <c r="P49">
        <f t="shared" si="8"/>
        <v>40.59797163185209</v>
      </c>
    </row>
    <row r="50" spans="1:16" x14ac:dyDescent="0.25">
      <c r="A50">
        <f>Input!G51</f>
        <v>47</v>
      </c>
      <c r="B50">
        <f t="shared" si="1"/>
        <v>47</v>
      </c>
      <c r="C50" s="4">
        <f>Input!I51</f>
        <v>407.59875185714282</v>
      </c>
      <c r="D50">
        <f t="shared" si="2"/>
        <v>406.60665628571422</v>
      </c>
      <c r="E50">
        <f t="shared" si="9"/>
        <v>394.12985399313072</v>
      </c>
      <c r="F50">
        <f t="shared" si="3"/>
        <v>155.67059544821689</v>
      </c>
      <c r="G50">
        <f t="shared" si="4"/>
        <v>16813.894506907927</v>
      </c>
      <c r="L50">
        <f>Input!J51</f>
        <v>7.0209858571428185</v>
      </c>
      <c r="M50">
        <f t="shared" si="5"/>
        <v>6.6394104285713897</v>
      </c>
      <c r="N50">
        <f t="shared" si="10"/>
        <v>9.5643117057812344</v>
      </c>
      <c r="O50">
        <f t="shared" si="7"/>
        <v>6.4685063723523184</v>
      </c>
      <c r="P50">
        <f t="shared" si="8"/>
        <v>38.692979782758144</v>
      </c>
    </row>
    <row r="51" spans="1:16" x14ac:dyDescent="0.25">
      <c r="A51">
        <f>Input!G52</f>
        <v>48</v>
      </c>
      <c r="B51">
        <f t="shared" si="1"/>
        <v>48</v>
      </c>
      <c r="C51" s="4">
        <f>Input!I52</f>
        <v>414.08553228571429</v>
      </c>
      <c r="D51">
        <f t="shared" si="2"/>
        <v>413.0934367142857</v>
      </c>
      <c r="E51">
        <f t="shared" si="9"/>
        <v>403.23080882554621</v>
      </c>
      <c r="F51">
        <f t="shared" si="3"/>
        <v>97.271428871742089</v>
      </c>
      <c r="G51">
        <f t="shared" si="4"/>
        <v>19256.934427439315</v>
      </c>
      <c r="L51">
        <f>Input!J52</f>
        <v>6.4867804285714783</v>
      </c>
      <c r="M51">
        <f t="shared" si="5"/>
        <v>6.1052050000000495</v>
      </c>
      <c r="N51">
        <f t="shared" si="10"/>
        <v>9.3984096348047679</v>
      </c>
      <c r="O51">
        <f t="shared" si="7"/>
        <v>8.4775846345906967</v>
      </c>
      <c r="P51">
        <f t="shared" si="8"/>
        <v>36.656559366971592</v>
      </c>
    </row>
    <row r="52" spans="1:16" x14ac:dyDescent="0.25">
      <c r="A52">
        <f>Input!G53</f>
        <v>49</v>
      </c>
      <c r="B52">
        <f t="shared" si="1"/>
        <v>49</v>
      </c>
      <c r="C52" s="4">
        <f>Input!I53</f>
        <v>420.11442228571434</v>
      </c>
      <c r="D52">
        <f t="shared" si="2"/>
        <v>419.12232671428575</v>
      </c>
      <c r="E52">
        <f t="shared" si="9"/>
        <v>412.1590453184682</v>
      </c>
      <c r="F52">
        <f t="shared" si="3"/>
        <v>48.487287797338752</v>
      </c>
      <c r="G52">
        <f t="shared" si="4"/>
        <v>21814.57910789704</v>
      </c>
      <c r="L52">
        <f>Input!J53</f>
        <v>6.0288900000000467</v>
      </c>
      <c r="M52">
        <f t="shared" si="5"/>
        <v>5.6473145714286179</v>
      </c>
      <c r="N52">
        <f t="shared" si="10"/>
        <v>9.2190782342585322</v>
      </c>
      <c r="O52">
        <f t="shared" si="7"/>
        <v>10.177300970001273</v>
      </c>
      <c r="P52">
        <f t="shared" si="8"/>
        <v>34.517207359172417</v>
      </c>
    </row>
    <row r="53" spans="1:16" x14ac:dyDescent="0.25">
      <c r="A53">
        <f>Input!G54</f>
        <v>50</v>
      </c>
      <c r="B53">
        <f t="shared" si="1"/>
        <v>50</v>
      </c>
      <c r="C53" s="4">
        <f>Input!I54</f>
        <v>426.83014785714289</v>
      </c>
      <c r="D53">
        <f t="shared" si="2"/>
        <v>425.8380522857143</v>
      </c>
      <c r="E53">
        <f t="shared" si="9"/>
        <v>420.9017525640441</v>
      </c>
      <c r="F53">
        <f t="shared" si="3"/>
        <v>24.36705494216125</v>
      </c>
      <c r="G53">
        <f t="shared" si="4"/>
        <v>24473.567678518735</v>
      </c>
      <c r="L53">
        <f>Input!J54</f>
        <v>6.7157255714285498</v>
      </c>
      <c r="M53">
        <f t="shared" si="5"/>
        <v>6.334150142857121</v>
      </c>
      <c r="N53">
        <f t="shared" si="10"/>
        <v>9.0275625748074866</v>
      </c>
      <c r="O53">
        <f t="shared" si="7"/>
        <v>5.3445903301921023</v>
      </c>
      <c r="P53">
        <f t="shared" si="8"/>
        <v>32.303525026635519</v>
      </c>
    </row>
    <row r="54" spans="1:16" x14ac:dyDescent="0.25">
      <c r="A54">
        <f>Input!G55</f>
        <v>51</v>
      </c>
      <c r="B54">
        <f t="shared" si="1"/>
        <v>51</v>
      </c>
      <c r="C54" s="4">
        <f>Input!I55</f>
        <v>433.54587342857138</v>
      </c>
      <c r="D54">
        <f t="shared" si="2"/>
        <v>432.55377785714279</v>
      </c>
      <c r="E54">
        <f t="shared" si="9"/>
        <v>429.44738655906065</v>
      </c>
      <c r="F54">
        <f t="shared" si="3"/>
        <v>9.6496668968004684</v>
      </c>
      <c r="G54">
        <f t="shared" si="4"/>
        <v>27220.358642349973</v>
      </c>
      <c r="L54">
        <f>Input!J55</f>
        <v>6.7157255714284929</v>
      </c>
      <c r="M54">
        <f t="shared" si="5"/>
        <v>6.3341501428570641</v>
      </c>
      <c r="N54">
        <f t="shared" si="10"/>
        <v>8.8251485583753908</v>
      </c>
      <c r="O54">
        <f t="shared" si="7"/>
        <v>4.4496653378599724</v>
      </c>
      <c r="P54">
        <f t="shared" si="8"/>
        <v>30.043608158177641</v>
      </c>
    </row>
    <row r="55" spans="1:16" x14ac:dyDescent="0.25">
      <c r="A55">
        <f>Input!G56</f>
        <v>52</v>
      </c>
      <c r="B55">
        <f t="shared" si="1"/>
        <v>52</v>
      </c>
      <c r="C55" s="4">
        <f>Input!I56</f>
        <v>439.6510784285714</v>
      </c>
      <c r="D55">
        <f t="shared" si="2"/>
        <v>438.6589828571428</v>
      </c>
      <c r="E55">
        <f t="shared" si="9"/>
        <v>437.78570259840296</v>
      </c>
      <c r="F55">
        <f t="shared" si="3"/>
        <v>0.76261841030472122</v>
      </c>
      <c r="G55">
        <f t="shared" si="4"/>
        <v>30041.295887544082</v>
      </c>
      <c r="L55">
        <f>Input!J56</f>
        <v>6.1052050000000122</v>
      </c>
      <c r="M55">
        <f t="shared" si="5"/>
        <v>5.7236295714285834</v>
      </c>
      <c r="N55">
        <f t="shared" si="10"/>
        <v>8.6131461259481803</v>
      </c>
      <c r="O55">
        <f t="shared" si="7"/>
        <v>6.2897686912221653</v>
      </c>
      <c r="P55">
        <f t="shared" si="8"/>
        <v>27.764495607898152</v>
      </c>
    </row>
    <row r="56" spans="1:16" x14ac:dyDescent="0.25">
      <c r="A56">
        <f>Input!G57</f>
        <v>53</v>
      </c>
      <c r="B56">
        <f t="shared" si="1"/>
        <v>53</v>
      </c>
      <c r="C56" s="4">
        <f>Input!I57</f>
        <v>446.21417385714284</v>
      </c>
      <c r="D56">
        <f t="shared" si="2"/>
        <v>445.22207828571425</v>
      </c>
      <c r="E56">
        <f t="shared" si="9"/>
        <v>445.90777118005661</v>
      </c>
      <c r="F56">
        <f t="shared" si="3"/>
        <v>0.47017474535161219</v>
      </c>
      <c r="G56">
        <f t="shared" si="4"/>
        <v>32922.766788007379</v>
      </c>
      <c r="L56">
        <f>Input!J57</f>
        <v>6.5630954285714438</v>
      </c>
      <c r="M56">
        <f t="shared" si="5"/>
        <v>6.181520000000015</v>
      </c>
      <c r="N56">
        <f t="shared" si="10"/>
        <v>8.392873124913752</v>
      </c>
      <c r="O56">
        <f t="shared" si="7"/>
        <v>3.3480864180317642</v>
      </c>
      <c r="P56">
        <f t="shared" si="8"/>
        <v>25.49168968141916</v>
      </c>
    </row>
    <row r="57" spans="1:16" x14ac:dyDescent="0.25">
      <c r="A57">
        <f>Input!G58</f>
        <v>54</v>
      </c>
      <c r="B57">
        <f t="shared" si="1"/>
        <v>54</v>
      </c>
      <c r="C57" s="4">
        <f>Input!I58</f>
        <v>451.32728314285714</v>
      </c>
      <c r="D57">
        <f t="shared" si="2"/>
        <v>450.33518757142855</v>
      </c>
      <c r="E57">
        <f t="shared" si="9"/>
        <v>453.80597822967758</v>
      </c>
      <c r="F57">
        <f t="shared" si="3"/>
        <v>12.046387793388732</v>
      </c>
      <c r="G57">
        <f t="shared" si="4"/>
        <v>35851.34965907345</v>
      </c>
      <c r="L57">
        <f>Input!J58</f>
        <v>5.1131092857143017</v>
      </c>
      <c r="M57">
        <f t="shared" si="5"/>
        <v>4.7315338571428729</v>
      </c>
      <c r="N57">
        <f t="shared" si="10"/>
        <v>8.1656401250453179</v>
      </c>
      <c r="O57">
        <f t="shared" si="7"/>
        <v>9.3179445250669186</v>
      </c>
      <c r="P57">
        <f t="shared" si="8"/>
        <v>23.248757698481086</v>
      </c>
    </row>
    <row r="58" spans="1:16" x14ac:dyDescent="0.25">
      <c r="A58">
        <f>Input!G59</f>
        <v>55</v>
      </c>
      <c r="B58">
        <f t="shared" si="1"/>
        <v>55</v>
      </c>
      <c r="C58" s="4">
        <f>Input!I59</f>
        <v>456.44039228571421</v>
      </c>
      <c r="D58">
        <f t="shared" si="2"/>
        <v>455.44829671428562</v>
      </c>
      <c r="E58">
        <f t="shared" si="9"/>
        <v>461.47401071744906</v>
      </c>
      <c r="F58">
        <f t="shared" si="3"/>
        <v>36.309229247920015</v>
      </c>
      <c r="G58">
        <f t="shared" si="4"/>
        <v>38813.948340188865</v>
      </c>
      <c r="L58">
        <f>Input!J59</f>
        <v>5.1131091428570699</v>
      </c>
      <c r="M58">
        <f t="shared" si="5"/>
        <v>4.7315337142856411</v>
      </c>
      <c r="N58">
        <f t="shared" si="10"/>
        <v>7.9327364226884178</v>
      </c>
      <c r="O58">
        <f t="shared" si="7"/>
        <v>7.9502979971691268</v>
      </c>
      <c r="P58">
        <f t="shared" si="8"/>
        <v>21.057019873002378</v>
      </c>
    </row>
    <row r="59" spans="1:16" x14ac:dyDescent="0.25">
      <c r="A59">
        <f>Input!G60</f>
        <v>56</v>
      </c>
      <c r="B59">
        <f t="shared" si="1"/>
        <v>56</v>
      </c>
      <c r="C59" s="4">
        <f>Input!I60</f>
        <v>462.39296728571424</v>
      </c>
      <c r="D59">
        <f t="shared" si="2"/>
        <v>461.40087171428564</v>
      </c>
      <c r="E59">
        <f t="shared" si="9"/>
        <v>468.90682895334078</v>
      </c>
      <c r="F59">
        <f t="shared" si="3"/>
        <v>56.339394074524186</v>
      </c>
      <c r="G59">
        <f t="shared" si="4"/>
        <v>41797.912207189256</v>
      </c>
      <c r="L59">
        <f>Input!J60</f>
        <v>5.9525750000000244</v>
      </c>
      <c r="M59">
        <f t="shared" si="5"/>
        <v>5.5709995714285956</v>
      </c>
      <c r="N59">
        <f t="shared" si="10"/>
        <v>7.6954174200761312</v>
      </c>
      <c r="O59">
        <f t="shared" si="7"/>
        <v>3.0374997012167406</v>
      </c>
      <c r="P59">
        <f t="shared" si="8"/>
        <v>18.935324694560272</v>
      </c>
    </row>
    <row r="60" spans="1:16" x14ac:dyDescent="0.25">
      <c r="A60">
        <f>Input!G61</f>
        <v>57</v>
      </c>
      <c r="B60">
        <f t="shared" si="1"/>
        <v>57</v>
      </c>
      <c r="C60" s="4">
        <f>Input!I61</f>
        <v>466.97187114285714</v>
      </c>
      <c r="D60">
        <f t="shared" si="2"/>
        <v>465.97977557142855</v>
      </c>
      <c r="E60">
        <f t="shared" si="9"/>
        <v>476.10062700711694</v>
      </c>
      <c r="F60">
        <f t="shared" si="3"/>
        <v>102.43163378327583</v>
      </c>
      <c r="G60">
        <f t="shared" si="4"/>
        <v>44791.140449033839</v>
      </c>
      <c r="L60">
        <f>Input!J61</f>
        <v>4.5789038571429046</v>
      </c>
      <c r="M60">
        <f t="shared" si="5"/>
        <v>4.1973284285714758</v>
      </c>
      <c r="N60">
        <f t="shared" si="10"/>
        <v>7.4548935133867076</v>
      </c>
      <c r="O60">
        <f t="shared" si="7"/>
        <v>8.2713165028213478</v>
      </c>
      <c r="P60">
        <f t="shared" si="8"/>
        <v>16.899909462221238</v>
      </c>
    </row>
    <row r="61" spans="1:16" x14ac:dyDescent="0.25">
      <c r="A61">
        <f>Input!G62</f>
        <v>58</v>
      </c>
      <c r="B61">
        <f t="shared" si="1"/>
        <v>58</v>
      </c>
      <c r="C61" s="4">
        <f>Input!I62</f>
        <v>470.86393928571431</v>
      </c>
      <c r="D61">
        <f t="shared" si="2"/>
        <v>469.87184371428572</v>
      </c>
      <c r="E61">
        <f t="shared" si="9"/>
        <v>483.052782806935</v>
      </c>
      <c r="F61">
        <f t="shared" si="3"/>
        <v>173.73715536413007</v>
      </c>
      <c r="G61">
        <f t="shared" si="4"/>
        <v>47782.169956974154</v>
      </c>
      <c r="L61">
        <f>Input!J62</f>
        <v>3.8920681428571697</v>
      </c>
      <c r="M61">
        <f t="shared" si="5"/>
        <v>3.5104927142857409</v>
      </c>
      <c r="N61">
        <f t="shared" si="10"/>
        <v>7.2123205713262752</v>
      </c>
      <c r="O61">
        <f t="shared" si="7"/>
        <v>11.024076188754993</v>
      </c>
      <c r="P61">
        <f t="shared" si="8"/>
        <v>14.964340648093746</v>
      </c>
    </row>
    <row r="62" spans="1:16" x14ac:dyDescent="0.25">
      <c r="A62">
        <f>Input!G63</f>
        <v>59</v>
      </c>
      <c r="B62">
        <f t="shared" si="1"/>
        <v>59</v>
      </c>
      <c r="C62" s="4">
        <f>Input!I63</f>
        <v>474.75600742857142</v>
      </c>
      <c r="D62">
        <f t="shared" si="2"/>
        <v>473.76391185714283</v>
      </c>
      <c r="E62">
        <f t="shared" si="9"/>
        <v>489.76179952754666</v>
      </c>
      <c r="F62">
        <f t="shared" si="3"/>
        <v>255.93240991485879</v>
      </c>
      <c r="G62">
        <f t="shared" si="4"/>
        <v>50760.246650688081</v>
      </c>
      <c r="L62">
        <f>Input!J63</f>
        <v>3.8920681428571129</v>
      </c>
      <c r="M62">
        <f t="shared" si="5"/>
        <v>3.5104927142856841</v>
      </c>
      <c r="N62">
        <f t="shared" si="10"/>
        <v>6.9687920374781438</v>
      </c>
      <c r="O62">
        <f t="shared" si="7"/>
        <v>9.4662299237320049</v>
      </c>
      <c r="P62">
        <f t="shared" si="8"/>
        <v>13.139526434390095</v>
      </c>
    </row>
    <row r="63" spans="1:16" x14ac:dyDescent="0.25">
      <c r="A63">
        <f>Input!G64</f>
        <v>60</v>
      </c>
      <c r="B63">
        <f t="shared" si="1"/>
        <v>60</v>
      </c>
      <c r="C63" s="4">
        <f>Input!I64</f>
        <v>479.18228114285711</v>
      </c>
      <c r="D63">
        <f t="shared" si="2"/>
        <v>478.19018557142851</v>
      </c>
      <c r="E63">
        <f t="shared" si="9"/>
        <v>496.22723989000082</v>
      </c>
      <c r="F63">
        <f t="shared" si="3"/>
        <v>325.33532849112771</v>
      </c>
      <c r="G63">
        <f t="shared" si="4"/>
        <v>53715.380492496057</v>
      </c>
      <c r="L63">
        <f>Input!J64</f>
        <v>4.4262737142856849</v>
      </c>
      <c r="M63">
        <f t="shared" si="5"/>
        <v>4.0446982857142562</v>
      </c>
      <c r="N63">
        <f t="shared" si="10"/>
        <v>6.7253326458297789</v>
      </c>
      <c r="O63">
        <f t="shared" si="7"/>
        <v>5.2856719707126709</v>
      </c>
      <c r="P63">
        <f t="shared" si="8"/>
        <v>11.433792102860602</v>
      </c>
    </row>
    <row r="64" spans="1:16" x14ac:dyDescent="0.25">
      <c r="A64">
        <f>Input!G65</f>
        <v>61</v>
      </c>
      <c r="B64">
        <f t="shared" si="1"/>
        <v>61</v>
      </c>
      <c r="C64" s="4">
        <f>Input!I65</f>
        <v>483.68486985714287</v>
      </c>
      <c r="D64">
        <f t="shared" si="2"/>
        <v>482.69277428571428</v>
      </c>
      <c r="E64">
        <f t="shared" si="9"/>
        <v>502.44965496459611</v>
      </c>
      <c r="F64">
        <f t="shared" si="3"/>
        <v>390.3343341595741</v>
      </c>
      <c r="G64">
        <f t="shared" si="4"/>
        <v>56638.384808050476</v>
      </c>
      <c r="L64">
        <f>Input!J65</f>
        <v>4.5025887142857641</v>
      </c>
      <c r="M64">
        <f t="shared" si="5"/>
        <v>4.1210132857143353</v>
      </c>
      <c r="N64">
        <f t="shared" si="10"/>
        <v>6.4828937007797798</v>
      </c>
      <c r="O64">
        <f t="shared" si="7"/>
        <v>3.9216078395330634</v>
      </c>
      <c r="P64">
        <f t="shared" si="8"/>
        <v>9.8530079427564754</v>
      </c>
    </row>
    <row r="65" spans="1:16" x14ac:dyDescent="0.25">
      <c r="A65">
        <f>Input!G66</f>
        <v>62</v>
      </c>
      <c r="B65">
        <f t="shared" si="1"/>
        <v>62</v>
      </c>
      <c r="C65" s="4">
        <f>Input!I66</f>
        <v>488.26377371428572</v>
      </c>
      <c r="D65">
        <f t="shared" si="2"/>
        <v>487.27167814285713</v>
      </c>
      <c r="E65">
        <f t="shared" si="9"/>
        <v>508.43050900369997</v>
      </c>
      <c r="F65">
        <f t="shared" si="3"/>
        <v>447.6961233977554</v>
      </c>
      <c r="G65">
        <f t="shared" si="4"/>
        <v>59520.90083445816</v>
      </c>
      <c r="L65">
        <f>Input!J66</f>
        <v>4.5789038571428478</v>
      </c>
      <c r="M65">
        <f t="shared" si="5"/>
        <v>4.197328428571419</v>
      </c>
      <c r="N65">
        <f t="shared" si="10"/>
        <v>6.2423498411529357</v>
      </c>
      <c r="O65">
        <f t="shared" si="7"/>
        <v>2.7670525417192895</v>
      </c>
      <c r="P65">
        <f t="shared" si="8"/>
        <v>8.4007589304187995</v>
      </c>
    </row>
    <row r="66" spans="1:16" x14ac:dyDescent="0.25">
      <c r="A66">
        <f>Input!G67</f>
        <v>63</v>
      </c>
      <c r="B66">
        <f t="shared" si="1"/>
        <v>63</v>
      </c>
      <c r="C66" s="4">
        <f>Input!I67</f>
        <v>492.07952685714281</v>
      </c>
      <c r="D66">
        <f t="shared" si="2"/>
        <v>491.08743128571422</v>
      </c>
      <c r="E66">
        <f t="shared" si="9"/>
        <v>514.17210173743604</v>
      </c>
      <c r="F66">
        <f t="shared" si="3"/>
        <v>532.90200986459854</v>
      </c>
      <c r="G66">
        <f t="shared" si="4"/>
        <v>62355.408652868849</v>
      </c>
      <c r="L66">
        <f>Input!J67</f>
        <v>3.8157531428570906</v>
      </c>
      <c r="M66">
        <f t="shared" si="5"/>
        <v>3.4341777142856618</v>
      </c>
      <c r="N66">
        <f t="shared" si="10"/>
        <v>6.0044971825573477</v>
      </c>
      <c r="O66">
        <f t="shared" si="7"/>
        <v>4.7906004713234003</v>
      </c>
      <c r="P66">
        <f t="shared" si="8"/>
        <v>7.0785455415946332</v>
      </c>
    </row>
    <row r="67" spans="1:16" x14ac:dyDescent="0.25">
      <c r="A67">
        <f>Input!G68</f>
        <v>64</v>
      </c>
      <c r="B67">
        <f t="shared" si="1"/>
        <v>64</v>
      </c>
      <c r="C67" s="4">
        <f>Input!I68</f>
        <v>496.20054014285716</v>
      </c>
      <c r="D67">
        <f t="shared" si="2"/>
        <v>495.20844457142857</v>
      </c>
      <c r="E67">
        <f t="shared" ref="E67:E83" si="11">(_Ac/(1+EXP(-1*(B67-_Muc)/_sc)))</f>
        <v>519.67748944969856</v>
      </c>
      <c r="F67">
        <f t="shared" si="3"/>
        <v>598.73415725479049</v>
      </c>
      <c r="G67">
        <f t="shared" si="4"/>
        <v>65135.225833437857</v>
      </c>
      <c r="L67">
        <f>Input!J68</f>
        <v>4.1210132857143549</v>
      </c>
      <c r="M67">
        <f t="shared" si="5"/>
        <v>3.7394378571429261</v>
      </c>
      <c r="N67">
        <f t="shared" ref="N67:N83" si="12">_Ac*EXP(-1*(B67-_Muc)/_sc)*(1/_sc)*(1/(1+EXP(-1*(B67-_Muc)/_sc))^2)+$L$3</f>
        <v>5.7700527137314204</v>
      </c>
      <c r="O67">
        <f t="shared" si="7"/>
        <v>2.7193310351548505</v>
      </c>
      <c r="P67">
        <f t="shared" si="8"/>
        <v>5.8860055921633156</v>
      </c>
    </row>
    <row r="68" spans="1:16" x14ac:dyDescent="0.25">
      <c r="A68">
        <f>Input!G69</f>
        <v>65</v>
      </c>
      <c r="B68">
        <f t="shared" ref="B68:B84" si="13">A68-$A$3</f>
        <v>65</v>
      </c>
      <c r="C68" s="4">
        <f>Input!I69</f>
        <v>500.0926084285714</v>
      </c>
      <c r="D68">
        <f t="shared" ref="D68:D83" si="14">C68-$C$3</f>
        <v>499.1005128571428</v>
      </c>
      <c r="E68">
        <f t="shared" si="11"/>
        <v>524.95040602084907</v>
      </c>
      <c r="F68">
        <f t="shared" ref="F68:F83" si="15">(D68-E68)^2</f>
        <v>668.21697657502818</v>
      </c>
      <c r="G68">
        <f t="shared" ref="G68:G83" si="16">(E68-$H$4)^2</f>
        <v>67854.495230067085</v>
      </c>
      <c r="L68">
        <f>Input!J69</f>
        <v>3.892068285714231</v>
      </c>
      <c r="M68">
        <f t="shared" ref="M68:M83" si="17">L68-$L$3</f>
        <v>3.5104928571428022</v>
      </c>
      <c r="N68">
        <f t="shared" si="12"/>
        <v>5.5396548100172467</v>
      </c>
      <c r="O68">
        <f t="shared" ref="O68:O83" si="18">(L68-N68)^2</f>
        <v>2.7145413550648918</v>
      </c>
      <c r="P68">
        <f t="shared" ref="P68:P83" si="19">(N68-$Q$4)^2</f>
        <v>4.8211478629924098</v>
      </c>
    </row>
    <row r="69" spans="1:16" x14ac:dyDescent="0.25">
      <c r="A69">
        <f>Input!G70</f>
        <v>66</v>
      </c>
      <c r="B69">
        <f t="shared" si="13"/>
        <v>66</v>
      </c>
      <c r="C69" s="4">
        <f>Input!I70</f>
        <v>504.1373068571429</v>
      </c>
      <c r="D69">
        <f t="shared" si="14"/>
        <v>503.14521128571431</v>
      </c>
      <c r="E69">
        <f t="shared" si="11"/>
        <v>529.99518498271277</v>
      </c>
      <c r="F69">
        <f t="shared" si="15"/>
        <v>720.92108752950924</v>
      </c>
      <c r="G69">
        <f t="shared" si="16"/>
        <v>70508.163416149458</v>
      </c>
      <c r="L69">
        <f>Input!J70</f>
        <v>4.0446984285715075</v>
      </c>
      <c r="M69">
        <f t="shared" si="17"/>
        <v>3.6631230000000787</v>
      </c>
      <c r="N69">
        <f t="shared" si="12"/>
        <v>5.3138647202288221</v>
      </c>
      <c r="O69">
        <f t="shared" si="18"/>
        <v>1.6107830758791797</v>
      </c>
      <c r="P69">
        <f t="shared" si="19"/>
        <v>3.8805893501896391</v>
      </c>
    </row>
    <row r="70" spans="1:16" x14ac:dyDescent="0.25">
      <c r="A70">
        <f>Input!G71</f>
        <v>67</v>
      </c>
      <c r="B70">
        <f t="shared" si="13"/>
        <v>67</v>
      </c>
      <c r="C70" s="4">
        <f>Input!I71</f>
        <v>507.34253942857146</v>
      </c>
      <c r="D70">
        <f t="shared" si="14"/>
        <v>506.35044385714286</v>
      </c>
      <c r="E70">
        <f t="shared" si="11"/>
        <v>534.81668348642188</v>
      </c>
      <c r="F70">
        <f t="shared" si="15"/>
        <v>810.3267986315351</v>
      </c>
      <c r="G70">
        <f t="shared" si="16"/>
        <v>73091.951257661247</v>
      </c>
      <c r="L70">
        <f>Input!J71</f>
        <v>3.205232571428553</v>
      </c>
      <c r="M70">
        <f t="shared" si="17"/>
        <v>2.8236571428571242</v>
      </c>
      <c r="N70">
        <f t="shared" si="12"/>
        <v>5.0931688812898992</v>
      </c>
      <c r="O70">
        <f t="shared" si="18"/>
        <v>3.564303510092877</v>
      </c>
      <c r="P70">
        <f t="shared" si="19"/>
        <v>3.0597892003757137</v>
      </c>
    </row>
    <row r="71" spans="1:16" x14ac:dyDescent="0.25">
      <c r="A71">
        <f>Input!G72</f>
        <v>68</v>
      </c>
      <c r="B71">
        <f t="shared" si="13"/>
        <v>68</v>
      </c>
      <c r="C71" s="4">
        <f>Input!I72</f>
        <v>512.45564857142858</v>
      </c>
      <c r="D71">
        <f t="shared" si="14"/>
        <v>511.46355299999999</v>
      </c>
      <c r="E71">
        <f t="shared" si="11"/>
        <v>539.4202089388848</v>
      </c>
      <c r="F71">
        <f t="shared" si="15"/>
        <v>781.57461128518321</v>
      </c>
      <c r="G71">
        <f t="shared" si="16"/>
        <v>75602.318084077968</v>
      </c>
      <c r="L71">
        <f>Input!J72</f>
        <v>5.1131091428571267</v>
      </c>
      <c r="M71">
        <f t="shared" si="17"/>
        <v>4.7315337142856979</v>
      </c>
      <c r="N71">
        <f t="shared" si="12"/>
        <v>4.877981917347566</v>
      </c>
      <c r="O71">
        <f t="shared" si="18"/>
        <v>5.5284812175823796E-2</v>
      </c>
      <c r="P71">
        <f t="shared" si="19"/>
        <v>2.3532736605327513</v>
      </c>
    </row>
    <row r="72" spans="1:16" x14ac:dyDescent="0.25">
      <c r="A72">
        <f>Input!G73</f>
        <v>69</v>
      </c>
      <c r="B72">
        <f t="shared" si="13"/>
        <v>69</v>
      </c>
      <c r="C72" s="4">
        <f>Input!I73</f>
        <v>517.72138785714287</v>
      </c>
      <c r="D72">
        <f t="shared" si="14"/>
        <v>516.72929228571434</v>
      </c>
      <c r="E72">
        <f t="shared" si="11"/>
        <v>543.81144892298869</v>
      </c>
      <c r="F72">
        <f t="shared" si="15"/>
        <v>733.44320812586318</v>
      </c>
      <c r="G72">
        <f t="shared" si="16"/>
        <v>78036.420848640279</v>
      </c>
      <c r="L72">
        <f>Input!J73</f>
        <v>5.2657392857142895</v>
      </c>
      <c r="M72">
        <f t="shared" si="17"/>
        <v>4.8841638571428607</v>
      </c>
      <c r="N72">
        <f t="shared" si="12"/>
        <v>4.6686501858434273</v>
      </c>
      <c r="O72">
        <f t="shared" si="18"/>
        <v>0.35651539318459646</v>
      </c>
      <c r="P72">
        <f t="shared" si="19"/>
        <v>1.7548476261765542</v>
      </c>
    </row>
    <row r="73" spans="1:16" x14ac:dyDescent="0.25">
      <c r="A73">
        <f>Input!G74</f>
        <v>70</v>
      </c>
      <c r="B73">
        <f t="shared" si="13"/>
        <v>70</v>
      </c>
      <c r="C73" s="4">
        <f>Input!I74</f>
        <v>522.52923671428573</v>
      </c>
      <c r="D73">
        <f t="shared" si="14"/>
        <v>521.53714114285719</v>
      </c>
      <c r="E73">
        <f t="shared" si="11"/>
        <v>547.99640488316538</v>
      </c>
      <c r="F73">
        <f t="shared" si="15"/>
        <v>700.09263767918765</v>
      </c>
      <c r="G73">
        <f t="shared" si="16"/>
        <v>80392.069575240515</v>
      </c>
      <c r="L73">
        <f>Input!J74</f>
        <v>4.8078488571428579</v>
      </c>
      <c r="M73">
        <f t="shared" si="17"/>
        <v>4.4262734285714291</v>
      </c>
      <c r="N73">
        <f t="shared" si="12"/>
        <v>4.4654557414748517</v>
      </c>
      <c r="O73">
        <f t="shared" si="18"/>
        <v>0.1172330456568447</v>
      </c>
      <c r="P73">
        <f t="shared" si="19"/>
        <v>1.2577895576383611</v>
      </c>
    </row>
    <row r="74" spans="1:16" x14ac:dyDescent="0.25">
      <c r="A74">
        <f>Input!G75</f>
        <v>71</v>
      </c>
      <c r="B74">
        <f t="shared" si="13"/>
        <v>71</v>
      </c>
      <c r="C74" s="4">
        <f>Input!I75</f>
        <v>527.26077071428563</v>
      </c>
      <c r="D74">
        <f t="shared" si="14"/>
        <v>526.26867514285709</v>
      </c>
      <c r="E74">
        <f t="shared" si="11"/>
        <v>551.98132993394711</v>
      </c>
      <c r="F74">
        <f t="shared" si="15"/>
        <v>661.14061640576438</v>
      </c>
      <c r="G74">
        <f t="shared" si="16"/>
        <v>82667.680276900239</v>
      </c>
      <c r="L74">
        <f>Input!J75</f>
        <v>4.7315339999998969</v>
      </c>
      <c r="M74">
        <f t="shared" si="17"/>
        <v>4.3499585714284681</v>
      </c>
      <c r="N74">
        <f t="shared" si="12"/>
        <v>4.2686205993765274</v>
      </c>
      <c r="O74">
        <f t="shared" si="18"/>
        <v>0.21428881647669218</v>
      </c>
      <c r="P74">
        <f t="shared" si="19"/>
        <v>0.85502761432260577</v>
      </c>
    </row>
    <row r="75" spans="1:16" x14ac:dyDescent="0.25">
      <c r="A75">
        <f>Input!G76</f>
        <v>72</v>
      </c>
      <c r="B75">
        <f t="shared" si="13"/>
        <v>72</v>
      </c>
      <c r="C75" s="4">
        <f>Input!I76</f>
        <v>532.22124985714277</v>
      </c>
      <c r="D75">
        <f t="shared" si="14"/>
        <v>531.22915428571423</v>
      </c>
      <c r="E75">
        <f t="shared" si="11"/>
        <v>555.77267103622512</v>
      </c>
      <c r="F75">
        <f t="shared" si="15"/>
        <v>602.38421448260863</v>
      </c>
      <c r="G75">
        <f t="shared" si="16"/>
        <v>84862.226407039649</v>
      </c>
      <c r="L75">
        <f>Input!J76</f>
        <v>4.9604791428571389</v>
      </c>
      <c r="M75">
        <f t="shared" si="17"/>
        <v>4.5789037142857101</v>
      </c>
      <c r="N75">
        <f t="shared" si="12"/>
        <v>4.078311190535886</v>
      </c>
      <c r="O75">
        <f t="shared" si="18"/>
        <v>0.77822029610267229</v>
      </c>
      <c r="P75">
        <f t="shared" si="19"/>
        <v>0.53929580659141474</v>
      </c>
    </row>
    <row r="76" spans="1:16" x14ac:dyDescent="0.25">
      <c r="A76">
        <f>Input!G77</f>
        <v>73</v>
      </c>
      <c r="B76">
        <f t="shared" si="13"/>
        <v>73</v>
      </c>
      <c r="C76" s="4">
        <f>Input!I77</f>
        <v>537.0290988571428</v>
      </c>
      <c r="D76">
        <f t="shared" si="14"/>
        <v>536.03700328571426</v>
      </c>
      <c r="E76">
        <f t="shared" si="11"/>
        <v>559.37701568510056</v>
      </c>
      <c r="F76">
        <f t="shared" si="15"/>
        <v>544.75617880350603</v>
      </c>
      <c r="G76">
        <f t="shared" si="16"/>
        <v>86975.189775243081</v>
      </c>
      <c r="L76">
        <f>Input!J77</f>
        <v>4.8078490000000329</v>
      </c>
      <c r="M76">
        <f t="shared" si="17"/>
        <v>4.4262735714286041</v>
      </c>
      <c r="N76">
        <f t="shared" si="12"/>
        <v>3.8946429148433426</v>
      </c>
      <c r="O76">
        <f t="shared" si="18"/>
        <v>0.83394535396720837</v>
      </c>
      <c r="P76">
        <f t="shared" si="19"/>
        <v>0.30326977178532555</v>
      </c>
    </row>
    <row r="77" spans="1:16" x14ac:dyDescent="0.25">
      <c r="A77">
        <f>Input!G78</f>
        <v>74</v>
      </c>
      <c r="B77">
        <f t="shared" si="13"/>
        <v>74</v>
      </c>
      <c r="C77" s="4">
        <f>Input!I78</f>
        <v>541.6080027142857</v>
      </c>
      <c r="D77">
        <f t="shared" si="14"/>
        <v>540.61590714285717</v>
      </c>
      <c r="E77">
        <f t="shared" si="11"/>
        <v>562.80104316491304</v>
      </c>
      <c r="F77">
        <f t="shared" si="15"/>
        <v>492.18026031712105</v>
      </c>
      <c r="G77">
        <f t="shared" si="16"/>
        <v>89006.511728820566</v>
      </c>
      <c r="L77">
        <f>Input!J78</f>
        <v>4.5789038571429046</v>
      </c>
      <c r="M77">
        <f t="shared" si="17"/>
        <v>4.1973284285714758</v>
      </c>
      <c r="N77">
        <f t="shared" si="12"/>
        <v>3.717684709776635</v>
      </c>
      <c r="O77">
        <f t="shared" si="18"/>
        <v>0.74169841979028439</v>
      </c>
      <c r="P77">
        <f t="shared" si="19"/>
        <v>0.13968244185165646</v>
      </c>
    </row>
    <row r="78" spans="1:16" x14ac:dyDescent="0.25">
      <c r="A78">
        <f>Input!G79</f>
        <v>75</v>
      </c>
      <c r="B78">
        <f t="shared" si="13"/>
        <v>75</v>
      </c>
      <c r="C78" s="4">
        <f>Input!I79</f>
        <v>545.34744085714283</v>
      </c>
      <c r="D78">
        <f t="shared" si="14"/>
        <v>544.35534528571429</v>
      </c>
      <c r="E78">
        <f t="shared" si="11"/>
        <v>566.05148035126695</v>
      </c>
      <c r="F78">
        <f t="shared" si="15"/>
        <v>470.72227678270343</v>
      </c>
      <c r="G78">
        <f t="shared" si="16"/>
        <v>90956.545274079617</v>
      </c>
      <c r="L78">
        <f>Input!J79</f>
        <v>3.7394381428571251</v>
      </c>
      <c r="M78">
        <f t="shared" si="17"/>
        <v>3.3578627142856963</v>
      </c>
      <c r="N78">
        <f t="shared" si="12"/>
        <v>3.5474635651242825</v>
      </c>
      <c r="O78">
        <f t="shared" si="18"/>
        <v>3.6854238495703205E-2</v>
      </c>
      <c r="P78">
        <f t="shared" si="19"/>
        <v>4.1420389662467312E-2</v>
      </c>
    </row>
    <row r="79" spans="1:16" x14ac:dyDescent="0.25">
      <c r="A79">
        <f>Input!G80</f>
        <v>76</v>
      </c>
      <c r="B79">
        <f t="shared" si="13"/>
        <v>76</v>
      </c>
      <c r="C79" s="4">
        <f>Input!I80</f>
        <v>548.32372828571431</v>
      </c>
      <c r="D79">
        <f t="shared" si="14"/>
        <v>547.33163271428577</v>
      </c>
      <c r="E79">
        <f t="shared" si="11"/>
        <v>569.13506197628294</v>
      </c>
      <c r="F79">
        <f t="shared" si="15"/>
        <v>475.3895275829143</v>
      </c>
      <c r="G79">
        <f t="shared" si="16"/>
        <v>92826.00868988983</v>
      </c>
      <c r="L79">
        <f>Input!J80</f>
        <v>2.9762874285714815</v>
      </c>
      <c r="M79">
        <f t="shared" si="17"/>
        <v>2.5947120000000528</v>
      </c>
      <c r="N79">
        <f t="shared" si="12"/>
        <v>3.3839689260501271</v>
      </c>
      <c r="O79">
        <f t="shared" si="18"/>
        <v>0.16620420338643088</v>
      </c>
      <c r="P79">
        <f t="shared" si="19"/>
        <v>1.6020293721969009E-3</v>
      </c>
    </row>
    <row r="80" spans="1:16" x14ac:dyDescent="0.25">
      <c r="A80">
        <f>Input!G81</f>
        <v>77</v>
      </c>
      <c r="B80">
        <f t="shared" si="13"/>
        <v>77</v>
      </c>
      <c r="C80" s="4">
        <f>Input!I81</f>
        <v>551.37633085714288</v>
      </c>
      <c r="D80">
        <f t="shared" si="14"/>
        <v>550.38423528571434</v>
      </c>
      <c r="E80">
        <f t="shared" si="11"/>
        <v>572.05849522124879</v>
      </c>
      <c r="F80">
        <f t="shared" si="15"/>
        <v>469.77354375311387</v>
      </c>
      <c r="G80">
        <f t="shared" si="16"/>
        <v>94615.941073073627</v>
      </c>
      <c r="L80">
        <f>Input!J81</f>
        <v>3.0526025714285652</v>
      </c>
      <c r="M80">
        <f t="shared" si="17"/>
        <v>2.6710271428571364</v>
      </c>
      <c r="N80">
        <f t="shared" si="12"/>
        <v>3.2271569379533234</v>
      </c>
      <c r="O80">
        <f t="shared" si="18"/>
        <v>3.0469226872859627E-2</v>
      </c>
      <c r="P80">
        <f t="shared" si="19"/>
        <v>1.3639116709189703E-2</v>
      </c>
    </row>
    <row r="81" spans="1:16" x14ac:dyDescent="0.25">
      <c r="A81">
        <f>Input!G82</f>
        <v>78</v>
      </c>
      <c r="B81">
        <f t="shared" si="13"/>
        <v>78</v>
      </c>
      <c r="C81" s="4">
        <f>Input!I82</f>
        <v>554.50524842857135</v>
      </c>
      <c r="D81">
        <f t="shared" si="14"/>
        <v>553.51315285714281</v>
      </c>
      <c r="E81">
        <f t="shared" si="11"/>
        <v>574.82842845950074</v>
      </c>
      <c r="F81">
        <f t="shared" si="15"/>
        <v>454.34097400447513</v>
      </c>
      <c r="G81">
        <f t="shared" si="16"/>
        <v>96327.660151903066</v>
      </c>
      <c r="L81">
        <f>Input!J82</f>
        <v>3.1289175714284738</v>
      </c>
      <c r="M81">
        <f t="shared" si="17"/>
        <v>2.747342142857045</v>
      </c>
      <c r="N81">
        <f t="shared" si="12"/>
        <v>3.076954496822649</v>
      </c>
      <c r="O81">
        <f t="shared" si="18"/>
        <v>2.7001611224905177E-3</v>
      </c>
      <c r="P81">
        <f t="shared" si="19"/>
        <v>7.1283163560111509E-2</v>
      </c>
    </row>
    <row r="82" spans="1:16" x14ac:dyDescent="0.25">
      <c r="A82">
        <f>Input!G83</f>
        <v>79</v>
      </c>
      <c r="B82">
        <f t="shared" si="13"/>
        <v>79</v>
      </c>
      <c r="C82" s="4">
        <f>Input!I83</f>
        <v>557.63416599999994</v>
      </c>
      <c r="D82">
        <f t="shared" si="14"/>
        <v>556.6420704285714</v>
      </c>
      <c r="E82">
        <f t="shared" si="11"/>
        <v>577.45142394077357</v>
      </c>
      <c r="F82">
        <f t="shared" si="15"/>
        <v>433.02919359580056</v>
      </c>
      <c r="G82">
        <f t="shared" si="16"/>
        <v>97962.722611413308</v>
      </c>
      <c r="L82">
        <f>Input!J83</f>
        <v>3.1289175714285875</v>
      </c>
      <c r="M82">
        <f t="shared" si="17"/>
        <v>2.7473421428571587</v>
      </c>
      <c r="N82">
        <f t="shared" si="12"/>
        <v>2.93326307802021</v>
      </c>
      <c r="O82">
        <f t="shared" si="18"/>
        <v>3.8280680790888831E-2</v>
      </c>
      <c r="P82">
        <f t="shared" si="19"/>
        <v>0.16865846397629633</v>
      </c>
    </row>
    <row r="83" spans="1:16" x14ac:dyDescent="0.25">
      <c r="A83">
        <f>Input!G84</f>
        <v>80</v>
      </c>
      <c r="B83">
        <f t="shared" si="13"/>
        <v>80</v>
      </c>
      <c r="C83" s="4">
        <f>Input!I84</f>
        <v>560.38150814285711</v>
      </c>
      <c r="D83">
        <f t="shared" si="14"/>
        <v>559.38941257142858</v>
      </c>
      <c r="E83">
        <f t="shared" si="11"/>
        <v>579.93393418536652</v>
      </c>
      <c r="F83">
        <f t="shared" si="15"/>
        <v>422.0773683455634</v>
      </c>
      <c r="G83">
        <f t="shared" si="16"/>
        <v>99522.887092725708</v>
      </c>
      <c r="L83">
        <f>Input!J84</f>
        <v>2.7473421428571783</v>
      </c>
      <c r="M83">
        <f t="shared" si="17"/>
        <v>2.3657667142857495</v>
      </c>
      <c r="N83">
        <f t="shared" si="12"/>
        <v>2.7959623246091088</v>
      </c>
      <c r="O83">
        <f t="shared" si="18"/>
        <v>2.363922073590756E-3</v>
      </c>
      <c r="P83">
        <f t="shared" si="19"/>
        <v>0.30028344194236867</v>
      </c>
    </row>
    <row r="84" spans="1:16" x14ac:dyDescent="0.25">
      <c r="A84">
        <f>Input!G85</f>
        <v>81</v>
      </c>
      <c r="B84">
        <f t="shared" si="13"/>
        <v>81</v>
      </c>
      <c r="C84" s="4">
        <f>Input!I85</f>
        <v>562.97622028571425</v>
      </c>
      <c r="D84">
        <f t="shared" ref="D84" si="20">C84-$C$3</f>
        <v>561.98412471428571</v>
      </c>
      <c r="E84">
        <f t="shared" ref="E84" si="21">(_Ac/(1+EXP(-1*(B84-_Muc)/_sc)))</f>
        <v>582.28228184123702</v>
      </c>
      <c r="F84">
        <f t="shared" ref="F84" si="22">(D84-E84)^2</f>
        <v>412.01518275040422</v>
      </c>
      <c r="G84">
        <f t="shared" ref="G84" si="23">(E84-$H$4)^2</f>
        <v>101010.07995807152</v>
      </c>
      <c r="L84">
        <f>Input!J85</f>
        <v>2.5947121428571336</v>
      </c>
      <c r="M84">
        <f t="shared" ref="M84" si="24">L84-$L$3</f>
        <v>2.2131367142857048</v>
      </c>
      <c r="N84">
        <f t="shared" ref="N84" si="25">_Ac*EXP(-1*(B84-_Muc)/_sc)*(1/_sc)*(1/(1+EXP(-1*(B84-_Muc)/_sc))^2)+$L$3</f>
        <v>2.6649133834572201</v>
      </c>
      <c r="O84">
        <f t="shared" ref="O84" si="26">(L84-N84)^2</f>
        <v>4.9282141817912298E-3</v>
      </c>
      <c r="P84">
        <f t="shared" ref="P84" si="27">(N84-$Q$4)^2</f>
        <v>0.46108199007552986</v>
      </c>
    </row>
    <row r="85" spans="1:16" x14ac:dyDescent="0.25">
      <c r="A85">
        <f>Input!G86</f>
        <v>82</v>
      </c>
      <c r="B85">
        <f t="shared" ref="B85:B148" si="28">A85-$A$3</f>
        <v>82</v>
      </c>
      <c r="C85" s="4">
        <f>Input!I86</f>
        <v>564.42620642857139</v>
      </c>
      <c r="D85">
        <f t="shared" ref="D85:D148" si="29">C85-$C$3</f>
        <v>563.43411085714285</v>
      </c>
      <c r="E85">
        <f t="shared" ref="E85:E148" si="30">(_Ac/(1+EXP(-1*(B85-_Muc)/_sc)))</f>
        <v>584.50264274849042</v>
      </c>
      <c r="F85">
        <f t="shared" ref="F85:F148" si="31">(D85-E85)^2</f>
        <v>443.88303605672922</v>
      </c>
      <c r="G85">
        <f t="shared" ref="G85:G148" si="32">(E85-$H$4)^2</f>
        <v>102426.36385334925</v>
      </c>
      <c r="L85">
        <f>Input!J86</f>
        <v>1.4499861428571421</v>
      </c>
      <c r="M85">
        <f t="shared" ref="M85:M148" si="33">L85-$L$3</f>
        <v>1.0684107142857133</v>
      </c>
      <c r="N85">
        <f t="shared" ref="N85:N148" si="34">_Ac*EXP(-1*(B85-_Muc)/_sc)*(1/_sc)*(1/(1+EXP(-1*(B85-_Muc)/_sc))^2)+$L$3</f>
        <v>2.5399619834323564</v>
      </c>
      <c r="O85">
        <f t="shared" ref="O85:O148" si="35">(L85-N85)^2</f>
        <v>1.1880473330376449</v>
      </c>
      <c r="P85">
        <f t="shared" ref="P85:P148" si="36">(N85-$Q$4)^2</f>
        <v>0.64638638661338665</v>
      </c>
    </row>
    <row r="86" spans="1:16" x14ac:dyDescent="0.25">
      <c r="A86">
        <f>Input!G87</f>
        <v>83</v>
      </c>
      <c r="B86">
        <f t="shared" si="28"/>
        <v>83</v>
      </c>
      <c r="C86" s="4">
        <f>Input!I87</f>
        <v>565.87619271428571</v>
      </c>
      <c r="D86">
        <f t="shared" si="29"/>
        <v>564.88409714285717</v>
      </c>
      <c r="E86">
        <f t="shared" si="30"/>
        <v>586.60103195267948</v>
      </c>
      <c r="F86">
        <f t="shared" si="31"/>
        <v>471.62525753407175</v>
      </c>
      <c r="G86">
        <f t="shared" si="32"/>
        <v>103773.90905023542</v>
      </c>
      <c r="L86">
        <f>Input!J87</f>
        <v>1.4499862857143171</v>
      </c>
      <c r="M86">
        <f t="shared" si="33"/>
        <v>1.0684108571428883</v>
      </c>
      <c r="N86">
        <f t="shared" si="34"/>
        <v>2.4209412551055389</v>
      </c>
      <c r="O86">
        <f t="shared" si="35"/>
        <v>0.94275355258550853</v>
      </c>
      <c r="P86">
        <f t="shared" si="36"/>
        <v>0.85193326764478938</v>
      </c>
    </row>
    <row r="87" spans="1:16" x14ac:dyDescent="0.25">
      <c r="A87">
        <f>Input!G88</f>
        <v>84</v>
      </c>
      <c r="B87">
        <f t="shared" si="28"/>
        <v>84</v>
      </c>
      <c r="C87" s="4">
        <f>Input!I88</f>
        <v>567.17354885714292</v>
      </c>
      <c r="D87">
        <f t="shared" si="29"/>
        <v>566.18145328571438</v>
      </c>
      <c r="E87">
        <f t="shared" si="30"/>
        <v>588.5832924099127</v>
      </c>
      <c r="F87">
        <f t="shared" si="31"/>
        <v>501.84239614646248</v>
      </c>
      <c r="G87">
        <f t="shared" si="32"/>
        <v>105054.96750933645</v>
      </c>
      <c r="L87">
        <f>Input!J88</f>
        <v>1.2973561428572111</v>
      </c>
      <c r="M87">
        <f t="shared" si="33"/>
        <v>0.91578071428578245</v>
      </c>
      <c r="N87">
        <f t="shared" si="34"/>
        <v>2.3076742955683853</v>
      </c>
      <c r="O87">
        <f t="shared" si="35"/>
        <v>1.0207427696977196</v>
      </c>
      <c r="P87">
        <f t="shared" si="36"/>
        <v>1.0738540027812313</v>
      </c>
    </row>
    <row r="88" spans="1:16" x14ac:dyDescent="0.25">
      <c r="A88">
        <f>Input!G89</f>
        <v>85</v>
      </c>
      <c r="B88">
        <f t="shared" si="28"/>
        <v>85</v>
      </c>
      <c r="C88" s="4">
        <f>Input!I89</f>
        <v>568.54722000000004</v>
      </c>
      <c r="D88">
        <f t="shared" si="29"/>
        <v>567.5551244285715</v>
      </c>
      <c r="E88">
        <f t="shared" si="30"/>
        <v>590.45508613211723</v>
      </c>
      <c r="F88">
        <f t="shared" si="31"/>
        <v>524.4082460238609</v>
      </c>
      <c r="G88">
        <f t="shared" si="32"/>
        <v>106271.84957374631</v>
      </c>
      <c r="L88">
        <f>Input!J89</f>
        <v>1.3736711428571198</v>
      </c>
      <c r="M88">
        <f t="shared" si="33"/>
        <v>0.9920957142856911</v>
      </c>
      <c r="N88">
        <f t="shared" si="34"/>
        <v>2.1999764853289845</v>
      </c>
      <c r="O88">
        <f t="shared" si="35"/>
        <v>0.68278051899754566</v>
      </c>
      <c r="P88">
        <f t="shared" si="36"/>
        <v>1.3086606838009847</v>
      </c>
    </row>
    <row r="89" spans="1:16" x14ac:dyDescent="0.25">
      <c r="A89">
        <f>Input!G90</f>
        <v>86</v>
      </c>
      <c r="B89">
        <f t="shared" si="28"/>
        <v>86</v>
      </c>
      <c r="C89" s="4">
        <f>Input!I90</f>
        <v>570.22615128571431</v>
      </c>
      <c r="D89">
        <f t="shared" si="29"/>
        <v>569.23405571428577</v>
      </c>
      <c r="E89">
        <f t="shared" si="30"/>
        <v>592.22188752913939</v>
      </c>
      <c r="F89">
        <f t="shared" si="31"/>
        <v>528.44041154799629</v>
      </c>
      <c r="G89">
        <f t="shared" si="32"/>
        <v>107426.90317776134</v>
      </c>
      <c r="L89">
        <f>Input!J90</f>
        <v>1.6789312857142704</v>
      </c>
      <c r="M89">
        <f t="shared" si="33"/>
        <v>1.2973558571428416</v>
      </c>
      <c r="N89">
        <f t="shared" si="34"/>
        <v>2.0976575668645232</v>
      </c>
      <c r="O89">
        <f t="shared" si="35"/>
        <v>0.17533169852592054</v>
      </c>
      <c r="P89">
        <f t="shared" si="36"/>
        <v>1.5532287939747196</v>
      </c>
    </row>
    <row r="90" spans="1:16" x14ac:dyDescent="0.25">
      <c r="A90">
        <f>Input!G91</f>
        <v>87</v>
      </c>
      <c r="B90">
        <f t="shared" si="28"/>
        <v>87</v>
      </c>
      <c r="C90" s="4">
        <f>Input!I91</f>
        <v>571.82876771428573</v>
      </c>
      <c r="D90">
        <f t="shared" si="29"/>
        <v>570.8366721428572</v>
      </c>
      <c r="E90">
        <f t="shared" si="30"/>
        <v>593.88897871496556</v>
      </c>
      <c r="F90">
        <f t="shared" si="31"/>
        <v>531.40883829447046</v>
      </c>
      <c r="G90">
        <f t="shared" si="32"/>
        <v>108522.49543745397</v>
      </c>
      <c r="L90">
        <f>Input!J91</f>
        <v>1.6026164285714231</v>
      </c>
      <c r="M90">
        <f t="shared" si="33"/>
        <v>1.2210409999999943</v>
      </c>
      <c r="N90">
        <f t="shared" si="34"/>
        <v>2.000523496367042</v>
      </c>
      <c r="O90">
        <f t="shared" si="35"/>
        <v>0.15833003460170725</v>
      </c>
      <c r="P90">
        <f t="shared" si="36"/>
        <v>1.8047774860081063</v>
      </c>
    </row>
    <row r="91" spans="1:16" x14ac:dyDescent="0.25">
      <c r="A91">
        <f>Input!G92</f>
        <v>88</v>
      </c>
      <c r="B91">
        <f t="shared" si="28"/>
        <v>88</v>
      </c>
      <c r="C91" s="4">
        <f>Input!I92</f>
        <v>573.43138399999998</v>
      </c>
      <c r="D91">
        <f t="shared" si="29"/>
        <v>572.43928842857144</v>
      </c>
      <c r="E91">
        <f t="shared" si="30"/>
        <v>595.4614465576268</v>
      </c>
      <c r="F91">
        <f t="shared" si="31"/>
        <v>530.0197649192296</v>
      </c>
      <c r="G91">
        <f t="shared" si="32"/>
        <v>109560.99647744505</v>
      </c>
      <c r="L91">
        <f>Input!J92</f>
        <v>1.6026162857142481</v>
      </c>
      <c r="M91">
        <f t="shared" si="33"/>
        <v>1.2210408571428193</v>
      </c>
      <c r="N91">
        <f t="shared" si="34"/>
        <v>1.9083780816078746</v>
      </c>
      <c r="O91">
        <f t="shared" si="35"/>
        <v>9.3490275828095715E-2</v>
      </c>
      <c r="P91">
        <f t="shared" si="36"/>
        <v>2.0608482626660196</v>
      </c>
    </row>
    <row r="92" spans="1:16" x14ac:dyDescent="0.25">
      <c r="A92">
        <f>Input!G93</f>
        <v>89</v>
      </c>
      <c r="B92">
        <f t="shared" si="28"/>
        <v>89</v>
      </c>
      <c r="C92" s="4">
        <f>Input!I93</f>
        <v>575.03400028571434</v>
      </c>
      <c r="D92">
        <f t="shared" si="29"/>
        <v>574.04190471428581</v>
      </c>
      <c r="E92">
        <f t="shared" si="30"/>
        <v>596.94418126576272</v>
      </c>
      <c r="F92">
        <f t="shared" si="31"/>
        <v>524.51427124032944</v>
      </c>
      <c r="G92">
        <f t="shared" si="32"/>
        <v>110544.76534066623</v>
      </c>
      <c r="L92">
        <f>Input!J93</f>
        <v>1.6026162857143618</v>
      </c>
      <c r="M92">
        <f t="shared" si="33"/>
        <v>1.221040857142933</v>
      </c>
      <c r="N92">
        <f t="shared" si="34"/>
        <v>1.8210244197498637</v>
      </c>
      <c r="O92">
        <f t="shared" si="35"/>
        <v>4.7702113012869793E-2</v>
      </c>
      <c r="P92">
        <f t="shared" si="36"/>
        <v>2.3192827288668312</v>
      </c>
    </row>
    <row r="93" spans="1:16" x14ac:dyDescent="0.25">
      <c r="A93">
        <f>Input!G94</f>
        <v>90</v>
      </c>
      <c r="B93">
        <f t="shared" si="28"/>
        <v>90</v>
      </c>
      <c r="C93" s="4">
        <f>Input!I94</f>
        <v>576.7129315714285</v>
      </c>
      <c r="D93">
        <f t="shared" si="29"/>
        <v>575.72083599999996</v>
      </c>
      <c r="E93">
        <f t="shared" si="30"/>
        <v>598.34187631893053</v>
      </c>
      <c r="F93">
        <f t="shared" si="31"/>
        <v>511.71146511068235</v>
      </c>
      <c r="G93">
        <f t="shared" si="32"/>
        <v>111476.13782438393</v>
      </c>
      <c r="L93">
        <f>Input!J94</f>
        <v>1.6789312857141567</v>
      </c>
      <c r="M93">
        <f t="shared" si="33"/>
        <v>1.2973558571427279</v>
      </c>
      <c r="N93">
        <f t="shared" si="34"/>
        <v>1.7382661494319733</v>
      </c>
      <c r="O93">
        <f t="shared" si="35"/>
        <v>3.5206260524118685E-3</v>
      </c>
      <c r="P93">
        <f t="shared" si="36"/>
        <v>2.5781999690831201</v>
      </c>
    </row>
    <row r="94" spans="1:16" x14ac:dyDescent="0.25">
      <c r="A94">
        <f>Input!G95</f>
        <v>91</v>
      </c>
      <c r="B94">
        <f t="shared" si="28"/>
        <v>91</v>
      </c>
      <c r="C94" s="4">
        <f>Input!I95</f>
        <v>578.39186285714277</v>
      </c>
      <c r="D94">
        <f t="shared" si="29"/>
        <v>577.39976728571423</v>
      </c>
      <c r="E94">
        <f t="shared" si="30"/>
        <v>599.65902956316813</v>
      </c>
      <c r="F94">
        <f t="shared" si="31"/>
        <v>495.47475713648214</v>
      </c>
      <c r="G94">
        <f t="shared" si="32"/>
        <v>112357.41608553047</v>
      </c>
      <c r="L94">
        <f>Input!J95</f>
        <v>1.6789312857142704</v>
      </c>
      <c r="M94">
        <f t="shared" si="33"/>
        <v>1.2973558571428416</v>
      </c>
      <c r="N94">
        <f t="shared" si="34"/>
        <v>1.6599085316095978</v>
      </c>
      <c r="O94">
        <f t="shared" si="35"/>
        <v>3.6186517372683745E-4</v>
      </c>
      <c r="P94">
        <f t="shared" si="36"/>
        <v>2.8359740002075511</v>
      </c>
    </row>
    <row r="95" spans="1:16" x14ac:dyDescent="0.25">
      <c r="A95">
        <f>Input!G96</f>
        <v>92</v>
      </c>
      <c r="B95">
        <f t="shared" si="28"/>
        <v>92</v>
      </c>
      <c r="C95" s="4">
        <f>Input!I96</f>
        <v>579.765534</v>
      </c>
      <c r="D95">
        <f t="shared" si="29"/>
        <v>578.77343842857147</v>
      </c>
      <c r="E95">
        <f t="shared" si="30"/>
        <v>600.89994530777551</v>
      </c>
      <c r="F95">
        <f t="shared" si="31"/>
        <v>489.58230667546388</v>
      </c>
      <c r="G95">
        <f t="shared" si="32"/>
        <v>113190.85986082148</v>
      </c>
      <c r="L95">
        <f>Input!J96</f>
        <v>1.3736711428572335</v>
      </c>
      <c r="M95">
        <f t="shared" si="33"/>
        <v>0.99209571428580479</v>
      </c>
      <c r="N95">
        <f t="shared" si="34"/>
        <v>1.5857593735199766</v>
      </c>
      <c r="O95">
        <f t="shared" si="35"/>
        <v>4.4981417585652959E-2</v>
      </c>
      <c r="P95">
        <f t="shared" si="36"/>
        <v>3.0912116579787408</v>
      </c>
    </row>
    <row r="96" spans="1:16" x14ac:dyDescent="0.25">
      <c r="A96">
        <f>Input!G97</f>
        <v>93</v>
      </c>
      <c r="B96">
        <f t="shared" si="28"/>
        <v>93</v>
      </c>
      <c r="C96" s="4">
        <f>Input!I97</f>
        <v>580.75762985714289</v>
      </c>
      <c r="D96">
        <f t="shared" si="29"/>
        <v>579.76553428571435</v>
      </c>
      <c r="E96">
        <f t="shared" si="30"/>
        <v>602.06873727349159</v>
      </c>
      <c r="F96">
        <f t="shared" si="31"/>
        <v>497.43286351399564</v>
      </c>
      <c r="G96">
        <f t="shared" si="32"/>
        <v>113978.67915163565</v>
      </c>
      <c r="L96">
        <f>Input!J97</f>
        <v>0.99209585714288551</v>
      </c>
      <c r="M96">
        <f t="shared" si="33"/>
        <v>0.61052042857145683</v>
      </c>
      <c r="N96">
        <f t="shared" si="34"/>
        <v>1.5156298098122911</v>
      </c>
      <c r="O96">
        <f t="shared" si="35"/>
        <v>0.27408779959765145</v>
      </c>
      <c r="P96">
        <f t="shared" si="36"/>
        <v>3.3427311944886315</v>
      </c>
    </row>
    <row r="97" spans="1:16" x14ac:dyDescent="0.25">
      <c r="A97">
        <f>Input!G98</f>
        <v>94</v>
      </c>
      <c r="B97">
        <f t="shared" si="28"/>
        <v>94</v>
      </c>
      <c r="C97" s="4">
        <f>Input!I98</f>
        <v>581.67341057142858</v>
      </c>
      <c r="D97">
        <f t="shared" si="29"/>
        <v>580.68131500000004</v>
      </c>
      <c r="E97">
        <f t="shared" si="30"/>
        <v>603.16933225604998</v>
      </c>
      <c r="F97">
        <f t="shared" si="31"/>
        <v>505.71092010839999</v>
      </c>
      <c r="G97">
        <f t="shared" si="32"/>
        <v>114723.0282297126</v>
      </c>
      <c r="L97">
        <f>Input!J98</f>
        <v>0.91578071428568819</v>
      </c>
      <c r="M97">
        <f t="shared" si="33"/>
        <v>0.53420528571425951</v>
      </c>
      <c r="N97">
        <f t="shared" si="34"/>
        <v>1.4493349543861043</v>
      </c>
      <c r="O97">
        <f t="shared" si="35"/>
        <v>0.28468012712913243</v>
      </c>
      <c r="P97">
        <f t="shared" si="36"/>
        <v>3.5895417947490902</v>
      </c>
    </row>
    <row r="98" spans="1:16" x14ac:dyDescent="0.25">
      <c r="A98">
        <f>Input!G99</f>
        <v>95</v>
      </c>
      <c r="B98">
        <f t="shared" si="28"/>
        <v>95</v>
      </c>
      <c r="C98" s="4">
        <f>Input!I99</f>
        <v>582.51287628571424</v>
      </c>
      <c r="D98">
        <f t="shared" si="29"/>
        <v>581.52078071428571</v>
      </c>
      <c r="E98">
        <f t="shared" si="30"/>
        <v>604.20547438234325</v>
      </c>
      <c r="F98">
        <f t="shared" si="31"/>
        <v>514.5953268136102</v>
      </c>
      <c r="G98">
        <f t="shared" si="32"/>
        <v>115426.00082695141</v>
      </c>
      <c r="L98">
        <f>Input!J99</f>
        <v>0.83946571428566585</v>
      </c>
      <c r="M98">
        <f t="shared" si="33"/>
        <v>0.45789028571423718</v>
      </c>
      <c r="N98">
        <f t="shared" si="34"/>
        <v>1.3866944358625108</v>
      </c>
      <c r="O98">
        <f t="shared" si="35"/>
        <v>0.29945927371862813</v>
      </c>
      <c r="P98">
        <f t="shared" si="36"/>
        <v>3.8308241610888056</v>
      </c>
    </row>
    <row r="99" spans="1:16" x14ac:dyDescent="0.25">
      <c r="A99">
        <f>Input!G100</f>
        <v>96</v>
      </c>
      <c r="B99">
        <f t="shared" si="28"/>
        <v>96</v>
      </c>
      <c r="C99" s="4">
        <f>Input!I100</f>
        <v>583.35234200000002</v>
      </c>
      <c r="D99">
        <f t="shared" si="29"/>
        <v>582.36024642857149</v>
      </c>
      <c r="E99">
        <f t="shared" si="30"/>
        <v>605.18072984899425</v>
      </c>
      <c r="F99">
        <f t="shared" si="31"/>
        <v>520.77446354179017</v>
      </c>
      <c r="G99">
        <f t="shared" si="32"/>
        <v>116089.62638059398</v>
      </c>
      <c r="L99">
        <f>Input!J100</f>
        <v>0.83946571428577954</v>
      </c>
      <c r="M99">
        <f t="shared" si="33"/>
        <v>0.45789028571435086</v>
      </c>
      <c r="N99">
        <f t="shared" si="34"/>
        <v>1.3275328289060813</v>
      </c>
      <c r="O99">
        <f t="shared" si="35"/>
        <v>0.23820950837378674</v>
      </c>
      <c r="P99">
        <f t="shared" si="36"/>
        <v>4.0659122644432655</v>
      </c>
    </row>
    <row r="100" spans="1:16" x14ac:dyDescent="0.25">
      <c r="A100">
        <f>Input!G101</f>
        <v>97</v>
      </c>
      <c r="B100">
        <f t="shared" si="28"/>
        <v>97</v>
      </c>
      <c r="C100" s="4">
        <f>Input!I101</f>
        <v>584.03917757142858</v>
      </c>
      <c r="D100">
        <f t="shared" si="29"/>
        <v>583.04708200000005</v>
      </c>
      <c r="E100">
        <f t="shared" si="30"/>
        <v>606.09849204498198</v>
      </c>
      <c r="F100">
        <f t="shared" si="31"/>
        <v>531.36750506189412</v>
      </c>
      <c r="G100">
        <f t="shared" si="32"/>
        <v>116715.86721357309</v>
      </c>
      <c r="L100">
        <f>Input!J101</f>
        <v>0.68683557142855989</v>
      </c>
      <c r="M100">
        <f t="shared" si="33"/>
        <v>0.30526014285713121</v>
      </c>
      <c r="N100">
        <f t="shared" si="34"/>
        <v>1.2716799928529028</v>
      </c>
      <c r="O100">
        <f t="shared" si="35"/>
        <v>0.34204299727117438</v>
      </c>
      <c r="P100">
        <f t="shared" si="36"/>
        <v>4.2942763204725809</v>
      </c>
    </row>
    <row r="101" spans="1:16" x14ac:dyDescent="0.25">
      <c r="A101">
        <f>Input!G102</f>
        <v>98</v>
      </c>
      <c r="B101">
        <f t="shared" si="28"/>
        <v>98</v>
      </c>
      <c r="C101" s="4">
        <f>Input!I102</f>
        <v>584.72601314285714</v>
      </c>
      <c r="D101">
        <f t="shared" si="29"/>
        <v>583.73391757142861</v>
      </c>
      <c r="E101">
        <f t="shared" si="30"/>
        <v>606.96198697102386</v>
      </c>
      <c r="F101">
        <f t="shared" si="31"/>
        <v>539.54320803241353</v>
      </c>
      <c r="G101">
        <f t="shared" si="32"/>
        <v>117306.61653852348</v>
      </c>
      <c r="L101">
        <f>Input!J102</f>
        <v>0.68683557142855989</v>
      </c>
      <c r="M101">
        <f t="shared" si="33"/>
        <v>0.30526014285713121</v>
      </c>
      <c r="N101">
        <f t="shared" si="34"/>
        <v>1.2189713283058525</v>
      </c>
      <c r="O101">
        <f t="shared" si="35"/>
        <v>0.28316846374736909</v>
      </c>
      <c r="P101">
        <f t="shared" si="36"/>
        <v>4.5155070149497725</v>
      </c>
    </row>
    <row r="102" spans="1:16" x14ac:dyDescent="0.25">
      <c r="A102">
        <f>Input!G103</f>
        <v>99</v>
      </c>
      <c r="B102">
        <f t="shared" si="28"/>
        <v>99</v>
      </c>
      <c r="C102" s="4">
        <f>Input!I103</f>
        <v>585.41284871428581</v>
      </c>
      <c r="D102">
        <f t="shared" si="29"/>
        <v>584.42075314285728</v>
      </c>
      <c r="E102">
        <f t="shared" si="30"/>
        <v>607.7742788786768</v>
      </c>
      <c r="F102">
        <f t="shared" si="31"/>
        <v>545.38716429358453</v>
      </c>
      <c r="G102">
        <f t="shared" si="32"/>
        <v>117863.6971827113</v>
      </c>
      <c r="L102">
        <f>Input!J103</f>
        <v>0.68683557142867357</v>
      </c>
      <c r="M102">
        <f t="shared" si="33"/>
        <v>0.3052601428572449</v>
      </c>
      <c r="N102">
        <f t="shared" si="34"/>
        <v>1.1692479615531055</v>
      </c>
      <c r="O102">
        <f t="shared" si="35"/>
        <v>0.23272171414556711</v>
      </c>
      <c r="P102">
        <f t="shared" si="36"/>
        <v>4.7293009760726488</v>
      </c>
    </row>
    <row r="103" spans="1:16" x14ac:dyDescent="0.25">
      <c r="A103">
        <f>Input!G104</f>
        <v>101</v>
      </c>
      <c r="B103">
        <f t="shared" si="28"/>
        <v>101</v>
      </c>
      <c r="C103" s="4">
        <f>Input!I104</f>
        <v>587.39704028571418</v>
      </c>
      <c r="D103">
        <f t="shared" si="29"/>
        <v>586.40494471428565</v>
      </c>
      <c r="E103">
        <f t="shared" si="30"/>
        <v>609.25673673988581</v>
      </c>
      <c r="F103">
        <f t="shared" si="31"/>
        <v>522.20439878128309</v>
      </c>
      <c r="G103">
        <f t="shared" si="32"/>
        <v>118883.78846250156</v>
      </c>
      <c r="L103">
        <f>Input!J104</f>
        <v>1.0684108571426805</v>
      </c>
      <c r="M103">
        <f t="shared" si="33"/>
        <v>0.68683542857125179</v>
      </c>
      <c r="N103">
        <f t="shared" si="34"/>
        <v>1.0781509279510169</v>
      </c>
      <c r="O103">
        <f t="shared" si="35"/>
        <v>9.4868979351406653E-5</v>
      </c>
      <c r="P103">
        <f t="shared" si="36"/>
        <v>5.1338162828795495</v>
      </c>
    </row>
    <row r="104" spans="1:16" x14ac:dyDescent="0.25">
      <c r="A104">
        <f>Input!G105</f>
        <v>102</v>
      </c>
      <c r="B104">
        <f t="shared" si="28"/>
        <v>102</v>
      </c>
      <c r="C104" s="4">
        <f>Input!I105</f>
        <v>588.46545114285721</v>
      </c>
      <c r="D104">
        <f t="shared" si="29"/>
        <v>587.47335557142867</v>
      </c>
      <c r="E104">
        <f t="shared" si="30"/>
        <v>609.93227498695558</v>
      </c>
      <c r="F104">
        <f t="shared" si="31"/>
        <v>504.40306131313145</v>
      </c>
      <c r="G104">
        <f t="shared" si="32"/>
        <v>119350.08961909088</v>
      </c>
      <c r="L104">
        <f>Input!J105</f>
        <v>1.0684108571430215</v>
      </c>
      <c r="M104">
        <f t="shared" si="33"/>
        <v>0.68683542857159285</v>
      </c>
      <c r="N104">
        <f t="shared" si="34"/>
        <v>1.036488967074586</v>
      </c>
      <c r="O104">
        <f t="shared" si="35"/>
        <v>1.0190070655412802E-3</v>
      </c>
      <c r="P104">
        <f t="shared" si="36"/>
        <v>5.324346730422632</v>
      </c>
    </row>
    <row r="105" spans="1:16" x14ac:dyDescent="0.25">
      <c r="A105">
        <f>Input!G106</f>
        <v>103</v>
      </c>
      <c r="B105">
        <f t="shared" si="28"/>
        <v>103</v>
      </c>
      <c r="C105" s="4">
        <f>Input!I106</f>
        <v>589.53386214285717</v>
      </c>
      <c r="D105">
        <f t="shared" si="29"/>
        <v>588.54176657142864</v>
      </c>
      <c r="E105">
        <f t="shared" si="30"/>
        <v>610.56736665428298</v>
      </c>
      <c r="F105">
        <f t="shared" si="31"/>
        <v>485.12705900983309</v>
      </c>
      <c r="G105">
        <f t="shared" si="32"/>
        <v>119789.30424263838</v>
      </c>
      <c r="L105">
        <f>Input!J106</f>
        <v>1.0684109999999691</v>
      </c>
      <c r="M105">
        <f t="shared" si="33"/>
        <v>0.68683557142854046</v>
      </c>
      <c r="N105">
        <f t="shared" si="34"/>
        <v>0.9972357136632537</v>
      </c>
      <c r="O105">
        <f t="shared" si="35"/>
        <v>5.0659213851134309E-3</v>
      </c>
      <c r="P105">
        <f t="shared" si="36"/>
        <v>5.5070377486130333</v>
      </c>
    </row>
    <row r="106" spans="1:16" x14ac:dyDescent="0.25">
      <c r="A106">
        <f>Input!G107</f>
        <v>104</v>
      </c>
      <c r="B106">
        <f t="shared" si="28"/>
        <v>104</v>
      </c>
      <c r="C106" s="4">
        <f>Input!I107</f>
        <v>590.60227314285714</v>
      </c>
      <c r="D106">
        <f t="shared" si="29"/>
        <v>589.61017757142861</v>
      </c>
      <c r="E106">
        <f t="shared" si="30"/>
        <v>611.16435525740451</v>
      </c>
      <c r="F106">
        <f t="shared" si="31"/>
        <v>464.58257571862146</v>
      </c>
      <c r="G106">
        <f t="shared" si="32"/>
        <v>120202.90321121857</v>
      </c>
      <c r="L106">
        <f>Input!J107</f>
        <v>1.0684109999999691</v>
      </c>
      <c r="M106">
        <f t="shared" si="33"/>
        <v>0.68683557142854046</v>
      </c>
      <c r="N106">
        <f t="shared" si="34"/>
        <v>0.96026175349708065</v>
      </c>
      <c r="O106">
        <f t="shared" si="35"/>
        <v>1.1696259519142537E-2</v>
      </c>
      <c r="P106">
        <f t="shared" si="36"/>
        <v>5.6819389877205229</v>
      </c>
    </row>
    <row r="107" spans="1:16" x14ac:dyDescent="0.25">
      <c r="A107">
        <f>Input!G108</f>
        <v>105</v>
      </c>
      <c r="B107">
        <f t="shared" si="28"/>
        <v>105</v>
      </c>
      <c r="C107" s="4">
        <f>Input!I108</f>
        <v>591.67068414285711</v>
      </c>
      <c r="D107">
        <f t="shared" si="29"/>
        <v>590.67858857142858</v>
      </c>
      <c r="E107">
        <f t="shared" si="30"/>
        <v>611.72545779108179</v>
      </c>
      <c r="F107">
        <f t="shared" si="31"/>
        <v>442.97070394918603</v>
      </c>
      <c r="G107">
        <f t="shared" si="32"/>
        <v>120592.28980230998</v>
      </c>
      <c r="L107">
        <f>Input!J108</f>
        <v>1.0684109999999691</v>
      </c>
      <c r="M107">
        <f t="shared" si="33"/>
        <v>0.68683557142854046</v>
      </c>
      <c r="N107">
        <f t="shared" si="34"/>
        <v>0.92544344297989123</v>
      </c>
      <c r="O107">
        <f t="shared" si="35"/>
        <v>2.0439722360289226E-2</v>
      </c>
      <c r="P107">
        <f t="shared" si="36"/>
        <v>5.8491428495767988</v>
      </c>
    </row>
    <row r="108" spans="1:16" x14ac:dyDescent="0.25">
      <c r="A108">
        <f>Input!G109</f>
        <v>106</v>
      </c>
      <c r="B108">
        <f t="shared" si="28"/>
        <v>106</v>
      </c>
      <c r="C108" s="4">
        <f>Input!I109</f>
        <v>592.66278</v>
      </c>
      <c r="D108">
        <f t="shared" si="29"/>
        <v>591.67068442857146</v>
      </c>
      <c r="E108">
        <f t="shared" si="30"/>
        <v>612.25277044735572</v>
      </c>
      <c r="F108">
        <f t="shared" si="31"/>
        <v>423.62226488463421</v>
      </c>
      <c r="G108">
        <f t="shared" si="32"/>
        <v>120958.80127171941</v>
      </c>
      <c r="L108">
        <f>Input!J109</f>
        <v>0.99209585714288551</v>
      </c>
      <c r="M108">
        <f t="shared" si="33"/>
        <v>0.61052042857145683</v>
      </c>
      <c r="N108">
        <f t="shared" si="34"/>
        <v>0.89266280037461798</v>
      </c>
      <c r="O108">
        <f t="shared" si="35"/>
        <v>9.8869327782815115E-3</v>
      </c>
      <c r="P108">
        <f t="shared" si="36"/>
        <v>6.0087773965148541</v>
      </c>
    </row>
    <row r="109" spans="1:16" x14ac:dyDescent="0.25">
      <c r="A109">
        <f>Input!G110</f>
        <v>107</v>
      </c>
      <c r="B109">
        <f t="shared" si="28"/>
        <v>107</v>
      </c>
      <c r="C109" s="4">
        <f>Input!I110</f>
        <v>593.19698557142863</v>
      </c>
      <c r="D109">
        <f t="shared" si="29"/>
        <v>592.20489000000009</v>
      </c>
      <c r="E109">
        <f t="shared" si="30"/>
        <v>612.74827421465113</v>
      </c>
      <c r="F109">
        <f t="shared" si="31"/>
        <v>422.03063499077359</v>
      </c>
      <c r="G109">
        <f t="shared" si="32"/>
        <v>121303.71061286962</v>
      </c>
      <c r="L109">
        <f>Input!J110</f>
        <v>0.5342055714286289</v>
      </c>
      <c r="M109">
        <f t="shared" si="33"/>
        <v>0.15263014285720022</v>
      </c>
      <c r="N109">
        <f t="shared" si="34"/>
        <v>0.861807377343484</v>
      </c>
      <c r="O109">
        <f t="shared" si="35"/>
        <v>0.10732294323867439</v>
      </c>
      <c r="P109">
        <f t="shared" si="36"/>
        <v>6.1610000636859681</v>
      </c>
    </row>
    <row r="110" spans="1:16" x14ac:dyDescent="0.25">
      <c r="A110">
        <f>Input!G111</f>
        <v>108</v>
      </c>
      <c r="B110">
        <f t="shared" si="28"/>
        <v>108</v>
      </c>
      <c r="C110" s="4">
        <f>Input!I111</f>
        <v>593.42593085714282</v>
      </c>
      <c r="D110">
        <f t="shared" si="29"/>
        <v>592.43383528571428</v>
      </c>
      <c r="E110">
        <f t="shared" si="30"/>
        <v>613.21384034018956</v>
      </c>
      <c r="F110">
        <f t="shared" si="31"/>
        <v>431.8086100640183</v>
      </c>
      <c r="G110">
        <f t="shared" si="32"/>
        <v>121628.22845758895</v>
      </c>
      <c r="L110">
        <f>Input!J111</f>
        <v>0.22894528571418959</v>
      </c>
      <c r="M110">
        <f t="shared" si="33"/>
        <v>-0.15263014285723908</v>
      </c>
      <c r="N110">
        <f t="shared" si="34"/>
        <v>0.83277011462788875</v>
      </c>
      <c r="O110">
        <f t="shared" si="35"/>
        <v>0.36460442401265802</v>
      </c>
      <c r="P110">
        <f t="shared" si="36"/>
        <v>6.3059921075781622</v>
      </c>
    </row>
    <row r="111" spans="1:16" x14ac:dyDescent="0.25">
      <c r="A111">
        <f>Input!G112</f>
        <v>109</v>
      </c>
      <c r="B111">
        <f t="shared" si="28"/>
        <v>109</v>
      </c>
      <c r="C111" s="4">
        <f>Input!I112</f>
        <v>593.57856100000004</v>
      </c>
      <c r="D111">
        <f t="shared" si="29"/>
        <v>592.5864654285715</v>
      </c>
      <c r="E111">
        <f t="shared" si="30"/>
        <v>613.65123564157636</v>
      </c>
      <c r="F111">
        <f t="shared" si="31"/>
        <v>443.72454412669691</v>
      </c>
      <c r="G111">
        <f t="shared" si="32"/>
        <v>121933.50508435958</v>
      </c>
      <c r="L111">
        <f>Input!J112</f>
        <v>0.15263014285721965</v>
      </c>
      <c r="M111">
        <f t="shared" si="33"/>
        <v>-0.22894528571420902</v>
      </c>
      <c r="N111">
        <f t="shared" si="34"/>
        <v>0.80544918524114217</v>
      </c>
      <c r="O111">
        <f t="shared" si="35"/>
        <v>0.42617270209906161</v>
      </c>
      <c r="P111">
        <f t="shared" si="36"/>
        <v>6.4439537258974955</v>
      </c>
    </row>
    <row r="112" spans="1:16" x14ac:dyDescent="0.25">
      <c r="A112">
        <f>Input!G113</f>
        <v>110</v>
      </c>
      <c r="B112">
        <f t="shared" si="28"/>
        <v>110</v>
      </c>
      <c r="C112" s="4">
        <f>Input!I113</f>
        <v>593.88382114285719</v>
      </c>
      <c r="D112">
        <f t="shared" si="29"/>
        <v>592.89172557142865</v>
      </c>
      <c r="E112">
        <f t="shared" si="30"/>
        <v>614.06212765658438</v>
      </c>
      <c r="F112">
        <f t="shared" si="31"/>
        <v>448.18592444716603</v>
      </c>
      <c r="G112">
        <f t="shared" si="32"/>
        <v>122220.63250434866</v>
      </c>
      <c r="L112">
        <f>Input!J113</f>
        <v>0.30526014285715064</v>
      </c>
      <c r="M112">
        <f t="shared" si="33"/>
        <v>-7.6315285714278036E-2</v>
      </c>
      <c r="N112">
        <f t="shared" si="34"/>
        <v>0.77974782812689769</v>
      </c>
      <c r="O112">
        <f t="shared" si="35"/>
        <v>0.22513856347264252</v>
      </c>
      <c r="P112">
        <f t="shared" si="36"/>
        <v>6.5750997869279075</v>
      </c>
    </row>
    <row r="113" spans="1:16" x14ac:dyDescent="0.25">
      <c r="A113">
        <f>Input!G114</f>
        <v>0</v>
      </c>
      <c r="B113">
        <f t="shared" si="28"/>
        <v>0</v>
      </c>
      <c r="C113" s="4">
        <f>Input!I114</f>
        <v>0</v>
      </c>
      <c r="D113">
        <f t="shared" si="29"/>
        <v>-0.99209557142857163</v>
      </c>
      <c r="E113">
        <f t="shared" si="30"/>
        <v>49.386509591283733</v>
      </c>
      <c r="F113">
        <f t="shared" si="31"/>
        <v>2538.0038581404629</v>
      </c>
      <c r="G113">
        <f t="shared" si="32"/>
        <v>46257.230799938385</v>
      </c>
      <c r="L113">
        <f>Input!J114</f>
        <v>0</v>
      </c>
      <c r="M113">
        <f t="shared" si="33"/>
        <v>-0.38157542857142868</v>
      </c>
      <c r="N113">
        <f t="shared" si="34"/>
        <v>3.2856556563687906</v>
      </c>
      <c r="O113">
        <f t="shared" si="35"/>
        <v>10.795533092228229</v>
      </c>
      <c r="P113">
        <f t="shared" si="36"/>
        <v>3.397480518317118E-3</v>
      </c>
    </row>
    <row r="114" spans="1:16" x14ac:dyDescent="0.25">
      <c r="A114">
        <f>Input!G115</f>
        <v>0</v>
      </c>
      <c r="B114">
        <f t="shared" si="28"/>
        <v>0</v>
      </c>
      <c r="C114" s="4">
        <f>Input!I115</f>
        <v>0</v>
      </c>
      <c r="D114">
        <f t="shared" si="29"/>
        <v>-0.99209557142857163</v>
      </c>
      <c r="E114">
        <f t="shared" si="30"/>
        <v>49.386509591283733</v>
      </c>
      <c r="F114">
        <f t="shared" si="31"/>
        <v>2538.0038581404629</v>
      </c>
      <c r="G114">
        <f t="shared" si="32"/>
        <v>46257.230799938385</v>
      </c>
      <c r="L114">
        <f>Input!J115</f>
        <v>0</v>
      </c>
      <c r="M114">
        <f t="shared" si="33"/>
        <v>-0.38157542857142868</v>
      </c>
      <c r="N114">
        <f t="shared" si="34"/>
        <v>3.2856556563687906</v>
      </c>
      <c r="O114">
        <f t="shared" si="35"/>
        <v>10.795533092228229</v>
      </c>
      <c r="P114">
        <f t="shared" si="36"/>
        <v>3.397480518317118E-3</v>
      </c>
    </row>
    <row r="115" spans="1:16" x14ac:dyDescent="0.25">
      <c r="A115">
        <f>Input!G116</f>
        <v>0</v>
      </c>
      <c r="B115">
        <f t="shared" si="28"/>
        <v>0</v>
      </c>
      <c r="C115" s="4">
        <f>Input!I116</f>
        <v>0</v>
      </c>
      <c r="D115">
        <f t="shared" si="29"/>
        <v>-0.99209557142857163</v>
      </c>
      <c r="E115">
        <f t="shared" si="30"/>
        <v>49.386509591283733</v>
      </c>
      <c r="F115">
        <f t="shared" si="31"/>
        <v>2538.0038581404629</v>
      </c>
      <c r="G115">
        <f t="shared" si="32"/>
        <v>46257.230799938385</v>
      </c>
      <c r="L115">
        <f>Input!J116</f>
        <v>0</v>
      </c>
      <c r="M115">
        <f t="shared" si="33"/>
        <v>-0.38157542857142868</v>
      </c>
      <c r="N115">
        <f t="shared" si="34"/>
        <v>3.2856556563687906</v>
      </c>
      <c r="O115">
        <f t="shared" si="35"/>
        <v>10.795533092228229</v>
      </c>
      <c r="P115">
        <f t="shared" si="36"/>
        <v>3.397480518317118E-3</v>
      </c>
    </row>
    <row r="116" spans="1:16" x14ac:dyDescent="0.25">
      <c r="A116">
        <f>Input!G117</f>
        <v>0</v>
      </c>
      <c r="B116">
        <f t="shared" si="28"/>
        <v>0</v>
      </c>
      <c r="C116" s="4">
        <f>Input!I117</f>
        <v>0</v>
      </c>
      <c r="D116">
        <f t="shared" si="29"/>
        <v>-0.99209557142857163</v>
      </c>
      <c r="E116">
        <f t="shared" si="30"/>
        <v>49.386509591283733</v>
      </c>
      <c r="F116">
        <f t="shared" si="31"/>
        <v>2538.0038581404629</v>
      </c>
      <c r="G116">
        <f t="shared" si="32"/>
        <v>46257.230799938385</v>
      </c>
      <c r="L116">
        <f>Input!J117</f>
        <v>0</v>
      </c>
      <c r="M116">
        <f t="shared" si="33"/>
        <v>-0.38157542857142868</v>
      </c>
      <c r="N116">
        <f t="shared" si="34"/>
        <v>3.2856556563687906</v>
      </c>
      <c r="O116">
        <f t="shared" si="35"/>
        <v>10.795533092228229</v>
      </c>
      <c r="P116">
        <f t="shared" si="36"/>
        <v>3.397480518317118E-3</v>
      </c>
    </row>
    <row r="117" spans="1:16" x14ac:dyDescent="0.25">
      <c r="A117">
        <f>Input!G118</f>
        <v>0</v>
      </c>
      <c r="B117">
        <f t="shared" si="28"/>
        <v>0</v>
      </c>
      <c r="C117" s="4">
        <f>Input!I118</f>
        <v>0</v>
      </c>
      <c r="D117">
        <f t="shared" si="29"/>
        <v>-0.99209557142857163</v>
      </c>
      <c r="E117">
        <f t="shared" si="30"/>
        <v>49.386509591283733</v>
      </c>
      <c r="F117">
        <f t="shared" si="31"/>
        <v>2538.0038581404629</v>
      </c>
      <c r="G117">
        <f t="shared" si="32"/>
        <v>46257.230799938385</v>
      </c>
      <c r="L117">
        <f>Input!J118</f>
        <v>0</v>
      </c>
      <c r="M117">
        <f t="shared" si="33"/>
        <v>-0.38157542857142868</v>
      </c>
      <c r="N117">
        <f t="shared" si="34"/>
        <v>3.2856556563687906</v>
      </c>
      <c r="O117">
        <f t="shared" si="35"/>
        <v>10.795533092228229</v>
      </c>
      <c r="P117">
        <f t="shared" si="36"/>
        <v>3.397480518317118E-3</v>
      </c>
    </row>
    <row r="118" spans="1:16" x14ac:dyDescent="0.25">
      <c r="A118">
        <f>Input!G119</f>
        <v>0</v>
      </c>
      <c r="B118">
        <f t="shared" si="28"/>
        <v>0</v>
      </c>
      <c r="C118" s="4">
        <f>Input!I119</f>
        <v>0</v>
      </c>
      <c r="D118">
        <f t="shared" si="29"/>
        <v>-0.99209557142857163</v>
      </c>
      <c r="E118">
        <f t="shared" si="30"/>
        <v>49.386509591283733</v>
      </c>
      <c r="F118">
        <f t="shared" si="31"/>
        <v>2538.0038581404629</v>
      </c>
      <c r="G118">
        <f t="shared" si="32"/>
        <v>46257.230799938385</v>
      </c>
      <c r="L118">
        <f>Input!J119</f>
        <v>0</v>
      </c>
      <c r="M118">
        <f t="shared" si="33"/>
        <v>-0.38157542857142868</v>
      </c>
      <c r="N118">
        <f t="shared" si="34"/>
        <v>3.2856556563687906</v>
      </c>
      <c r="O118">
        <f t="shared" si="35"/>
        <v>10.795533092228229</v>
      </c>
      <c r="P118">
        <f t="shared" si="36"/>
        <v>3.397480518317118E-3</v>
      </c>
    </row>
    <row r="119" spans="1:16" x14ac:dyDescent="0.25">
      <c r="A119">
        <f>Input!G120</f>
        <v>0</v>
      </c>
      <c r="B119">
        <f t="shared" si="28"/>
        <v>0</v>
      </c>
      <c r="C119" s="4">
        <f>Input!I120</f>
        <v>0</v>
      </c>
      <c r="D119">
        <f t="shared" si="29"/>
        <v>-0.99209557142857163</v>
      </c>
      <c r="E119">
        <f t="shared" si="30"/>
        <v>49.386509591283733</v>
      </c>
      <c r="F119">
        <f t="shared" si="31"/>
        <v>2538.0038581404629</v>
      </c>
      <c r="G119">
        <f t="shared" si="32"/>
        <v>46257.230799938385</v>
      </c>
      <c r="L119">
        <f>Input!J120</f>
        <v>0</v>
      </c>
      <c r="M119">
        <f t="shared" si="33"/>
        <v>-0.38157542857142868</v>
      </c>
      <c r="N119">
        <f t="shared" si="34"/>
        <v>3.2856556563687906</v>
      </c>
      <c r="O119">
        <f t="shared" si="35"/>
        <v>10.795533092228229</v>
      </c>
      <c r="P119">
        <f t="shared" si="36"/>
        <v>3.397480518317118E-3</v>
      </c>
    </row>
    <row r="120" spans="1:16" x14ac:dyDescent="0.25">
      <c r="A120">
        <f>Input!G121</f>
        <v>0</v>
      </c>
      <c r="B120">
        <f t="shared" si="28"/>
        <v>0</v>
      </c>
      <c r="C120" s="4">
        <f>Input!I121</f>
        <v>0</v>
      </c>
      <c r="D120">
        <f t="shared" si="29"/>
        <v>-0.99209557142857163</v>
      </c>
      <c r="E120">
        <f t="shared" si="30"/>
        <v>49.386509591283733</v>
      </c>
      <c r="F120">
        <f t="shared" si="31"/>
        <v>2538.0038581404629</v>
      </c>
      <c r="G120">
        <f t="shared" si="32"/>
        <v>46257.230799938385</v>
      </c>
      <c r="L120">
        <f>Input!J121</f>
        <v>0</v>
      </c>
      <c r="M120">
        <f t="shared" si="33"/>
        <v>-0.38157542857142868</v>
      </c>
      <c r="N120">
        <f t="shared" si="34"/>
        <v>3.2856556563687906</v>
      </c>
      <c r="O120">
        <f t="shared" si="35"/>
        <v>10.795533092228229</v>
      </c>
      <c r="P120">
        <f t="shared" si="36"/>
        <v>3.397480518317118E-3</v>
      </c>
    </row>
    <row r="121" spans="1:16" x14ac:dyDescent="0.25">
      <c r="A121">
        <f>Input!G122</f>
        <v>0</v>
      </c>
      <c r="B121">
        <f t="shared" si="28"/>
        <v>0</v>
      </c>
      <c r="C121" s="4">
        <f>Input!I122</f>
        <v>0</v>
      </c>
      <c r="D121">
        <f t="shared" si="29"/>
        <v>-0.99209557142857163</v>
      </c>
      <c r="E121">
        <f t="shared" si="30"/>
        <v>49.386509591283733</v>
      </c>
      <c r="F121">
        <f t="shared" si="31"/>
        <v>2538.0038581404629</v>
      </c>
      <c r="G121">
        <f t="shared" si="32"/>
        <v>46257.230799938385</v>
      </c>
      <c r="L121">
        <f>Input!J122</f>
        <v>0</v>
      </c>
      <c r="M121">
        <f t="shared" si="33"/>
        <v>-0.38157542857142868</v>
      </c>
      <c r="N121">
        <f t="shared" si="34"/>
        <v>3.2856556563687906</v>
      </c>
      <c r="O121">
        <f t="shared" si="35"/>
        <v>10.795533092228229</v>
      </c>
      <c r="P121">
        <f t="shared" si="36"/>
        <v>3.397480518317118E-3</v>
      </c>
    </row>
    <row r="122" spans="1:16" x14ac:dyDescent="0.25">
      <c r="A122">
        <f>Input!G123</f>
        <v>0</v>
      </c>
      <c r="B122">
        <f t="shared" si="28"/>
        <v>0</v>
      </c>
      <c r="C122" s="4">
        <f>Input!I123</f>
        <v>0</v>
      </c>
      <c r="D122">
        <f t="shared" si="29"/>
        <v>-0.99209557142857163</v>
      </c>
      <c r="E122">
        <f t="shared" si="30"/>
        <v>49.386509591283733</v>
      </c>
      <c r="F122">
        <f t="shared" si="31"/>
        <v>2538.0038581404629</v>
      </c>
      <c r="G122">
        <f t="shared" si="32"/>
        <v>46257.230799938385</v>
      </c>
      <c r="L122">
        <f>Input!J123</f>
        <v>0</v>
      </c>
      <c r="M122">
        <f t="shared" si="33"/>
        <v>-0.38157542857142868</v>
      </c>
      <c r="N122">
        <f t="shared" si="34"/>
        <v>3.2856556563687906</v>
      </c>
      <c r="O122">
        <f t="shared" si="35"/>
        <v>10.795533092228229</v>
      </c>
      <c r="P122">
        <f t="shared" si="36"/>
        <v>3.397480518317118E-3</v>
      </c>
    </row>
    <row r="123" spans="1:16" x14ac:dyDescent="0.25">
      <c r="A123">
        <f>Input!G124</f>
        <v>0</v>
      </c>
      <c r="B123">
        <f t="shared" si="28"/>
        <v>0</v>
      </c>
      <c r="C123" s="4">
        <f>Input!I124</f>
        <v>0</v>
      </c>
      <c r="D123">
        <f t="shared" si="29"/>
        <v>-0.99209557142857163</v>
      </c>
      <c r="E123">
        <f t="shared" si="30"/>
        <v>49.386509591283733</v>
      </c>
      <c r="F123">
        <f t="shared" si="31"/>
        <v>2538.0038581404629</v>
      </c>
      <c r="G123">
        <f t="shared" si="32"/>
        <v>46257.230799938385</v>
      </c>
      <c r="L123">
        <f>Input!J124</f>
        <v>0</v>
      </c>
      <c r="M123">
        <f t="shared" si="33"/>
        <v>-0.38157542857142868</v>
      </c>
      <c r="N123">
        <f t="shared" si="34"/>
        <v>3.2856556563687906</v>
      </c>
      <c r="O123">
        <f t="shared" si="35"/>
        <v>10.795533092228229</v>
      </c>
      <c r="P123">
        <f t="shared" si="36"/>
        <v>3.397480518317118E-3</v>
      </c>
    </row>
    <row r="124" spans="1:16" x14ac:dyDescent="0.25">
      <c r="A124">
        <f>Input!G125</f>
        <v>0</v>
      </c>
      <c r="B124">
        <f t="shared" si="28"/>
        <v>0</v>
      </c>
      <c r="C124" s="4">
        <f>Input!I125</f>
        <v>0</v>
      </c>
      <c r="D124">
        <f t="shared" si="29"/>
        <v>-0.99209557142857163</v>
      </c>
      <c r="E124">
        <f t="shared" si="30"/>
        <v>49.386509591283733</v>
      </c>
      <c r="F124">
        <f t="shared" si="31"/>
        <v>2538.0038581404629</v>
      </c>
      <c r="G124">
        <f t="shared" si="32"/>
        <v>46257.230799938385</v>
      </c>
      <c r="L124">
        <f>Input!J125</f>
        <v>0</v>
      </c>
      <c r="M124">
        <f t="shared" si="33"/>
        <v>-0.38157542857142868</v>
      </c>
      <c r="N124">
        <f t="shared" si="34"/>
        <v>3.2856556563687906</v>
      </c>
      <c r="O124">
        <f t="shared" si="35"/>
        <v>10.795533092228229</v>
      </c>
      <c r="P124">
        <f t="shared" si="36"/>
        <v>3.397480518317118E-3</v>
      </c>
    </row>
    <row r="125" spans="1:16" x14ac:dyDescent="0.25">
      <c r="A125">
        <f>Input!G126</f>
        <v>0</v>
      </c>
      <c r="B125">
        <f t="shared" si="28"/>
        <v>0</v>
      </c>
      <c r="C125" s="4">
        <f>Input!I126</f>
        <v>0</v>
      </c>
      <c r="D125">
        <f t="shared" si="29"/>
        <v>-0.99209557142857163</v>
      </c>
      <c r="E125">
        <f t="shared" si="30"/>
        <v>49.386509591283733</v>
      </c>
      <c r="F125">
        <f t="shared" si="31"/>
        <v>2538.0038581404629</v>
      </c>
      <c r="G125">
        <f t="shared" si="32"/>
        <v>46257.230799938385</v>
      </c>
      <c r="L125">
        <f>Input!J126</f>
        <v>0</v>
      </c>
      <c r="M125">
        <f t="shared" si="33"/>
        <v>-0.38157542857142868</v>
      </c>
      <c r="N125">
        <f t="shared" si="34"/>
        <v>3.2856556563687906</v>
      </c>
      <c r="O125">
        <f t="shared" si="35"/>
        <v>10.795533092228229</v>
      </c>
      <c r="P125">
        <f t="shared" si="36"/>
        <v>3.397480518317118E-3</v>
      </c>
    </row>
    <row r="126" spans="1:16" x14ac:dyDescent="0.25">
      <c r="A126">
        <f>Input!G127</f>
        <v>0</v>
      </c>
      <c r="B126">
        <f t="shared" si="28"/>
        <v>0</v>
      </c>
      <c r="C126" s="4">
        <f>Input!I127</f>
        <v>0</v>
      </c>
      <c r="D126">
        <f t="shared" si="29"/>
        <v>-0.99209557142857163</v>
      </c>
      <c r="E126">
        <f t="shared" si="30"/>
        <v>49.386509591283733</v>
      </c>
      <c r="F126">
        <f t="shared" si="31"/>
        <v>2538.0038581404629</v>
      </c>
      <c r="G126">
        <f t="shared" si="32"/>
        <v>46257.230799938385</v>
      </c>
      <c r="L126">
        <f>Input!J127</f>
        <v>0</v>
      </c>
      <c r="M126">
        <f t="shared" si="33"/>
        <v>-0.38157542857142868</v>
      </c>
      <c r="N126">
        <f t="shared" si="34"/>
        <v>3.2856556563687906</v>
      </c>
      <c r="O126">
        <f t="shared" si="35"/>
        <v>10.795533092228229</v>
      </c>
      <c r="P126">
        <f t="shared" si="36"/>
        <v>3.397480518317118E-3</v>
      </c>
    </row>
    <row r="127" spans="1:16" x14ac:dyDescent="0.25">
      <c r="A127">
        <f>Input!G128</f>
        <v>0</v>
      </c>
      <c r="B127">
        <f t="shared" si="28"/>
        <v>0</v>
      </c>
      <c r="C127" s="4">
        <f>Input!I128</f>
        <v>0</v>
      </c>
      <c r="D127">
        <f t="shared" si="29"/>
        <v>-0.99209557142857163</v>
      </c>
      <c r="E127">
        <f t="shared" si="30"/>
        <v>49.386509591283733</v>
      </c>
      <c r="F127">
        <f t="shared" si="31"/>
        <v>2538.0038581404629</v>
      </c>
      <c r="G127">
        <f t="shared" si="32"/>
        <v>46257.230799938385</v>
      </c>
      <c r="L127">
        <f>Input!J128</f>
        <v>0</v>
      </c>
      <c r="M127">
        <f t="shared" si="33"/>
        <v>-0.38157542857142868</v>
      </c>
      <c r="N127">
        <f t="shared" si="34"/>
        <v>3.2856556563687906</v>
      </c>
      <c r="O127">
        <f t="shared" si="35"/>
        <v>10.795533092228229</v>
      </c>
      <c r="P127">
        <f t="shared" si="36"/>
        <v>3.397480518317118E-3</v>
      </c>
    </row>
    <row r="128" spans="1:16" x14ac:dyDescent="0.25">
      <c r="A128">
        <f>Input!G129</f>
        <v>0</v>
      </c>
      <c r="B128">
        <f t="shared" si="28"/>
        <v>0</v>
      </c>
      <c r="C128" s="4">
        <f>Input!I129</f>
        <v>0</v>
      </c>
      <c r="D128">
        <f t="shared" si="29"/>
        <v>-0.99209557142857163</v>
      </c>
      <c r="E128">
        <f t="shared" si="30"/>
        <v>49.386509591283733</v>
      </c>
      <c r="F128">
        <f t="shared" si="31"/>
        <v>2538.0038581404629</v>
      </c>
      <c r="G128">
        <f t="shared" si="32"/>
        <v>46257.230799938385</v>
      </c>
      <c r="L128">
        <f>Input!J129</f>
        <v>0</v>
      </c>
      <c r="M128">
        <f t="shared" si="33"/>
        <v>-0.38157542857142868</v>
      </c>
      <c r="N128">
        <f t="shared" si="34"/>
        <v>3.2856556563687906</v>
      </c>
      <c r="O128">
        <f t="shared" si="35"/>
        <v>10.795533092228229</v>
      </c>
      <c r="P128">
        <f t="shared" si="36"/>
        <v>3.397480518317118E-3</v>
      </c>
    </row>
    <row r="129" spans="1:16" x14ac:dyDescent="0.25">
      <c r="A129">
        <f>Input!G130</f>
        <v>0</v>
      </c>
      <c r="B129">
        <f t="shared" si="28"/>
        <v>0</v>
      </c>
      <c r="C129" s="4">
        <f>Input!I130</f>
        <v>0</v>
      </c>
      <c r="D129">
        <f t="shared" si="29"/>
        <v>-0.99209557142857163</v>
      </c>
      <c r="E129">
        <f t="shared" si="30"/>
        <v>49.386509591283733</v>
      </c>
      <c r="F129">
        <f t="shared" si="31"/>
        <v>2538.0038581404629</v>
      </c>
      <c r="G129">
        <f t="shared" si="32"/>
        <v>46257.230799938385</v>
      </c>
      <c r="L129">
        <f>Input!J130</f>
        <v>0</v>
      </c>
      <c r="M129">
        <f t="shared" si="33"/>
        <v>-0.38157542857142868</v>
      </c>
      <c r="N129">
        <f t="shared" si="34"/>
        <v>3.2856556563687906</v>
      </c>
      <c r="O129">
        <f t="shared" si="35"/>
        <v>10.795533092228229</v>
      </c>
      <c r="P129">
        <f t="shared" si="36"/>
        <v>3.397480518317118E-3</v>
      </c>
    </row>
    <row r="130" spans="1:16" x14ac:dyDescent="0.25">
      <c r="A130">
        <f>Input!G131</f>
        <v>0</v>
      </c>
      <c r="B130">
        <f t="shared" si="28"/>
        <v>0</v>
      </c>
      <c r="C130" s="4">
        <f>Input!I131</f>
        <v>0</v>
      </c>
      <c r="D130">
        <f t="shared" si="29"/>
        <v>-0.99209557142857163</v>
      </c>
      <c r="E130">
        <f t="shared" si="30"/>
        <v>49.386509591283733</v>
      </c>
      <c r="F130">
        <f t="shared" si="31"/>
        <v>2538.0038581404629</v>
      </c>
      <c r="G130">
        <f t="shared" si="32"/>
        <v>46257.230799938385</v>
      </c>
      <c r="L130">
        <f>Input!J131</f>
        <v>0</v>
      </c>
      <c r="M130">
        <f t="shared" si="33"/>
        <v>-0.38157542857142868</v>
      </c>
      <c r="N130">
        <f t="shared" si="34"/>
        <v>3.2856556563687906</v>
      </c>
      <c r="O130">
        <f t="shared" si="35"/>
        <v>10.795533092228229</v>
      </c>
      <c r="P130">
        <f t="shared" si="36"/>
        <v>3.397480518317118E-3</v>
      </c>
    </row>
    <row r="131" spans="1:16" x14ac:dyDescent="0.25">
      <c r="A131">
        <f>Input!G132</f>
        <v>0</v>
      </c>
      <c r="B131">
        <f t="shared" si="28"/>
        <v>0</v>
      </c>
      <c r="C131" s="4">
        <f>Input!I132</f>
        <v>0</v>
      </c>
      <c r="D131">
        <f t="shared" si="29"/>
        <v>-0.99209557142857163</v>
      </c>
      <c r="E131">
        <f t="shared" si="30"/>
        <v>49.386509591283733</v>
      </c>
      <c r="F131">
        <f t="shared" si="31"/>
        <v>2538.0038581404629</v>
      </c>
      <c r="G131">
        <f t="shared" si="32"/>
        <v>46257.230799938385</v>
      </c>
      <c r="L131">
        <f>Input!J132</f>
        <v>0</v>
      </c>
      <c r="M131">
        <f t="shared" si="33"/>
        <v>-0.38157542857142868</v>
      </c>
      <c r="N131">
        <f t="shared" si="34"/>
        <v>3.2856556563687906</v>
      </c>
      <c r="O131">
        <f t="shared" si="35"/>
        <v>10.795533092228229</v>
      </c>
      <c r="P131">
        <f t="shared" si="36"/>
        <v>3.397480518317118E-3</v>
      </c>
    </row>
    <row r="132" spans="1:16" x14ac:dyDescent="0.25">
      <c r="A132">
        <f>Input!G133</f>
        <v>0</v>
      </c>
      <c r="B132">
        <f t="shared" si="28"/>
        <v>0</v>
      </c>
      <c r="C132" s="4">
        <f>Input!I133</f>
        <v>0</v>
      </c>
      <c r="D132">
        <f t="shared" si="29"/>
        <v>-0.99209557142857163</v>
      </c>
      <c r="E132">
        <f t="shared" si="30"/>
        <v>49.386509591283733</v>
      </c>
      <c r="F132">
        <f t="shared" si="31"/>
        <v>2538.0038581404629</v>
      </c>
      <c r="G132">
        <f t="shared" si="32"/>
        <v>46257.230799938385</v>
      </c>
      <c r="L132">
        <f>Input!J133</f>
        <v>0</v>
      </c>
      <c r="M132">
        <f t="shared" si="33"/>
        <v>-0.38157542857142868</v>
      </c>
      <c r="N132">
        <f t="shared" si="34"/>
        <v>3.2856556563687906</v>
      </c>
      <c r="O132">
        <f t="shared" si="35"/>
        <v>10.795533092228229</v>
      </c>
      <c r="P132">
        <f t="shared" si="36"/>
        <v>3.397480518317118E-3</v>
      </c>
    </row>
    <row r="133" spans="1:16" x14ac:dyDescent="0.25">
      <c r="A133">
        <f>Input!G134</f>
        <v>0</v>
      </c>
      <c r="B133">
        <f t="shared" si="28"/>
        <v>0</v>
      </c>
      <c r="C133" s="4">
        <f>Input!I134</f>
        <v>0</v>
      </c>
      <c r="D133">
        <f t="shared" si="29"/>
        <v>-0.99209557142857163</v>
      </c>
      <c r="E133">
        <f t="shared" si="30"/>
        <v>49.386509591283733</v>
      </c>
      <c r="F133">
        <f t="shared" si="31"/>
        <v>2538.0038581404629</v>
      </c>
      <c r="G133">
        <f t="shared" si="32"/>
        <v>46257.230799938385</v>
      </c>
      <c r="L133">
        <f>Input!J134</f>
        <v>0</v>
      </c>
      <c r="M133">
        <f t="shared" si="33"/>
        <v>-0.38157542857142868</v>
      </c>
      <c r="N133">
        <f t="shared" si="34"/>
        <v>3.2856556563687906</v>
      </c>
      <c r="O133">
        <f t="shared" si="35"/>
        <v>10.795533092228229</v>
      </c>
      <c r="P133">
        <f t="shared" si="36"/>
        <v>3.397480518317118E-3</v>
      </c>
    </row>
    <row r="134" spans="1:16" x14ac:dyDescent="0.25">
      <c r="A134">
        <f>Input!G135</f>
        <v>0</v>
      </c>
      <c r="B134">
        <f t="shared" si="28"/>
        <v>0</v>
      </c>
      <c r="C134" s="4">
        <f>Input!I135</f>
        <v>0</v>
      </c>
      <c r="D134">
        <f t="shared" si="29"/>
        <v>-0.99209557142857163</v>
      </c>
      <c r="E134">
        <f t="shared" si="30"/>
        <v>49.386509591283733</v>
      </c>
      <c r="F134">
        <f t="shared" si="31"/>
        <v>2538.0038581404629</v>
      </c>
      <c r="G134">
        <f t="shared" si="32"/>
        <v>46257.230799938385</v>
      </c>
      <c r="L134">
        <f>Input!J135</f>
        <v>0</v>
      </c>
      <c r="M134">
        <f t="shared" si="33"/>
        <v>-0.38157542857142868</v>
      </c>
      <c r="N134">
        <f t="shared" si="34"/>
        <v>3.2856556563687906</v>
      </c>
      <c r="O134">
        <f t="shared" si="35"/>
        <v>10.795533092228229</v>
      </c>
      <c r="P134">
        <f t="shared" si="36"/>
        <v>3.397480518317118E-3</v>
      </c>
    </row>
    <row r="135" spans="1:16" x14ac:dyDescent="0.25">
      <c r="A135">
        <f>Input!G136</f>
        <v>0</v>
      </c>
      <c r="B135">
        <f t="shared" si="28"/>
        <v>0</v>
      </c>
      <c r="C135" s="4">
        <f>Input!I136</f>
        <v>0</v>
      </c>
      <c r="D135">
        <f t="shared" si="29"/>
        <v>-0.99209557142857163</v>
      </c>
      <c r="E135">
        <f t="shared" si="30"/>
        <v>49.386509591283733</v>
      </c>
      <c r="F135">
        <f t="shared" si="31"/>
        <v>2538.0038581404629</v>
      </c>
      <c r="G135">
        <f t="shared" si="32"/>
        <v>46257.230799938385</v>
      </c>
      <c r="L135">
        <f>Input!J136</f>
        <v>0</v>
      </c>
      <c r="M135">
        <f t="shared" si="33"/>
        <v>-0.38157542857142868</v>
      </c>
      <c r="N135">
        <f t="shared" si="34"/>
        <v>3.2856556563687906</v>
      </c>
      <c r="O135">
        <f t="shared" si="35"/>
        <v>10.795533092228229</v>
      </c>
      <c r="P135">
        <f t="shared" si="36"/>
        <v>3.397480518317118E-3</v>
      </c>
    </row>
    <row r="136" spans="1:16" x14ac:dyDescent="0.25">
      <c r="A136">
        <f>Input!G137</f>
        <v>0</v>
      </c>
      <c r="B136">
        <f t="shared" si="28"/>
        <v>0</v>
      </c>
      <c r="C136" s="4">
        <f>Input!I137</f>
        <v>0</v>
      </c>
      <c r="D136">
        <f t="shared" si="29"/>
        <v>-0.99209557142857163</v>
      </c>
      <c r="E136">
        <f t="shared" si="30"/>
        <v>49.386509591283733</v>
      </c>
      <c r="F136">
        <f t="shared" si="31"/>
        <v>2538.0038581404629</v>
      </c>
      <c r="G136">
        <f t="shared" si="32"/>
        <v>46257.230799938385</v>
      </c>
      <c r="L136">
        <f>Input!J137</f>
        <v>0</v>
      </c>
      <c r="M136">
        <f t="shared" si="33"/>
        <v>-0.38157542857142868</v>
      </c>
      <c r="N136">
        <f t="shared" si="34"/>
        <v>3.2856556563687906</v>
      </c>
      <c r="O136">
        <f t="shared" si="35"/>
        <v>10.795533092228229</v>
      </c>
      <c r="P136">
        <f t="shared" si="36"/>
        <v>3.397480518317118E-3</v>
      </c>
    </row>
    <row r="137" spans="1:16" x14ac:dyDescent="0.25">
      <c r="A137">
        <f>Input!G138</f>
        <v>0</v>
      </c>
      <c r="B137">
        <f t="shared" si="28"/>
        <v>0</v>
      </c>
      <c r="C137" s="4">
        <f>Input!I138</f>
        <v>0</v>
      </c>
      <c r="D137">
        <f t="shared" si="29"/>
        <v>-0.99209557142857163</v>
      </c>
      <c r="E137">
        <f t="shared" si="30"/>
        <v>49.386509591283733</v>
      </c>
      <c r="F137">
        <f t="shared" si="31"/>
        <v>2538.0038581404629</v>
      </c>
      <c r="G137">
        <f t="shared" si="32"/>
        <v>46257.230799938385</v>
      </c>
      <c r="L137">
        <f>Input!J138</f>
        <v>0</v>
      </c>
      <c r="M137">
        <f t="shared" si="33"/>
        <v>-0.38157542857142868</v>
      </c>
      <c r="N137">
        <f t="shared" si="34"/>
        <v>3.2856556563687906</v>
      </c>
      <c r="O137">
        <f t="shared" si="35"/>
        <v>10.795533092228229</v>
      </c>
      <c r="P137">
        <f t="shared" si="36"/>
        <v>3.397480518317118E-3</v>
      </c>
    </row>
    <row r="138" spans="1:16" x14ac:dyDescent="0.25">
      <c r="A138">
        <f>Input!G139</f>
        <v>0</v>
      </c>
      <c r="B138">
        <f t="shared" si="28"/>
        <v>0</v>
      </c>
      <c r="C138" s="4">
        <f>Input!I139</f>
        <v>0</v>
      </c>
      <c r="D138">
        <f t="shared" si="29"/>
        <v>-0.99209557142857163</v>
      </c>
      <c r="E138">
        <f t="shared" si="30"/>
        <v>49.386509591283733</v>
      </c>
      <c r="F138">
        <f t="shared" si="31"/>
        <v>2538.0038581404629</v>
      </c>
      <c r="G138">
        <f t="shared" si="32"/>
        <v>46257.230799938385</v>
      </c>
      <c r="L138">
        <f>Input!J139</f>
        <v>0</v>
      </c>
      <c r="M138">
        <f t="shared" si="33"/>
        <v>-0.38157542857142868</v>
      </c>
      <c r="N138">
        <f t="shared" si="34"/>
        <v>3.2856556563687906</v>
      </c>
      <c r="O138">
        <f t="shared" si="35"/>
        <v>10.795533092228229</v>
      </c>
      <c r="P138">
        <f t="shared" si="36"/>
        <v>3.397480518317118E-3</v>
      </c>
    </row>
    <row r="139" spans="1:16" x14ac:dyDescent="0.25">
      <c r="A139">
        <f>Input!G140</f>
        <v>0</v>
      </c>
      <c r="B139">
        <f t="shared" si="28"/>
        <v>0</v>
      </c>
      <c r="C139" s="4">
        <f>Input!I140</f>
        <v>0</v>
      </c>
      <c r="D139">
        <f t="shared" si="29"/>
        <v>-0.99209557142857163</v>
      </c>
      <c r="E139">
        <f t="shared" si="30"/>
        <v>49.386509591283733</v>
      </c>
      <c r="F139">
        <f t="shared" si="31"/>
        <v>2538.0038581404629</v>
      </c>
      <c r="G139">
        <f t="shared" si="32"/>
        <v>46257.230799938385</v>
      </c>
      <c r="L139">
        <f>Input!J140</f>
        <v>0</v>
      </c>
      <c r="M139">
        <f t="shared" si="33"/>
        <v>-0.38157542857142868</v>
      </c>
      <c r="N139">
        <f t="shared" si="34"/>
        <v>3.2856556563687906</v>
      </c>
      <c r="O139">
        <f t="shared" si="35"/>
        <v>10.795533092228229</v>
      </c>
      <c r="P139">
        <f t="shared" si="36"/>
        <v>3.397480518317118E-3</v>
      </c>
    </row>
    <row r="140" spans="1:16" x14ac:dyDescent="0.25">
      <c r="A140">
        <f>Input!G141</f>
        <v>0</v>
      </c>
      <c r="B140">
        <f t="shared" si="28"/>
        <v>0</v>
      </c>
      <c r="C140" s="4">
        <f>Input!I141</f>
        <v>0</v>
      </c>
      <c r="D140">
        <f t="shared" si="29"/>
        <v>-0.99209557142857163</v>
      </c>
      <c r="E140">
        <f t="shared" si="30"/>
        <v>49.386509591283733</v>
      </c>
      <c r="F140">
        <f t="shared" si="31"/>
        <v>2538.0038581404629</v>
      </c>
      <c r="G140">
        <f t="shared" si="32"/>
        <v>46257.230799938385</v>
      </c>
      <c r="L140">
        <f>Input!J141</f>
        <v>0</v>
      </c>
      <c r="M140">
        <f t="shared" si="33"/>
        <v>-0.38157542857142868</v>
      </c>
      <c r="N140">
        <f t="shared" si="34"/>
        <v>3.2856556563687906</v>
      </c>
      <c r="O140">
        <f t="shared" si="35"/>
        <v>10.795533092228229</v>
      </c>
      <c r="P140">
        <f t="shared" si="36"/>
        <v>3.397480518317118E-3</v>
      </c>
    </row>
    <row r="141" spans="1:16" x14ac:dyDescent="0.25">
      <c r="A141">
        <f>Input!G142</f>
        <v>0</v>
      </c>
      <c r="B141">
        <f t="shared" si="28"/>
        <v>0</v>
      </c>
      <c r="C141" s="4">
        <f>Input!I142</f>
        <v>0</v>
      </c>
      <c r="D141">
        <f t="shared" si="29"/>
        <v>-0.99209557142857163</v>
      </c>
      <c r="E141">
        <f t="shared" si="30"/>
        <v>49.386509591283733</v>
      </c>
      <c r="F141">
        <f t="shared" si="31"/>
        <v>2538.0038581404629</v>
      </c>
      <c r="G141">
        <f t="shared" si="32"/>
        <v>46257.230799938385</v>
      </c>
      <c r="L141">
        <f>Input!J142</f>
        <v>0</v>
      </c>
      <c r="M141">
        <f t="shared" si="33"/>
        <v>-0.38157542857142868</v>
      </c>
      <c r="N141">
        <f t="shared" si="34"/>
        <v>3.2856556563687906</v>
      </c>
      <c r="O141">
        <f t="shared" si="35"/>
        <v>10.795533092228229</v>
      </c>
      <c r="P141">
        <f t="shared" si="36"/>
        <v>3.397480518317118E-3</v>
      </c>
    </row>
    <row r="142" spans="1:16" x14ac:dyDescent="0.25">
      <c r="A142">
        <f>Input!G143</f>
        <v>0</v>
      </c>
      <c r="B142">
        <f t="shared" si="28"/>
        <v>0</v>
      </c>
      <c r="C142" s="4">
        <f>Input!I143</f>
        <v>0</v>
      </c>
      <c r="D142">
        <f t="shared" si="29"/>
        <v>-0.99209557142857163</v>
      </c>
      <c r="E142">
        <f t="shared" si="30"/>
        <v>49.386509591283733</v>
      </c>
      <c r="F142">
        <f t="shared" si="31"/>
        <v>2538.0038581404629</v>
      </c>
      <c r="G142">
        <f t="shared" si="32"/>
        <v>46257.230799938385</v>
      </c>
      <c r="L142">
        <f>Input!J143</f>
        <v>0</v>
      </c>
      <c r="M142">
        <f t="shared" si="33"/>
        <v>-0.38157542857142868</v>
      </c>
      <c r="N142">
        <f t="shared" si="34"/>
        <v>3.2856556563687906</v>
      </c>
      <c r="O142">
        <f t="shared" si="35"/>
        <v>10.795533092228229</v>
      </c>
      <c r="P142">
        <f t="shared" si="36"/>
        <v>3.397480518317118E-3</v>
      </c>
    </row>
    <row r="143" spans="1:16" x14ac:dyDescent="0.25">
      <c r="A143">
        <f>Input!G144</f>
        <v>0</v>
      </c>
      <c r="B143">
        <f t="shared" si="28"/>
        <v>0</v>
      </c>
      <c r="C143" s="4">
        <f>Input!I144</f>
        <v>0</v>
      </c>
      <c r="D143">
        <f t="shared" si="29"/>
        <v>-0.99209557142857163</v>
      </c>
      <c r="E143">
        <f t="shared" si="30"/>
        <v>49.386509591283733</v>
      </c>
      <c r="F143">
        <f t="shared" si="31"/>
        <v>2538.0038581404629</v>
      </c>
      <c r="G143">
        <f t="shared" si="32"/>
        <v>46257.230799938385</v>
      </c>
      <c r="L143">
        <f>Input!J144</f>
        <v>0</v>
      </c>
      <c r="M143">
        <f t="shared" si="33"/>
        <v>-0.38157542857142868</v>
      </c>
      <c r="N143">
        <f t="shared" si="34"/>
        <v>3.2856556563687906</v>
      </c>
      <c r="O143">
        <f t="shared" si="35"/>
        <v>10.795533092228229</v>
      </c>
      <c r="P143">
        <f t="shared" si="36"/>
        <v>3.397480518317118E-3</v>
      </c>
    </row>
    <row r="144" spans="1:16" x14ac:dyDescent="0.25">
      <c r="A144">
        <f>Input!G145</f>
        <v>0</v>
      </c>
      <c r="B144">
        <f t="shared" si="28"/>
        <v>0</v>
      </c>
      <c r="C144" s="4">
        <f>Input!I145</f>
        <v>0</v>
      </c>
      <c r="D144">
        <f t="shared" si="29"/>
        <v>-0.99209557142857163</v>
      </c>
      <c r="E144">
        <f t="shared" si="30"/>
        <v>49.386509591283733</v>
      </c>
      <c r="F144">
        <f t="shared" si="31"/>
        <v>2538.0038581404629</v>
      </c>
      <c r="G144">
        <f t="shared" si="32"/>
        <v>46257.230799938385</v>
      </c>
      <c r="L144">
        <f>Input!J145</f>
        <v>0</v>
      </c>
      <c r="M144">
        <f t="shared" si="33"/>
        <v>-0.38157542857142868</v>
      </c>
      <c r="N144">
        <f t="shared" si="34"/>
        <v>3.2856556563687906</v>
      </c>
      <c r="O144">
        <f t="shared" si="35"/>
        <v>10.795533092228229</v>
      </c>
      <c r="P144">
        <f t="shared" si="36"/>
        <v>3.397480518317118E-3</v>
      </c>
    </row>
    <row r="145" spans="1:16" x14ac:dyDescent="0.25">
      <c r="A145">
        <f>Input!G146</f>
        <v>0</v>
      </c>
      <c r="B145">
        <f t="shared" si="28"/>
        <v>0</v>
      </c>
      <c r="C145" s="4">
        <f>Input!I146</f>
        <v>0</v>
      </c>
      <c r="D145">
        <f t="shared" si="29"/>
        <v>-0.99209557142857163</v>
      </c>
      <c r="E145">
        <f t="shared" si="30"/>
        <v>49.386509591283733</v>
      </c>
      <c r="F145">
        <f t="shared" si="31"/>
        <v>2538.0038581404629</v>
      </c>
      <c r="G145">
        <f t="shared" si="32"/>
        <v>46257.230799938385</v>
      </c>
      <c r="L145">
        <f>Input!J146</f>
        <v>0</v>
      </c>
      <c r="M145">
        <f t="shared" si="33"/>
        <v>-0.38157542857142868</v>
      </c>
      <c r="N145">
        <f t="shared" si="34"/>
        <v>3.2856556563687906</v>
      </c>
      <c r="O145">
        <f t="shared" si="35"/>
        <v>10.795533092228229</v>
      </c>
      <c r="P145">
        <f t="shared" si="36"/>
        <v>3.397480518317118E-3</v>
      </c>
    </row>
    <row r="146" spans="1:16" x14ac:dyDescent="0.25">
      <c r="A146">
        <f>Input!G147</f>
        <v>0</v>
      </c>
      <c r="B146">
        <f t="shared" si="28"/>
        <v>0</v>
      </c>
      <c r="C146" s="4">
        <f>Input!I147</f>
        <v>0</v>
      </c>
      <c r="D146">
        <f t="shared" si="29"/>
        <v>-0.99209557142857163</v>
      </c>
      <c r="E146">
        <f t="shared" si="30"/>
        <v>49.386509591283733</v>
      </c>
      <c r="F146">
        <f t="shared" si="31"/>
        <v>2538.0038581404629</v>
      </c>
      <c r="G146">
        <f t="shared" si="32"/>
        <v>46257.230799938385</v>
      </c>
      <c r="L146">
        <f>Input!J147</f>
        <v>0</v>
      </c>
      <c r="M146">
        <f t="shared" si="33"/>
        <v>-0.38157542857142868</v>
      </c>
      <c r="N146">
        <f t="shared" si="34"/>
        <v>3.2856556563687906</v>
      </c>
      <c r="O146">
        <f t="shared" si="35"/>
        <v>10.795533092228229</v>
      </c>
      <c r="P146">
        <f t="shared" si="36"/>
        <v>3.397480518317118E-3</v>
      </c>
    </row>
    <row r="147" spans="1:16" x14ac:dyDescent="0.25">
      <c r="A147">
        <f>Input!G148</f>
        <v>0</v>
      </c>
      <c r="B147">
        <f t="shared" si="28"/>
        <v>0</v>
      </c>
      <c r="C147" s="4">
        <f>Input!I148</f>
        <v>0</v>
      </c>
      <c r="D147">
        <f t="shared" si="29"/>
        <v>-0.99209557142857163</v>
      </c>
      <c r="E147">
        <f t="shared" si="30"/>
        <v>49.386509591283733</v>
      </c>
      <c r="F147">
        <f t="shared" si="31"/>
        <v>2538.0038581404629</v>
      </c>
      <c r="G147">
        <f t="shared" si="32"/>
        <v>46257.230799938385</v>
      </c>
      <c r="L147">
        <f>Input!J148</f>
        <v>0</v>
      </c>
      <c r="M147">
        <f t="shared" si="33"/>
        <v>-0.38157542857142868</v>
      </c>
      <c r="N147">
        <f t="shared" si="34"/>
        <v>3.2856556563687906</v>
      </c>
      <c r="O147">
        <f t="shared" si="35"/>
        <v>10.795533092228229</v>
      </c>
      <c r="P147">
        <f t="shared" si="36"/>
        <v>3.397480518317118E-3</v>
      </c>
    </row>
    <row r="148" spans="1:16" x14ac:dyDescent="0.25">
      <c r="A148">
        <f>Input!G149</f>
        <v>0</v>
      </c>
      <c r="B148">
        <f t="shared" si="28"/>
        <v>0</v>
      </c>
      <c r="C148" s="4">
        <f>Input!I149</f>
        <v>0</v>
      </c>
      <c r="D148">
        <f t="shared" si="29"/>
        <v>-0.99209557142857163</v>
      </c>
      <c r="E148">
        <f t="shared" si="30"/>
        <v>49.386509591283733</v>
      </c>
      <c r="F148">
        <f t="shared" si="31"/>
        <v>2538.0038581404629</v>
      </c>
      <c r="G148">
        <f t="shared" si="32"/>
        <v>46257.230799938385</v>
      </c>
      <c r="L148">
        <f>Input!J149</f>
        <v>0</v>
      </c>
      <c r="M148">
        <f t="shared" si="33"/>
        <v>-0.38157542857142868</v>
      </c>
      <c r="N148">
        <f t="shared" si="34"/>
        <v>3.2856556563687906</v>
      </c>
      <c r="O148">
        <f t="shared" si="35"/>
        <v>10.795533092228229</v>
      </c>
      <c r="P148">
        <f t="shared" si="36"/>
        <v>3.397480518317118E-3</v>
      </c>
    </row>
    <row r="149" spans="1:16" x14ac:dyDescent="0.25">
      <c r="A149">
        <f>Input!G150</f>
        <v>0</v>
      </c>
      <c r="B149">
        <f t="shared" ref="B149:B161" si="37">A149-$A$3</f>
        <v>0</v>
      </c>
      <c r="C149" s="4">
        <f>Input!I150</f>
        <v>0</v>
      </c>
      <c r="D149">
        <f t="shared" ref="D149:D161" si="38">C149-$C$3</f>
        <v>-0.99209557142857163</v>
      </c>
      <c r="E149">
        <f t="shared" ref="E149:E161" si="39">(_Ac/(1+EXP(-1*(B149-_Muc)/_sc)))</f>
        <v>49.386509591283733</v>
      </c>
      <c r="F149">
        <f t="shared" ref="F149:F161" si="40">(D149-E149)^2</f>
        <v>2538.0038581404629</v>
      </c>
      <c r="G149">
        <f t="shared" ref="G149:G161" si="41">(E149-$H$4)^2</f>
        <v>46257.230799938385</v>
      </c>
      <c r="L149">
        <f>Input!J150</f>
        <v>0</v>
      </c>
      <c r="M149">
        <f t="shared" ref="M149:M161" si="42">L149-$L$3</f>
        <v>-0.38157542857142868</v>
      </c>
      <c r="N149">
        <f t="shared" ref="N149:N161" si="43">_Ac*EXP(-1*(B149-_Muc)/_sc)*(1/_sc)*(1/(1+EXP(-1*(B149-_Muc)/_sc))^2)+$L$3</f>
        <v>3.2856556563687906</v>
      </c>
      <c r="O149">
        <f t="shared" ref="O149:O161" si="44">(L149-N149)^2</f>
        <v>10.795533092228229</v>
      </c>
      <c r="P149">
        <f t="shared" ref="P149:P161" si="45">(N149-$Q$4)^2</f>
        <v>3.397480518317118E-3</v>
      </c>
    </row>
    <row r="150" spans="1:16" x14ac:dyDescent="0.25">
      <c r="A150">
        <f>Input!G151</f>
        <v>0</v>
      </c>
      <c r="B150">
        <f t="shared" si="37"/>
        <v>0</v>
      </c>
      <c r="C150" s="4">
        <f>Input!I151</f>
        <v>0</v>
      </c>
      <c r="D150">
        <f t="shared" si="38"/>
        <v>-0.99209557142857163</v>
      </c>
      <c r="E150">
        <f t="shared" si="39"/>
        <v>49.386509591283733</v>
      </c>
      <c r="F150">
        <f t="shared" si="40"/>
        <v>2538.0038581404629</v>
      </c>
      <c r="G150">
        <f t="shared" si="41"/>
        <v>46257.230799938385</v>
      </c>
      <c r="L150">
        <f>Input!J151</f>
        <v>0</v>
      </c>
      <c r="M150">
        <f t="shared" si="42"/>
        <v>-0.38157542857142868</v>
      </c>
      <c r="N150">
        <f t="shared" si="43"/>
        <v>3.2856556563687906</v>
      </c>
      <c r="O150">
        <f t="shared" si="44"/>
        <v>10.795533092228229</v>
      </c>
      <c r="P150">
        <f t="shared" si="45"/>
        <v>3.397480518317118E-3</v>
      </c>
    </row>
    <row r="151" spans="1:16" x14ac:dyDescent="0.25">
      <c r="A151">
        <f>Input!G152</f>
        <v>0</v>
      </c>
      <c r="B151">
        <f t="shared" si="37"/>
        <v>0</v>
      </c>
      <c r="C151" s="4">
        <f>Input!I152</f>
        <v>0</v>
      </c>
      <c r="D151">
        <f t="shared" si="38"/>
        <v>-0.99209557142857163</v>
      </c>
      <c r="E151">
        <f t="shared" si="39"/>
        <v>49.386509591283733</v>
      </c>
      <c r="F151">
        <f t="shared" si="40"/>
        <v>2538.0038581404629</v>
      </c>
      <c r="G151">
        <f t="shared" si="41"/>
        <v>46257.230799938385</v>
      </c>
      <c r="L151">
        <f>Input!J152</f>
        <v>0</v>
      </c>
      <c r="M151">
        <f t="shared" si="42"/>
        <v>-0.38157542857142868</v>
      </c>
      <c r="N151">
        <f t="shared" si="43"/>
        <v>3.2856556563687906</v>
      </c>
      <c r="O151">
        <f t="shared" si="44"/>
        <v>10.795533092228229</v>
      </c>
      <c r="P151">
        <f t="shared" si="45"/>
        <v>3.397480518317118E-3</v>
      </c>
    </row>
    <row r="152" spans="1:16" x14ac:dyDescent="0.25">
      <c r="A152">
        <f>Input!G153</f>
        <v>0</v>
      </c>
      <c r="B152">
        <f t="shared" si="37"/>
        <v>0</v>
      </c>
      <c r="C152" s="4">
        <f>Input!I153</f>
        <v>0</v>
      </c>
      <c r="D152">
        <f t="shared" si="38"/>
        <v>-0.99209557142857163</v>
      </c>
      <c r="E152">
        <f t="shared" si="39"/>
        <v>49.386509591283733</v>
      </c>
      <c r="F152">
        <f t="shared" si="40"/>
        <v>2538.0038581404629</v>
      </c>
      <c r="G152">
        <f t="shared" si="41"/>
        <v>46257.230799938385</v>
      </c>
      <c r="L152">
        <f>Input!J153</f>
        <v>0</v>
      </c>
      <c r="M152">
        <f t="shared" si="42"/>
        <v>-0.38157542857142868</v>
      </c>
      <c r="N152">
        <f t="shared" si="43"/>
        <v>3.2856556563687906</v>
      </c>
      <c r="O152">
        <f t="shared" si="44"/>
        <v>10.795533092228229</v>
      </c>
      <c r="P152">
        <f t="shared" si="45"/>
        <v>3.397480518317118E-3</v>
      </c>
    </row>
    <row r="153" spans="1:16" x14ac:dyDescent="0.25">
      <c r="A153">
        <f>Input!G154</f>
        <v>0</v>
      </c>
      <c r="B153">
        <f t="shared" si="37"/>
        <v>0</v>
      </c>
      <c r="C153" s="4">
        <f>Input!I154</f>
        <v>0</v>
      </c>
      <c r="D153">
        <f t="shared" si="38"/>
        <v>-0.99209557142857163</v>
      </c>
      <c r="E153">
        <f t="shared" si="39"/>
        <v>49.386509591283733</v>
      </c>
      <c r="F153">
        <f t="shared" si="40"/>
        <v>2538.0038581404629</v>
      </c>
      <c r="G153">
        <f t="shared" si="41"/>
        <v>46257.230799938385</v>
      </c>
      <c r="L153">
        <f>Input!J154</f>
        <v>0</v>
      </c>
      <c r="M153">
        <f t="shared" si="42"/>
        <v>-0.38157542857142868</v>
      </c>
      <c r="N153">
        <f t="shared" si="43"/>
        <v>3.2856556563687906</v>
      </c>
      <c r="O153">
        <f t="shared" si="44"/>
        <v>10.795533092228229</v>
      </c>
      <c r="P153">
        <f t="shared" si="45"/>
        <v>3.397480518317118E-3</v>
      </c>
    </row>
    <row r="154" spans="1:16" x14ac:dyDescent="0.25">
      <c r="A154">
        <f>Input!G155</f>
        <v>0</v>
      </c>
      <c r="B154">
        <f t="shared" si="37"/>
        <v>0</v>
      </c>
      <c r="C154" s="4">
        <f>Input!I155</f>
        <v>0</v>
      </c>
      <c r="D154">
        <f t="shared" si="38"/>
        <v>-0.99209557142857163</v>
      </c>
      <c r="E154">
        <f t="shared" si="39"/>
        <v>49.386509591283733</v>
      </c>
      <c r="F154">
        <f t="shared" si="40"/>
        <v>2538.0038581404629</v>
      </c>
      <c r="G154">
        <f t="shared" si="41"/>
        <v>46257.230799938385</v>
      </c>
      <c r="L154">
        <f>Input!J155</f>
        <v>0</v>
      </c>
      <c r="M154">
        <f t="shared" si="42"/>
        <v>-0.38157542857142868</v>
      </c>
      <c r="N154">
        <f t="shared" si="43"/>
        <v>3.2856556563687906</v>
      </c>
      <c r="O154">
        <f t="shared" si="44"/>
        <v>10.795533092228229</v>
      </c>
      <c r="P154">
        <f t="shared" si="45"/>
        <v>3.397480518317118E-3</v>
      </c>
    </row>
    <row r="155" spans="1:16" x14ac:dyDescent="0.25">
      <c r="A155">
        <f>Input!G156</f>
        <v>0</v>
      </c>
      <c r="B155">
        <f t="shared" si="37"/>
        <v>0</v>
      </c>
      <c r="C155" s="4">
        <f>Input!I156</f>
        <v>0</v>
      </c>
      <c r="D155">
        <f t="shared" si="38"/>
        <v>-0.99209557142857163</v>
      </c>
      <c r="E155">
        <f t="shared" si="39"/>
        <v>49.386509591283733</v>
      </c>
      <c r="F155">
        <f t="shared" si="40"/>
        <v>2538.0038581404629</v>
      </c>
      <c r="G155">
        <f t="shared" si="41"/>
        <v>46257.230799938385</v>
      </c>
      <c r="L155">
        <f>Input!J156</f>
        <v>0</v>
      </c>
      <c r="M155">
        <f t="shared" si="42"/>
        <v>-0.38157542857142868</v>
      </c>
      <c r="N155">
        <f t="shared" si="43"/>
        <v>3.2856556563687906</v>
      </c>
      <c r="O155">
        <f t="shared" si="44"/>
        <v>10.795533092228229</v>
      </c>
      <c r="P155">
        <f t="shared" si="45"/>
        <v>3.397480518317118E-3</v>
      </c>
    </row>
    <row r="156" spans="1:16" x14ac:dyDescent="0.25">
      <c r="A156">
        <f>Input!G157</f>
        <v>0</v>
      </c>
      <c r="B156">
        <f t="shared" si="37"/>
        <v>0</v>
      </c>
      <c r="C156" s="4">
        <f>Input!I157</f>
        <v>0</v>
      </c>
      <c r="D156">
        <f t="shared" si="38"/>
        <v>-0.99209557142857163</v>
      </c>
      <c r="E156">
        <f t="shared" si="39"/>
        <v>49.386509591283733</v>
      </c>
      <c r="F156">
        <f t="shared" si="40"/>
        <v>2538.0038581404629</v>
      </c>
      <c r="G156">
        <f t="shared" si="41"/>
        <v>46257.230799938385</v>
      </c>
      <c r="L156">
        <f>Input!J157</f>
        <v>0</v>
      </c>
      <c r="M156">
        <f t="shared" si="42"/>
        <v>-0.38157542857142868</v>
      </c>
      <c r="N156">
        <f t="shared" si="43"/>
        <v>3.2856556563687906</v>
      </c>
      <c r="O156">
        <f t="shared" si="44"/>
        <v>10.795533092228229</v>
      </c>
      <c r="P156">
        <f t="shared" si="45"/>
        <v>3.397480518317118E-3</v>
      </c>
    </row>
    <row r="157" spans="1:16" x14ac:dyDescent="0.25">
      <c r="A157">
        <f>Input!G158</f>
        <v>0</v>
      </c>
      <c r="B157">
        <f t="shared" si="37"/>
        <v>0</v>
      </c>
      <c r="C157" s="4">
        <f>Input!I158</f>
        <v>0</v>
      </c>
      <c r="D157">
        <f t="shared" si="38"/>
        <v>-0.99209557142857163</v>
      </c>
      <c r="E157">
        <f t="shared" si="39"/>
        <v>49.386509591283733</v>
      </c>
      <c r="F157">
        <f t="shared" si="40"/>
        <v>2538.0038581404629</v>
      </c>
      <c r="G157">
        <f t="shared" si="41"/>
        <v>46257.230799938385</v>
      </c>
      <c r="L157">
        <f>Input!J158</f>
        <v>0</v>
      </c>
      <c r="M157">
        <f t="shared" si="42"/>
        <v>-0.38157542857142868</v>
      </c>
      <c r="N157">
        <f t="shared" si="43"/>
        <v>3.2856556563687906</v>
      </c>
      <c r="O157">
        <f t="shared" si="44"/>
        <v>10.795533092228229</v>
      </c>
      <c r="P157">
        <f t="shared" si="45"/>
        <v>3.397480518317118E-3</v>
      </c>
    </row>
    <row r="158" spans="1:16" x14ac:dyDescent="0.25">
      <c r="A158">
        <f>Input!G159</f>
        <v>0</v>
      </c>
      <c r="B158">
        <f t="shared" si="37"/>
        <v>0</v>
      </c>
      <c r="C158" s="4">
        <f>Input!I159</f>
        <v>0</v>
      </c>
      <c r="D158">
        <f t="shared" si="38"/>
        <v>-0.99209557142857163</v>
      </c>
      <c r="E158">
        <f t="shared" si="39"/>
        <v>49.386509591283733</v>
      </c>
      <c r="F158">
        <f t="shared" si="40"/>
        <v>2538.0038581404629</v>
      </c>
      <c r="G158">
        <f t="shared" si="41"/>
        <v>46257.230799938385</v>
      </c>
      <c r="L158">
        <f>Input!J159</f>
        <v>0</v>
      </c>
      <c r="M158">
        <f t="shared" si="42"/>
        <v>-0.38157542857142868</v>
      </c>
      <c r="N158">
        <f t="shared" si="43"/>
        <v>3.2856556563687906</v>
      </c>
      <c r="O158">
        <f t="shared" si="44"/>
        <v>10.795533092228229</v>
      </c>
      <c r="P158">
        <f t="shared" si="45"/>
        <v>3.397480518317118E-3</v>
      </c>
    </row>
    <row r="159" spans="1:16" x14ac:dyDescent="0.25">
      <c r="A159">
        <f>Input!G160</f>
        <v>0</v>
      </c>
      <c r="B159">
        <f t="shared" si="37"/>
        <v>0</v>
      </c>
      <c r="C159" s="4">
        <f>Input!I160</f>
        <v>0</v>
      </c>
      <c r="D159">
        <f t="shared" si="38"/>
        <v>-0.99209557142857163</v>
      </c>
      <c r="E159">
        <f t="shared" si="39"/>
        <v>49.386509591283733</v>
      </c>
      <c r="F159">
        <f t="shared" si="40"/>
        <v>2538.0038581404629</v>
      </c>
      <c r="G159">
        <f t="shared" si="41"/>
        <v>46257.230799938385</v>
      </c>
      <c r="L159">
        <f>Input!J160</f>
        <v>0</v>
      </c>
      <c r="M159">
        <f t="shared" si="42"/>
        <v>-0.38157542857142868</v>
      </c>
      <c r="N159">
        <f t="shared" si="43"/>
        <v>3.2856556563687906</v>
      </c>
      <c r="O159">
        <f t="shared" si="44"/>
        <v>10.795533092228229</v>
      </c>
      <c r="P159">
        <f t="shared" si="45"/>
        <v>3.397480518317118E-3</v>
      </c>
    </row>
    <row r="160" spans="1:16" x14ac:dyDescent="0.25">
      <c r="A160">
        <f>Input!G161</f>
        <v>0</v>
      </c>
      <c r="B160">
        <f t="shared" si="37"/>
        <v>0</v>
      </c>
      <c r="C160" s="4">
        <f>Input!I161</f>
        <v>0</v>
      </c>
      <c r="D160">
        <f t="shared" si="38"/>
        <v>-0.99209557142857163</v>
      </c>
      <c r="E160">
        <f t="shared" si="39"/>
        <v>49.386509591283733</v>
      </c>
      <c r="F160">
        <f t="shared" si="40"/>
        <v>2538.0038581404629</v>
      </c>
      <c r="G160">
        <f t="shared" si="41"/>
        <v>46257.230799938385</v>
      </c>
      <c r="L160">
        <f>Input!J161</f>
        <v>0</v>
      </c>
      <c r="M160">
        <f t="shared" si="42"/>
        <v>-0.38157542857142868</v>
      </c>
      <c r="N160">
        <f t="shared" si="43"/>
        <v>3.2856556563687906</v>
      </c>
      <c r="O160">
        <f t="shared" si="44"/>
        <v>10.795533092228229</v>
      </c>
      <c r="P160">
        <f t="shared" si="45"/>
        <v>3.397480518317118E-3</v>
      </c>
    </row>
    <row r="161" spans="1:16" x14ac:dyDescent="0.25">
      <c r="A161">
        <f>Input!G162</f>
        <v>0</v>
      </c>
      <c r="B161">
        <f t="shared" si="37"/>
        <v>0</v>
      </c>
      <c r="C161" s="4">
        <f>Input!I162</f>
        <v>0</v>
      </c>
      <c r="D161">
        <f t="shared" si="38"/>
        <v>-0.99209557142857163</v>
      </c>
      <c r="E161">
        <f t="shared" si="39"/>
        <v>49.386509591283733</v>
      </c>
      <c r="F161">
        <f t="shared" si="40"/>
        <v>2538.0038581404629</v>
      </c>
      <c r="G161">
        <f t="shared" si="41"/>
        <v>46257.230799938385</v>
      </c>
      <c r="L161">
        <f>Input!J162</f>
        <v>0</v>
      </c>
      <c r="M161">
        <f t="shared" si="42"/>
        <v>-0.38157542857142868</v>
      </c>
      <c r="N161">
        <f t="shared" si="43"/>
        <v>3.2856556563687906</v>
      </c>
      <c r="O161">
        <f t="shared" si="44"/>
        <v>10.795533092228229</v>
      </c>
      <c r="P161">
        <f t="shared" si="45"/>
        <v>3.397480518317118E-3</v>
      </c>
    </row>
    <row r="162" spans="1:16" x14ac:dyDescent="0.25">
      <c r="C162" s="4"/>
    </row>
    <row r="163" spans="1:16" x14ac:dyDescent="0.25">
      <c r="C163" s="4"/>
    </row>
    <row r="164" spans="1:16" x14ac:dyDescent="0.25">
      <c r="C164" s="4"/>
    </row>
    <row r="165" spans="1:16" x14ac:dyDescent="0.25">
      <c r="C165" s="4"/>
    </row>
    <row r="166" spans="1:16" x14ac:dyDescent="0.25">
      <c r="C166" s="4"/>
    </row>
    <row r="167" spans="1:16" x14ac:dyDescent="0.25">
      <c r="C167" s="4"/>
    </row>
    <row r="168" spans="1:16" x14ac:dyDescent="0.25">
      <c r="C168" s="4"/>
    </row>
    <row r="169" spans="1:16" x14ac:dyDescent="0.25">
      <c r="C169" s="4"/>
    </row>
    <row r="170" spans="1:16" x14ac:dyDescent="0.25">
      <c r="C170" s="4"/>
    </row>
    <row r="171" spans="1:16" x14ac:dyDescent="0.25">
      <c r="C171" s="4"/>
    </row>
    <row r="172" spans="1:16" x14ac:dyDescent="0.25">
      <c r="C172" s="4"/>
    </row>
    <row r="173" spans="1:16" x14ac:dyDescent="0.25">
      <c r="C173" s="4"/>
    </row>
    <row r="174" spans="1:16" x14ac:dyDescent="0.25">
      <c r="C174" s="4"/>
    </row>
    <row r="175" spans="1:16" x14ac:dyDescent="0.25">
      <c r="C175" s="4"/>
    </row>
    <row r="176" spans="1:16" x14ac:dyDescent="0.25">
      <c r="C176" s="4"/>
    </row>
    <row r="177" spans="3:3" x14ac:dyDescent="0.25">
      <c r="C177" s="4"/>
    </row>
    <row r="178" spans="3:3" x14ac:dyDescent="0.25">
      <c r="C178" s="4"/>
    </row>
    <row r="179" spans="3:3" x14ac:dyDescent="0.25">
      <c r="C179" s="4"/>
    </row>
    <row r="180" spans="3:3" x14ac:dyDescent="0.25">
      <c r="C180" s="4"/>
    </row>
    <row r="181" spans="3:3" x14ac:dyDescent="0.25">
      <c r="C181" s="4"/>
    </row>
    <row r="182" spans="3:3" x14ac:dyDescent="0.25">
      <c r="C182" s="4"/>
    </row>
    <row r="183" spans="3:3" x14ac:dyDescent="0.25">
      <c r="C183" s="4"/>
    </row>
    <row r="184" spans="3:3" x14ac:dyDescent="0.25">
      <c r="C184" s="4"/>
    </row>
    <row r="185" spans="3:3" x14ac:dyDescent="0.25">
      <c r="C185" s="4"/>
    </row>
    <row r="186" spans="3:3" x14ac:dyDescent="0.25">
      <c r="C186" s="4"/>
    </row>
    <row r="187" spans="3:3" x14ac:dyDescent="0.25">
      <c r="C187" s="4"/>
    </row>
    <row r="188" spans="3:3" x14ac:dyDescent="0.25">
      <c r="C188" s="4"/>
    </row>
    <row r="189" spans="3:3" x14ac:dyDescent="0.25">
      <c r="C189" s="4"/>
    </row>
    <row r="190" spans="3:3" x14ac:dyDescent="0.25">
      <c r="C190" s="4"/>
    </row>
    <row r="191" spans="3:3" x14ac:dyDescent="0.25">
      <c r="C191" s="4"/>
    </row>
    <row r="192" spans="3:3" x14ac:dyDescent="0.25">
      <c r="C192" s="4"/>
    </row>
    <row r="193" spans="3:3" x14ac:dyDescent="0.25">
      <c r="C193" s="4"/>
    </row>
    <row r="194" spans="3:3" x14ac:dyDescent="0.25">
      <c r="C194" s="4"/>
    </row>
    <row r="195" spans="3:3" x14ac:dyDescent="0.25">
      <c r="C195" s="4"/>
    </row>
    <row r="196" spans="3:3" x14ac:dyDescent="0.25">
      <c r="C196" s="4"/>
    </row>
    <row r="197" spans="3:3" x14ac:dyDescent="0.25">
      <c r="C197" s="4"/>
    </row>
    <row r="198" spans="3:3" x14ac:dyDescent="0.25">
      <c r="C198" s="4"/>
    </row>
    <row r="199" spans="3:3" x14ac:dyDescent="0.25">
      <c r="C199" s="4"/>
    </row>
    <row r="200" spans="3:3" x14ac:dyDescent="0.25">
      <c r="C200" s="4"/>
    </row>
    <row r="201" spans="3:3" x14ac:dyDescent="0.25">
      <c r="C201" s="4"/>
    </row>
    <row r="202" spans="3:3" x14ac:dyDescent="0.25">
      <c r="C202" s="4"/>
    </row>
    <row r="203" spans="3:3" x14ac:dyDescent="0.25">
      <c r="C203" s="4"/>
    </row>
    <row r="204" spans="3:3" x14ac:dyDescent="0.25">
      <c r="C204" s="4"/>
    </row>
    <row r="205" spans="3:3" x14ac:dyDescent="0.25">
      <c r="C205" s="4"/>
    </row>
    <row r="206" spans="3:3" x14ac:dyDescent="0.25">
      <c r="C206" s="4"/>
    </row>
    <row r="207" spans="3:3" x14ac:dyDescent="0.25">
      <c r="C207" s="4"/>
    </row>
    <row r="208" spans="3:3" x14ac:dyDescent="0.25">
      <c r="C208" s="4"/>
    </row>
    <row r="209" spans="3:3" x14ac:dyDescent="0.25">
      <c r="C209" s="4"/>
    </row>
    <row r="210" spans="3:3" x14ac:dyDescent="0.25">
      <c r="C210" s="4"/>
    </row>
    <row r="211" spans="3:3" x14ac:dyDescent="0.25">
      <c r="C211" s="4"/>
    </row>
    <row r="212" spans="3:3" x14ac:dyDescent="0.25">
      <c r="C212" s="4"/>
    </row>
    <row r="213" spans="3:3" x14ac:dyDescent="0.25">
      <c r="C213" s="4"/>
    </row>
    <row r="214" spans="3:3" x14ac:dyDescent="0.25">
      <c r="C214" s="4"/>
    </row>
    <row r="215" spans="3:3" x14ac:dyDescent="0.25">
      <c r="C215" s="4"/>
    </row>
    <row r="216" spans="3:3" x14ac:dyDescent="0.25">
      <c r="C216" s="4"/>
    </row>
  </sheetData>
  <scenarios current="0">
    <scenario name="1" count="3" user="Pre-Setup" comment="Created by Pre-Setup on 6/11/2021">
      <inputCells r="X3" val="1772.33141208547"/>
      <inputCells r="Y3" val="27.9013684746188"/>
      <inputCells r="Z3" val="4.87769446178679"/>
    </scenario>
  </scenarios>
  <mergeCells count="3">
    <mergeCell ref="C1:J1"/>
    <mergeCell ref="L1:S1"/>
    <mergeCell ref="AB3:AI18"/>
  </mergeCells>
  <conditionalFormatting sqref="W6">
    <cfRule type="cellIs" dxfId="18" priority="1" operator="greaterThan">
      <formula>0.05</formula>
    </cfRule>
    <cfRule type="cellIs" dxfId="17" priority="2" operator="between">
      <formula>0.05</formula>
      <formula>0.025</formula>
    </cfRule>
    <cfRule type="cellIs" dxfId="16" priority="3" operator="lessThan">
      <formula>0.025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1"/>
  <sheetViews>
    <sheetView topLeftCell="A110" zoomScale="80" zoomScaleNormal="80" workbookViewId="0">
      <selection activeCell="O24" sqref="O24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30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30" ht="14.45" x14ac:dyDescent="0.3">
      <c r="A2" t="s">
        <v>30</v>
      </c>
      <c r="B2" t="s">
        <v>9</v>
      </c>
      <c r="C2" t="s">
        <v>14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30" ht="14.45" x14ac:dyDescent="0.3">
      <c r="A3">
        <f>Input!G4</f>
        <v>0</v>
      </c>
      <c r="B3">
        <f>A3-$A$3</f>
        <v>0</v>
      </c>
      <c r="C3" s="3"/>
      <c r="D3" s="3"/>
      <c r="E3" s="15">
        <f>Input!I4</f>
        <v>0.99209557142857163</v>
      </c>
      <c r="F3" s="3"/>
      <c r="G3" s="3"/>
      <c r="H3" s="3"/>
      <c r="I3" s="3"/>
      <c r="J3" s="2" t="s">
        <v>11</v>
      </c>
      <c r="K3" s="23">
        <f>SUM(H4:H170)</f>
        <v>5885.9163747211642</v>
      </c>
      <c r="L3">
        <f>1-(K3/K5)</f>
        <v>0.99861441883722513</v>
      </c>
      <c r="N3" s="15">
        <f>Input!J4</f>
        <v>0.38157542857142868</v>
      </c>
      <c r="O3" s="3"/>
      <c r="P3" s="3">
        <v>0</v>
      </c>
      <c r="Q3" s="3">
        <v>0</v>
      </c>
      <c r="R3" s="3">
        <v>0</v>
      </c>
      <c r="S3" s="2" t="s">
        <v>11</v>
      </c>
      <c r="T3" s="23">
        <f>SUM(Q4:Q170)</f>
        <v>236.18015394121326</v>
      </c>
      <c r="U3">
        <f>1-(T3/T5)</f>
        <v>0.95004061550191565</v>
      </c>
      <c r="W3">
        <f>COUNT(B4:B500)</f>
        <v>109</v>
      </c>
      <c r="Y3">
        <v>1231.8580739046122</v>
      </c>
      <c r="Z3">
        <v>3.573865687590585</v>
      </c>
      <c r="AA3">
        <v>0.71611449700117702</v>
      </c>
    </row>
    <row r="4" spans="1:30" ht="14.45" x14ac:dyDescent="0.3">
      <c r="A4">
        <f>Input!G5</f>
        <v>1</v>
      </c>
      <c r="B4">
        <f t="shared" ref="B4:B67" si="0">A4-$A$3</f>
        <v>1</v>
      </c>
      <c r="C4">
        <f>LN(B4)</f>
        <v>0</v>
      </c>
      <c r="D4">
        <f>((C4-$Z$3)/$AA$3)</f>
        <v>-4.9906344621657768</v>
      </c>
      <c r="E4" s="4">
        <f>Input!I5</f>
        <v>1.5263011428571431</v>
      </c>
      <c r="F4">
        <f>E4-$E$4</f>
        <v>0</v>
      </c>
      <c r="G4">
        <f>P4</f>
        <v>1.3743272012832486E-3</v>
      </c>
      <c r="H4">
        <f>(F4-G4)^2</f>
        <v>1.8887752561870469E-6</v>
      </c>
      <c r="I4">
        <f>(G4-$J$4)^2</f>
        <v>148752.49690209035</v>
      </c>
      <c r="J4">
        <f>AVERAGE(F3:F161)</f>
        <v>385.68582682961983</v>
      </c>
      <c r="K4" t="s">
        <v>5</v>
      </c>
      <c r="L4" t="s">
        <v>6</v>
      </c>
      <c r="N4" s="4">
        <f>Input!J5</f>
        <v>0.5342055714285715</v>
      </c>
      <c r="O4">
        <f>N4-$N$4</f>
        <v>0</v>
      </c>
      <c r="P4">
        <f>$Y$3*((1/B4*$AA$3)*(1/SQRT(2*PI()))*EXP(-1*D4*D4/2))</f>
        <v>1.3743272012832486E-3</v>
      </c>
      <c r="Q4">
        <f>(O4-P4)^2</f>
        <v>1.8887752561870469E-6</v>
      </c>
      <c r="R4">
        <f>(O4-S4)^2</f>
        <v>23.978321173601998</v>
      </c>
      <c r="S4">
        <f>AVERAGE(O3:O167)</f>
        <v>4.8967663997378921</v>
      </c>
      <c r="T4" t="s">
        <v>5</v>
      </c>
      <c r="U4" t="s">
        <v>6</v>
      </c>
    </row>
    <row r="5" spans="1:30" ht="14.45" x14ac:dyDescent="0.3">
      <c r="A5">
        <f>Input!G6</f>
        <v>2</v>
      </c>
      <c r="B5">
        <f t="shared" si="0"/>
        <v>2</v>
      </c>
      <c r="C5">
        <f t="shared" ref="C5:C68" si="1">LN(B5)</f>
        <v>0.69314718055994529</v>
      </c>
      <c r="D5">
        <f t="shared" ref="D5:D68" si="2">((C5-$Z$3)/$AA$3)</f>
        <v>-4.0227065910465782</v>
      </c>
      <c r="E5" s="4">
        <f>Input!I6</f>
        <v>2.2131367142857146</v>
      </c>
      <c r="F5">
        <f t="shared" ref="F5:F68" si="3">E5-$E$4</f>
        <v>0.68683557142857143</v>
      </c>
      <c r="G5">
        <f>G4+P5</f>
        <v>5.5264553505204067E-2</v>
      </c>
      <c r="H5">
        <f t="shared" ref="H5:H68" si="4">(F5-G5)^2</f>
        <v>0.39888195068075838</v>
      </c>
      <c r="I5">
        <f t="shared" ref="I5:I68" si="5">(G5-$J$4)^2</f>
        <v>148710.93056139234</v>
      </c>
      <c r="K5">
        <f>SUM(I4:I161)</f>
        <v>4247976.6128845029</v>
      </c>
      <c r="L5">
        <f>1-((1-L3)*(W3-1)/(W3-1-1))</f>
        <v>0.99860146948056372</v>
      </c>
      <c r="N5" s="4">
        <f>Input!J6</f>
        <v>0.68683557142857143</v>
      </c>
      <c r="O5">
        <f t="shared" ref="O5:O68" si="6">N5-$N$4</f>
        <v>0.15262999999999993</v>
      </c>
      <c r="P5">
        <f t="shared" ref="P5:P68" si="7">$Y$3*((1/B5*$AA$3)*(1/SQRT(2*PI()))*EXP(-1*D5*D5/2))</f>
        <v>5.3890226303920818E-2</v>
      </c>
      <c r="Q5">
        <f t="shared" ref="Q5:Q68" si="8">(O5-P5)^2</f>
        <v>9.7495429095529173E-3</v>
      </c>
      <c r="R5">
        <f t="shared" ref="R5:R68" si="9">(O5-S5)^2</f>
        <v>2.3295916899999981E-2</v>
      </c>
      <c r="T5">
        <f>SUM(R4:R167)</f>
        <v>4727.4432284142631</v>
      </c>
      <c r="U5">
        <f>1-((1-U3)*(Y3-1)/(Y3-1-1))</f>
        <v>0.94999999342888286</v>
      </c>
    </row>
    <row r="6" spans="1:30" ht="14.45" x14ac:dyDescent="0.3">
      <c r="A6">
        <f>Input!G7</f>
        <v>3</v>
      </c>
      <c r="B6">
        <f t="shared" si="0"/>
        <v>3</v>
      </c>
      <c r="C6">
        <f t="shared" si="1"/>
        <v>1.0986122886681098</v>
      </c>
      <c r="D6">
        <f t="shared" si="2"/>
        <v>-3.4565050830389858</v>
      </c>
      <c r="E6" s="4">
        <f>Input!I7</f>
        <v>2.8999722857142864</v>
      </c>
      <c r="F6">
        <f t="shared" si="3"/>
        <v>1.3736711428571433</v>
      </c>
      <c r="G6">
        <f t="shared" ref="G6:G69" si="10">G5+P6</f>
        <v>0.35378979413561917</v>
      </c>
      <c r="H6">
        <f t="shared" si="4"/>
        <v>1.040157965470035</v>
      </c>
      <c r="I6">
        <f t="shared" si="5"/>
        <v>148480.77876591581</v>
      </c>
      <c r="N6" s="4">
        <f>Input!J7</f>
        <v>0.68683557142857188</v>
      </c>
      <c r="O6">
        <f t="shared" si="6"/>
        <v>0.15263000000000038</v>
      </c>
      <c r="P6">
        <f t="shared" si="7"/>
        <v>0.29852524063041508</v>
      </c>
      <c r="Q6">
        <f t="shared" si="8"/>
        <v>2.1285421238606609E-2</v>
      </c>
      <c r="R6">
        <f t="shared" si="9"/>
        <v>2.3295916900000116E-2</v>
      </c>
    </row>
    <row r="7" spans="1:30" ht="14.45" x14ac:dyDescent="0.3">
      <c r="A7">
        <f>Input!G8</f>
        <v>4</v>
      </c>
      <c r="B7">
        <f t="shared" si="0"/>
        <v>4</v>
      </c>
      <c r="C7">
        <f t="shared" si="1"/>
        <v>1.3862943611198906</v>
      </c>
      <c r="D7">
        <f t="shared" si="2"/>
        <v>-3.0547787199273788</v>
      </c>
      <c r="E7" s="4">
        <f>Input!I8</f>
        <v>4.1210134285714286</v>
      </c>
      <c r="F7">
        <f t="shared" si="3"/>
        <v>2.5947122857142855</v>
      </c>
      <c r="G7">
        <f t="shared" si="10"/>
        <v>1.181819968101026</v>
      </c>
      <c r="H7">
        <f t="shared" si="4"/>
        <v>1.9962647011705679</v>
      </c>
      <c r="I7">
        <f t="shared" si="5"/>
        <v>147843.33129256289</v>
      </c>
      <c r="N7" s="4">
        <f>Input!J8</f>
        <v>1.2210411428571422</v>
      </c>
      <c r="O7">
        <f t="shared" si="6"/>
        <v>0.68683557142857066</v>
      </c>
      <c r="P7">
        <f t="shared" si="7"/>
        <v>0.82803017396540668</v>
      </c>
      <c r="Q7">
        <f t="shared" si="8"/>
        <v>1.9935915785535101E-2</v>
      </c>
      <c r="R7">
        <f t="shared" si="9"/>
        <v>0.47174310217961118</v>
      </c>
      <c r="T7" s="17"/>
      <c r="U7" s="18"/>
    </row>
    <row r="8" spans="1:30" ht="14.45" x14ac:dyDescent="0.3">
      <c r="A8">
        <f>Input!G9</f>
        <v>5</v>
      </c>
      <c r="B8">
        <f t="shared" si="0"/>
        <v>5</v>
      </c>
      <c r="C8">
        <f t="shared" si="1"/>
        <v>1.6094379124341003</v>
      </c>
      <c r="D8">
        <f t="shared" si="2"/>
        <v>-2.7431755443895951</v>
      </c>
      <c r="E8" s="4">
        <f>Input!I9</f>
        <v>6.0288899999999996</v>
      </c>
      <c r="F8">
        <f t="shared" si="3"/>
        <v>4.5025888571428565</v>
      </c>
      <c r="G8">
        <f t="shared" si="10"/>
        <v>2.8165558408894107</v>
      </c>
      <c r="H8">
        <f t="shared" si="4"/>
        <v>2.8427073318966922</v>
      </c>
      <c r="I8">
        <f t="shared" si="5"/>
        <v>146588.8786674419</v>
      </c>
      <c r="N8" s="4">
        <f>Input!J9</f>
        <v>1.907876571428571</v>
      </c>
      <c r="O8">
        <f t="shared" si="6"/>
        <v>1.3736709999999994</v>
      </c>
      <c r="P8">
        <f t="shared" si="7"/>
        <v>1.6347358727883847</v>
      </c>
      <c r="Q8">
        <f t="shared" si="8"/>
        <v>6.8154867804015806E-2</v>
      </c>
      <c r="R8">
        <f t="shared" si="9"/>
        <v>1.8869720162409984</v>
      </c>
      <c r="T8" s="19" t="s">
        <v>28</v>
      </c>
      <c r="U8" s="24">
        <f>SQRT((U5-L5)^2)</f>
        <v>4.8601476051680859E-2</v>
      </c>
    </row>
    <row r="9" spans="1:30" ht="14.45" x14ac:dyDescent="0.3">
      <c r="A9">
        <f>Input!G10</f>
        <v>6</v>
      </c>
      <c r="B9">
        <f t="shared" si="0"/>
        <v>6</v>
      </c>
      <c r="C9">
        <f t="shared" si="1"/>
        <v>1.791759469228055</v>
      </c>
      <c r="D9">
        <f t="shared" si="2"/>
        <v>-2.4885772119197873</v>
      </c>
      <c r="E9" s="4">
        <f>Input!I10</f>
        <v>8.165711714285715</v>
      </c>
      <c r="F9">
        <f t="shared" si="3"/>
        <v>6.6394105714285718</v>
      </c>
      <c r="G9">
        <f t="shared" si="10"/>
        <v>5.4681405180012943</v>
      </c>
      <c r="H9">
        <f t="shared" si="4"/>
        <v>1.3718735380555376</v>
      </c>
      <c r="I9">
        <f t="shared" si="5"/>
        <v>144565.48898416036</v>
      </c>
      <c r="N9" s="4">
        <f>Input!J10</f>
        <v>2.1368217142857153</v>
      </c>
      <c r="O9">
        <f t="shared" si="6"/>
        <v>1.6026161428571437</v>
      </c>
      <c r="P9">
        <f t="shared" si="7"/>
        <v>2.6515846771118836</v>
      </c>
      <c r="Q9">
        <f t="shared" si="8"/>
        <v>1.1003349858565374</v>
      </c>
      <c r="R9">
        <f t="shared" si="9"/>
        <v>2.568378501346309</v>
      </c>
      <c r="T9" s="21"/>
      <c r="U9" s="22"/>
    </row>
    <row r="10" spans="1:30" ht="14.45" x14ac:dyDescent="0.3">
      <c r="A10">
        <f>Input!G11</f>
        <v>7</v>
      </c>
      <c r="B10">
        <f t="shared" si="0"/>
        <v>7</v>
      </c>
      <c r="C10">
        <f t="shared" si="1"/>
        <v>1.9459101490553132</v>
      </c>
      <c r="D10">
        <f t="shared" si="2"/>
        <v>-2.2733173889825555</v>
      </c>
      <c r="E10" s="4">
        <f>Input!I11</f>
        <v>10.302533428571431</v>
      </c>
      <c r="F10">
        <f t="shared" si="3"/>
        <v>8.776232285714288</v>
      </c>
      <c r="G10">
        <f t="shared" si="10"/>
        <v>9.2625510343663073</v>
      </c>
      <c r="H10">
        <f t="shared" si="4"/>
        <v>0.23650592529046591</v>
      </c>
      <c r="I10">
        <f t="shared" si="5"/>
        <v>141694.48256042949</v>
      </c>
      <c r="N10" s="4">
        <f>Input!J11</f>
        <v>2.1368217142857162</v>
      </c>
      <c r="O10">
        <f t="shared" si="6"/>
        <v>1.6026161428571446</v>
      </c>
      <c r="P10">
        <f t="shared" si="7"/>
        <v>3.7944105163650121</v>
      </c>
      <c r="Q10">
        <f t="shared" si="8"/>
        <v>4.8039625757407451</v>
      </c>
      <c r="R10">
        <f t="shared" si="9"/>
        <v>2.5683785013463116</v>
      </c>
    </row>
    <row r="11" spans="1:30" ht="14.45" x14ac:dyDescent="0.3">
      <c r="A11">
        <f>Input!G12</f>
        <v>8</v>
      </c>
      <c r="B11">
        <f t="shared" si="0"/>
        <v>8</v>
      </c>
      <c r="C11">
        <f t="shared" si="1"/>
        <v>2.0794415416798357</v>
      </c>
      <c r="D11">
        <f t="shared" si="2"/>
        <v>-2.0868508488081803</v>
      </c>
      <c r="E11" s="4">
        <f>Input!I12</f>
        <v>13.431450999999999</v>
      </c>
      <c r="F11">
        <f t="shared" si="3"/>
        <v>11.905149857142856</v>
      </c>
      <c r="G11">
        <f t="shared" si="10"/>
        <v>14.247934964076968</v>
      </c>
      <c r="H11">
        <f t="shared" si="4"/>
        <v>5.4886420572722798</v>
      </c>
      <c r="I11">
        <f t="shared" si="5"/>
        <v>137966.10751351868</v>
      </c>
      <c r="N11" s="4">
        <f>Input!J12</f>
        <v>3.128917571428568</v>
      </c>
      <c r="O11">
        <f t="shared" si="6"/>
        <v>2.5947119999999964</v>
      </c>
      <c r="P11">
        <f t="shared" si="7"/>
        <v>4.9853839297106619</v>
      </c>
      <c r="Q11">
        <f t="shared" si="8"/>
        <v>5.7153122755065171</v>
      </c>
      <c r="R11">
        <f t="shared" si="9"/>
        <v>6.7325303629439812</v>
      </c>
    </row>
    <row r="12" spans="1:30" ht="14.45" x14ac:dyDescent="0.3">
      <c r="A12">
        <f>Input!G13</f>
        <v>9</v>
      </c>
      <c r="B12">
        <f t="shared" si="0"/>
        <v>9</v>
      </c>
      <c r="C12">
        <f t="shared" si="1"/>
        <v>2.1972245773362196</v>
      </c>
      <c r="D12">
        <f t="shared" si="2"/>
        <v>-1.9223757039121954</v>
      </c>
      <c r="E12" s="4">
        <f>Input!I13</f>
        <v>18.086669857142855</v>
      </c>
      <c r="F12">
        <f t="shared" si="3"/>
        <v>16.560368714285712</v>
      </c>
      <c r="G12">
        <f t="shared" si="10"/>
        <v>20.410150888654371</v>
      </c>
      <c r="H12">
        <f t="shared" si="4"/>
        <v>14.820822790086682</v>
      </c>
      <c r="I12">
        <f t="shared" si="5"/>
        <v>133426.31943412923</v>
      </c>
      <c r="N12" s="4">
        <f>Input!J13</f>
        <v>4.6552188571428559</v>
      </c>
      <c r="O12">
        <f t="shared" si="6"/>
        <v>4.1210132857142847</v>
      </c>
      <c r="P12">
        <f t="shared" si="7"/>
        <v>6.162215924577402</v>
      </c>
      <c r="Q12">
        <f t="shared" si="8"/>
        <v>4.1665082129017534</v>
      </c>
      <c r="R12">
        <f t="shared" si="9"/>
        <v>16.982750501033646</v>
      </c>
      <c r="Z12">
        <f>Z3+AA3</f>
        <v>4.2899801845917622</v>
      </c>
      <c r="AA12">
        <f>EXP(Z12)</f>
        <v>72.965022653596876</v>
      </c>
      <c r="AD12">
        <v>533</v>
      </c>
    </row>
    <row r="13" spans="1:30" ht="14.45" x14ac:dyDescent="0.3">
      <c r="A13">
        <f>Input!G14</f>
        <v>10</v>
      </c>
      <c r="B13">
        <f t="shared" si="0"/>
        <v>10</v>
      </c>
      <c r="C13">
        <f t="shared" si="1"/>
        <v>2.3025850929940459</v>
      </c>
      <c r="D13">
        <f t="shared" si="2"/>
        <v>-1.7752476732703955</v>
      </c>
      <c r="E13" s="4">
        <f>Input!I14</f>
        <v>23.886614714285713</v>
      </c>
      <c r="F13">
        <f t="shared" si="3"/>
        <v>22.36031357142857</v>
      </c>
      <c r="G13">
        <f t="shared" si="10"/>
        <v>27.689838479823013</v>
      </c>
      <c r="H13">
        <f t="shared" si="4"/>
        <v>28.403835749196801</v>
      </c>
      <c r="I13">
        <f t="shared" si="5"/>
        <v>128161.12767454784</v>
      </c>
      <c r="N13" s="4">
        <f>Input!J14</f>
        <v>5.799944857142858</v>
      </c>
      <c r="O13">
        <f t="shared" si="6"/>
        <v>5.2657392857142868</v>
      </c>
      <c r="P13">
        <f t="shared" si="7"/>
        <v>7.2796875911686421</v>
      </c>
      <c r="Q13">
        <f t="shared" si="8"/>
        <v>4.0559877770424686</v>
      </c>
      <c r="R13">
        <f t="shared" si="9"/>
        <v>27.728010225114808</v>
      </c>
      <c r="Z13">
        <f>+Z3+AA3*2</f>
        <v>5.0060946815929395</v>
      </c>
      <c r="AA13">
        <f>EXP(Z13)</f>
        <v>149.32045207393614</v>
      </c>
    </row>
    <row r="14" spans="1:30" ht="14.45" x14ac:dyDescent="0.3">
      <c r="A14">
        <f>Input!G15</f>
        <v>11</v>
      </c>
      <c r="B14">
        <f t="shared" si="0"/>
        <v>11</v>
      </c>
      <c r="C14">
        <f t="shared" si="1"/>
        <v>2.3978952727983707</v>
      </c>
      <c r="D14">
        <f t="shared" si="2"/>
        <v>-1.6421541802557329</v>
      </c>
      <c r="E14" s="4">
        <f>Input!I15</f>
        <v>31.060230571428573</v>
      </c>
      <c r="F14">
        <f t="shared" si="3"/>
        <v>29.53392942857143</v>
      </c>
      <c r="G14">
        <f t="shared" si="10"/>
        <v>35.997637736284226</v>
      </c>
      <c r="H14">
        <f t="shared" si="4"/>
        <v>41.779525087195417</v>
      </c>
      <c r="I14">
        <f t="shared" si="5"/>
        <v>122281.82959137645</v>
      </c>
      <c r="N14" s="4">
        <f>Input!J15</f>
        <v>7.1736158571428597</v>
      </c>
      <c r="O14">
        <f t="shared" si="6"/>
        <v>6.6394102857142885</v>
      </c>
      <c r="P14">
        <f t="shared" si="7"/>
        <v>8.3077992564612142</v>
      </c>
      <c r="Q14">
        <f t="shared" si="8"/>
        <v>2.7835217577099862</v>
      </c>
      <c r="R14">
        <f t="shared" si="9"/>
        <v>44.08176894204869</v>
      </c>
    </row>
    <row r="15" spans="1:30" ht="14.45" x14ac:dyDescent="0.3">
      <c r="A15">
        <f>Input!G16</f>
        <v>12</v>
      </c>
      <c r="B15">
        <f t="shared" si="0"/>
        <v>12</v>
      </c>
      <c r="C15">
        <f t="shared" si="1"/>
        <v>2.4849066497880004</v>
      </c>
      <c r="D15">
        <f t="shared" si="2"/>
        <v>-1.5206493408005881</v>
      </c>
      <c r="E15" s="4">
        <f>Input!I16</f>
        <v>38.539106857142862</v>
      </c>
      <c r="F15">
        <f t="shared" si="3"/>
        <v>37.012805714285719</v>
      </c>
      <c r="G15">
        <f t="shared" si="10"/>
        <v>45.226458998096106</v>
      </c>
      <c r="H15">
        <f t="shared" si="4"/>
        <v>67.464100266649169</v>
      </c>
      <c r="I15">
        <f t="shared" si="5"/>
        <v>115912.58114424076</v>
      </c>
      <c r="N15" s="4">
        <f>Input!J16</f>
        <v>7.4788762857142892</v>
      </c>
      <c r="O15">
        <f t="shared" si="6"/>
        <v>6.944670714285718</v>
      </c>
      <c r="P15">
        <f t="shared" si="7"/>
        <v>9.2288212618118788</v>
      </c>
      <c r="Q15">
        <f t="shared" si="8"/>
        <v>5.2173437237640599</v>
      </c>
      <c r="R15">
        <f t="shared" si="9"/>
        <v>48.228451329857705</v>
      </c>
    </row>
    <row r="16" spans="1:30" ht="14.45" x14ac:dyDescent="0.3">
      <c r="A16">
        <f>Input!G17</f>
        <v>13</v>
      </c>
      <c r="B16">
        <f t="shared" si="0"/>
        <v>13</v>
      </c>
      <c r="C16">
        <f t="shared" si="1"/>
        <v>2.5649493574615367</v>
      </c>
      <c r="D16">
        <f t="shared" si="2"/>
        <v>-1.4088757235805407</v>
      </c>
      <c r="E16" s="4">
        <f>Input!I17</f>
        <v>46.857448714285717</v>
      </c>
      <c r="F16">
        <f t="shared" si="3"/>
        <v>45.331147571428573</v>
      </c>
      <c r="G16">
        <f t="shared" si="10"/>
        <v>55.260771119911425</v>
      </c>
      <c r="H16">
        <f t="shared" si="4"/>
        <v>98.59742381458517</v>
      </c>
      <c r="I16">
        <f t="shared" si="5"/>
        <v>109180.71744076392</v>
      </c>
      <c r="N16" s="4">
        <f>Input!J17</f>
        <v>8.3183418571428547</v>
      </c>
      <c r="O16">
        <f t="shared" si="6"/>
        <v>7.7841362857142835</v>
      </c>
      <c r="P16">
        <f t="shared" si="7"/>
        <v>10.034312121815317</v>
      </c>
      <c r="Q16">
        <f t="shared" si="8"/>
        <v>5.0632912933729841</v>
      </c>
      <c r="R16">
        <f t="shared" si="9"/>
        <v>60.592777714573764</v>
      </c>
    </row>
    <row r="17" spans="1:25" x14ac:dyDescent="0.25">
      <c r="A17">
        <f>Input!G18</f>
        <v>14</v>
      </c>
      <c r="B17">
        <f t="shared" si="0"/>
        <v>14</v>
      </c>
      <c r="C17">
        <f t="shared" si="1"/>
        <v>2.6390573296152584</v>
      </c>
      <c r="D17">
        <f t="shared" si="2"/>
        <v>-1.3053895178633566</v>
      </c>
      <c r="E17" s="4">
        <f>Input!I18</f>
        <v>57.999447857142854</v>
      </c>
      <c r="F17">
        <f t="shared" si="3"/>
        <v>56.473146714285711</v>
      </c>
      <c r="G17">
        <f t="shared" si="10"/>
        <v>65.983299298773701</v>
      </c>
      <c r="H17">
        <f t="shared" si="4"/>
        <v>90.443002180243596</v>
      </c>
      <c r="I17">
        <f t="shared" si="5"/>
        <v>102209.70610961142</v>
      </c>
      <c r="N17" s="4">
        <f>Input!J18</f>
        <v>11.141999142857138</v>
      </c>
      <c r="O17">
        <f t="shared" si="6"/>
        <v>10.607793571428566</v>
      </c>
      <c r="P17">
        <f t="shared" si="7"/>
        <v>10.722528178862282</v>
      </c>
      <c r="Q17">
        <f t="shared" si="8"/>
        <v>1.3164030142968944E-2</v>
      </c>
      <c r="R17">
        <f t="shared" si="9"/>
        <v>112.52528445404121</v>
      </c>
      <c r="X17" t="s">
        <v>466</v>
      </c>
      <c r="Y17">
        <f>EXP($Z$3-$AA$3*$AA$3)</f>
        <v>21.349871368787497</v>
      </c>
    </row>
    <row r="18" spans="1:25" ht="14.45" x14ac:dyDescent="0.3">
      <c r="A18">
        <f>Input!G19</f>
        <v>15</v>
      </c>
      <c r="B18">
        <f t="shared" si="0"/>
        <v>15</v>
      </c>
      <c r="C18">
        <f t="shared" si="1"/>
        <v>2.7080502011022101</v>
      </c>
      <c r="D18">
        <f t="shared" si="2"/>
        <v>-1.2090461652628042</v>
      </c>
      <c r="E18" s="4">
        <f>Input!I19</f>
        <v>69.294077142857148</v>
      </c>
      <c r="F18">
        <f t="shared" si="3"/>
        <v>67.767775999999998</v>
      </c>
      <c r="G18">
        <f t="shared" si="10"/>
        <v>77.279638127209893</v>
      </c>
      <c r="H18">
        <f t="shared" si="4"/>
        <v>90.475521127049944</v>
      </c>
      <c r="I18">
        <f t="shared" si="5"/>
        <v>95114.377229946505</v>
      </c>
      <c r="N18" s="4">
        <f>Input!J19</f>
        <v>11.294629285714294</v>
      </c>
      <c r="O18">
        <f t="shared" si="6"/>
        <v>10.760423714285722</v>
      </c>
      <c r="P18">
        <f t="shared" si="7"/>
        <v>11.296338828436197</v>
      </c>
      <c r="Q18">
        <f t="shared" si="8"/>
        <v>0.28720500957491663</v>
      </c>
      <c r="R18">
        <f t="shared" si="9"/>
        <v>115.78671851096253</v>
      </c>
    </row>
    <row r="19" spans="1:25" ht="14.45" x14ac:dyDescent="0.3">
      <c r="A19">
        <f>Input!G20</f>
        <v>16</v>
      </c>
      <c r="B19">
        <f t="shared" si="0"/>
        <v>16</v>
      </c>
      <c r="C19">
        <f t="shared" si="1"/>
        <v>2.7725887222397811</v>
      </c>
      <c r="D19">
        <f t="shared" si="2"/>
        <v>-1.1189229776889811</v>
      </c>
      <c r="E19" s="4">
        <f>Input!I20</f>
        <v>80.741336714285708</v>
      </c>
      <c r="F19">
        <f t="shared" si="3"/>
        <v>79.215035571428558</v>
      </c>
      <c r="G19">
        <f t="shared" si="10"/>
        <v>89.041263612615225</v>
      </c>
      <c r="H19">
        <f t="shared" si="4"/>
        <v>96.554757517403161</v>
      </c>
      <c r="I19">
        <f t="shared" si="5"/>
        <v>87997.996886207431</v>
      </c>
      <c r="N19" s="4">
        <f>Input!J20</f>
        <v>11.44725957142856</v>
      </c>
      <c r="O19">
        <f t="shared" si="6"/>
        <v>10.913053999999988</v>
      </c>
      <c r="P19">
        <f t="shared" si="7"/>
        <v>11.761625485405327</v>
      </c>
      <c r="Q19">
        <f t="shared" si="8"/>
        <v>0.72007356584302307</v>
      </c>
      <c r="R19">
        <f t="shared" si="9"/>
        <v>119.09474760691575</v>
      </c>
    </row>
    <row r="20" spans="1:25" ht="14.45" x14ac:dyDescent="0.3">
      <c r="A20">
        <f>Input!G21</f>
        <v>17</v>
      </c>
      <c r="B20">
        <f t="shared" si="0"/>
        <v>17</v>
      </c>
      <c r="C20">
        <f t="shared" si="1"/>
        <v>2.8332133440562162</v>
      </c>
      <c r="D20">
        <f t="shared" si="2"/>
        <v>-1.0342652559555032</v>
      </c>
      <c r="E20" s="4">
        <f>Input!I21</f>
        <v>92.799116714285702</v>
      </c>
      <c r="F20">
        <f t="shared" si="3"/>
        <v>91.272815571428566</v>
      </c>
      <c r="G20">
        <f t="shared" si="10"/>
        <v>101.16735613632109</v>
      </c>
      <c r="H20">
        <f t="shared" si="4"/>
        <v>97.901932990303649</v>
      </c>
      <c r="I20">
        <f t="shared" si="5"/>
        <v>80950.760165653497</v>
      </c>
      <c r="N20" s="4">
        <f>Input!J21</f>
        <v>12.057779999999994</v>
      </c>
      <c r="O20">
        <f t="shared" si="6"/>
        <v>11.523574428571422</v>
      </c>
      <c r="P20">
        <f t="shared" si="7"/>
        <v>12.126092523705859</v>
      </c>
      <c r="Q20">
        <f t="shared" si="8"/>
        <v>0.36302805496443058</v>
      </c>
      <c r="R20">
        <f t="shared" si="9"/>
        <v>132.79276761082517</v>
      </c>
    </row>
    <row r="21" spans="1:25" ht="14.45" x14ac:dyDescent="0.3">
      <c r="A21">
        <f>Input!G22</f>
        <v>18</v>
      </c>
      <c r="B21">
        <f t="shared" si="0"/>
        <v>18</v>
      </c>
      <c r="C21">
        <f t="shared" si="1"/>
        <v>2.8903717578961645</v>
      </c>
      <c r="D21">
        <f t="shared" si="2"/>
        <v>-0.95444783279299683</v>
      </c>
      <c r="E21" s="4">
        <f>Input!I22</f>
        <v>105.69636242857143</v>
      </c>
      <c r="F21">
        <f t="shared" si="3"/>
        <v>104.1700612857143</v>
      </c>
      <c r="G21">
        <f t="shared" si="10"/>
        <v>113.56576443111962</v>
      </c>
      <c r="H21">
        <f t="shared" si="4"/>
        <v>88.279237596579435</v>
      </c>
      <c r="I21">
        <f t="shared" si="5"/>
        <v>74049.328359763633</v>
      </c>
      <c r="N21" s="4">
        <f>Input!J22</f>
        <v>12.897245714285731</v>
      </c>
      <c r="O21">
        <f t="shared" si="6"/>
        <v>12.363040142857159</v>
      </c>
      <c r="P21">
        <f t="shared" si="7"/>
        <v>12.398408294798521</v>
      </c>
      <c r="Q21">
        <f t="shared" si="8"/>
        <v>1.250906171747316E-3</v>
      </c>
      <c r="R21">
        <f t="shared" si="9"/>
        <v>152.84476157389756</v>
      </c>
    </row>
    <row r="22" spans="1:25" ht="14.45" x14ac:dyDescent="0.3">
      <c r="A22">
        <f>Input!G23</f>
        <v>19</v>
      </c>
      <c r="B22">
        <f t="shared" si="0"/>
        <v>19</v>
      </c>
      <c r="C22">
        <f t="shared" si="1"/>
        <v>2.9444389791664403</v>
      </c>
      <c r="D22">
        <f t="shared" si="2"/>
        <v>-0.8789470274096548</v>
      </c>
      <c r="E22" s="4">
        <f>Input!I23</f>
        <v>119.50938885714287</v>
      </c>
      <c r="F22">
        <f t="shared" si="3"/>
        <v>117.98308771428572</v>
      </c>
      <c r="G22">
        <f t="shared" si="10"/>
        <v>126.15336533291836</v>
      </c>
      <c r="H22">
        <f t="shared" si="4"/>
        <v>66.753436365529424</v>
      </c>
      <c r="I22">
        <f t="shared" si="5"/>
        <v>67357.098570536822</v>
      </c>
      <c r="N22" s="4">
        <f>Input!J23</f>
        <v>13.813026428571433</v>
      </c>
      <c r="O22">
        <f t="shared" si="6"/>
        <v>13.278820857142861</v>
      </c>
      <c r="P22">
        <f t="shared" si="7"/>
        <v>12.587600901798734</v>
      </c>
      <c r="Q22">
        <f t="shared" si="8"/>
        <v>0.47778502666593775</v>
      </c>
      <c r="R22">
        <f t="shared" si="9"/>
        <v>176.32708335609226</v>
      </c>
    </row>
    <row r="23" spans="1:25" ht="14.45" x14ac:dyDescent="0.3">
      <c r="A23">
        <f>Input!G24</f>
        <v>20</v>
      </c>
      <c r="B23">
        <f t="shared" si="0"/>
        <v>20</v>
      </c>
      <c r="C23">
        <f t="shared" si="1"/>
        <v>2.9957322735539909</v>
      </c>
      <c r="D23">
        <f t="shared" si="2"/>
        <v>-0.80731980215119692</v>
      </c>
      <c r="E23" s="4">
        <f>Input!I24</f>
        <v>135.38292199999998</v>
      </c>
      <c r="F23">
        <f t="shared" si="3"/>
        <v>133.85662085714284</v>
      </c>
      <c r="G23">
        <f t="shared" si="10"/>
        <v>138.85601093227638</v>
      </c>
      <c r="H23">
        <f t="shared" si="4"/>
        <v>24.993901123343676</v>
      </c>
      <c r="I23">
        <f t="shared" si="5"/>
        <v>60924.958015916462</v>
      </c>
      <c r="N23" s="4">
        <f>Input!J24</f>
        <v>15.873533142857113</v>
      </c>
      <c r="O23">
        <f t="shared" si="6"/>
        <v>15.339327571428541</v>
      </c>
      <c r="P23">
        <f t="shared" si="7"/>
        <v>12.702645599358036</v>
      </c>
      <c r="Q23">
        <f t="shared" si="8"/>
        <v>6.9520918218416083</v>
      </c>
      <c r="R23">
        <f t="shared" si="9"/>
        <v>235.29497034358781</v>
      </c>
    </row>
    <row r="24" spans="1:25" x14ac:dyDescent="0.25">
      <c r="A24">
        <f>Input!G25</f>
        <v>21</v>
      </c>
      <c r="B24">
        <f t="shared" si="0"/>
        <v>21</v>
      </c>
      <c r="C24">
        <f t="shared" si="1"/>
        <v>3.044522437723423</v>
      </c>
      <c r="D24">
        <f t="shared" si="2"/>
        <v>-0.73918800985576461</v>
      </c>
      <c r="E24" s="4">
        <f>Input!I25</f>
        <v>150.34067442857145</v>
      </c>
      <c r="F24">
        <f t="shared" si="3"/>
        <v>148.81437328571431</v>
      </c>
      <c r="G24">
        <f t="shared" si="10"/>
        <v>151.6082044450674</v>
      </c>
      <c r="H24">
        <f t="shared" si="4"/>
        <v>7.8054925469722294</v>
      </c>
      <c r="I24">
        <f t="shared" si="5"/>
        <v>54792.333301205123</v>
      </c>
      <c r="N24" s="4">
        <f>Input!J25</f>
        <v>14.957752428571467</v>
      </c>
      <c r="O24">
        <f t="shared" si="6"/>
        <v>14.423546857142895</v>
      </c>
      <c r="P24">
        <f t="shared" si="7"/>
        <v>12.752193512791029</v>
      </c>
      <c r="Q24">
        <f t="shared" si="8"/>
        <v>2.7934220016761673</v>
      </c>
      <c r="R24">
        <f t="shared" si="9"/>
        <v>208.03870394019668</v>
      </c>
    </row>
    <row r="25" spans="1:25" x14ac:dyDescent="0.25">
      <c r="A25">
        <f>Input!G26</f>
        <v>22</v>
      </c>
      <c r="B25">
        <f t="shared" si="0"/>
        <v>22</v>
      </c>
      <c r="C25">
        <f t="shared" si="1"/>
        <v>3.0910424533583161</v>
      </c>
      <c r="D25">
        <f t="shared" si="2"/>
        <v>-0.6742263091365337</v>
      </c>
      <c r="E25" s="4">
        <f>Input!I26</f>
        <v>165.68000214285715</v>
      </c>
      <c r="F25">
        <f t="shared" si="3"/>
        <v>164.15370100000001</v>
      </c>
      <c r="G25">
        <f t="shared" si="10"/>
        <v>164.35260726091553</v>
      </c>
      <c r="H25">
        <f t="shared" si="4"/>
        <v>3.9563700631393403E-2</v>
      </c>
      <c r="I25">
        <f t="shared" si="5"/>
        <v>48988.394084648266</v>
      </c>
      <c r="N25" s="4">
        <f>Input!J26</f>
        <v>15.339327714285702</v>
      </c>
      <c r="O25">
        <f t="shared" si="6"/>
        <v>14.80512214285713</v>
      </c>
      <c r="P25">
        <f t="shared" si="7"/>
        <v>12.744402815848133</v>
      </c>
      <c r="Q25">
        <f t="shared" si="8"/>
        <v>4.2465641447084117</v>
      </c>
      <c r="R25">
        <f t="shared" si="9"/>
        <v>219.19164166491848</v>
      </c>
    </row>
    <row r="26" spans="1:25" x14ac:dyDescent="0.25">
      <c r="A26">
        <f>Input!G27</f>
        <v>23</v>
      </c>
      <c r="B26">
        <f t="shared" si="0"/>
        <v>23</v>
      </c>
      <c r="C26">
        <f t="shared" si="1"/>
        <v>3.1354942159291497</v>
      </c>
      <c r="D26">
        <f t="shared" si="2"/>
        <v>-0.61215276816371278</v>
      </c>
      <c r="E26" s="4">
        <f>Input!I27</f>
        <v>182.85089128571425</v>
      </c>
      <c r="F26">
        <f t="shared" si="3"/>
        <v>181.32459014285712</v>
      </c>
      <c r="G26">
        <f t="shared" si="10"/>
        <v>177.03945023278158</v>
      </c>
      <c r="H26">
        <f t="shared" si="4"/>
        <v>18.362424048922232</v>
      </c>
      <c r="I26">
        <f t="shared" si="5"/>
        <v>43533.310466989657</v>
      </c>
      <c r="N26" s="4">
        <f>Input!J27</f>
        <v>17.170889142857106</v>
      </c>
      <c r="O26">
        <f t="shared" si="6"/>
        <v>16.636683571428534</v>
      </c>
      <c r="P26">
        <f t="shared" si="7"/>
        <v>12.686842971866044</v>
      </c>
      <c r="Q26">
        <f t="shared" si="8"/>
        <v>15.601240761952173</v>
      </c>
      <c r="R26">
        <f t="shared" si="9"/>
        <v>276.77924025584008</v>
      </c>
    </row>
    <row r="27" spans="1:25" x14ac:dyDescent="0.25">
      <c r="A27">
        <f>Input!G28</f>
        <v>24</v>
      </c>
      <c r="B27">
        <f t="shared" si="0"/>
        <v>24</v>
      </c>
      <c r="C27">
        <f t="shared" si="1"/>
        <v>3.1780538303479458</v>
      </c>
      <c r="D27">
        <f t="shared" si="2"/>
        <v>-0.55272146968138902</v>
      </c>
      <c r="E27" s="4">
        <f>Input!I28</f>
        <v>199.1823147142857</v>
      </c>
      <c r="F27">
        <f t="shared" si="3"/>
        <v>197.65601357142856</v>
      </c>
      <c r="G27">
        <f t="shared" si="10"/>
        <v>189.62590037573224</v>
      </c>
      <c r="H27">
        <f t="shared" si="4"/>
        <v>64.482717935696101</v>
      </c>
      <c r="I27">
        <f t="shared" si="5"/>
        <v>38439.494761103808</v>
      </c>
      <c r="N27" s="4">
        <f>Input!J28</f>
        <v>16.331423428571441</v>
      </c>
      <c r="O27">
        <f t="shared" si="6"/>
        <v>15.797217857142869</v>
      </c>
      <c r="P27">
        <f t="shared" si="7"/>
        <v>12.586450142950657</v>
      </c>
      <c r="Q27">
        <f t="shared" si="8"/>
        <v>10.30902931449908</v>
      </c>
      <c r="R27">
        <f t="shared" si="9"/>
        <v>249.55209202603353</v>
      </c>
    </row>
    <row r="28" spans="1:25" x14ac:dyDescent="0.25">
      <c r="A28">
        <f>Input!G29</f>
        <v>25</v>
      </c>
      <c r="B28">
        <f t="shared" si="0"/>
        <v>25</v>
      </c>
      <c r="C28">
        <f t="shared" si="1"/>
        <v>3.2188758248682006</v>
      </c>
      <c r="D28">
        <f t="shared" si="2"/>
        <v>-0.49571662661341287</v>
      </c>
      <c r="E28" s="4">
        <f>Input!I29</f>
        <v>215.43742314285711</v>
      </c>
      <c r="F28">
        <f t="shared" si="3"/>
        <v>213.91112199999998</v>
      </c>
      <c r="G28">
        <f t="shared" si="10"/>
        <v>202.07541803444457</v>
      </c>
      <c r="H28">
        <f t="shared" si="4"/>
        <v>140.08388836026407</v>
      </c>
      <c r="I28">
        <f t="shared" si="5"/>
        <v>33712.782217931373</v>
      </c>
      <c r="N28" s="4">
        <f>Input!J29</f>
        <v>16.255108428571418</v>
      </c>
      <c r="O28">
        <f t="shared" si="6"/>
        <v>15.720902857142846</v>
      </c>
      <c r="P28">
        <f t="shared" si="7"/>
        <v>12.449517658712317</v>
      </c>
      <c r="Q28">
        <f t="shared" si="8"/>
        <v>10.701961116510354</v>
      </c>
      <c r="R28">
        <f t="shared" si="9"/>
        <v>247.14678664372209</v>
      </c>
    </row>
    <row r="29" spans="1:25" x14ac:dyDescent="0.25">
      <c r="A29">
        <f>Input!G30</f>
        <v>26</v>
      </c>
      <c r="B29">
        <f t="shared" si="0"/>
        <v>26</v>
      </c>
      <c r="C29">
        <f t="shared" si="1"/>
        <v>3.2580965380214821</v>
      </c>
      <c r="D29">
        <f t="shared" si="2"/>
        <v>-0.44094785246134161</v>
      </c>
      <c r="E29" s="4">
        <f>Input!I30</f>
        <v>231.00569599999997</v>
      </c>
      <c r="F29">
        <f t="shared" si="3"/>
        <v>229.47939485714284</v>
      </c>
      <c r="G29">
        <f t="shared" si="10"/>
        <v>214.35712785699047</v>
      </c>
      <c r="H29">
        <f t="shared" si="4"/>
        <v>228.68295922389714</v>
      </c>
      <c r="I29">
        <f t="shared" si="5"/>
        <v>29353.523091653846</v>
      </c>
      <c r="N29" s="4">
        <f>Input!J30</f>
        <v>15.568272857142858</v>
      </c>
      <c r="O29">
        <f t="shared" si="6"/>
        <v>15.034067285714286</v>
      </c>
      <c r="P29">
        <f t="shared" si="7"/>
        <v>12.281709822545917</v>
      </c>
      <c r="Q29">
        <f t="shared" si="8"/>
        <v>7.5754716050586222</v>
      </c>
      <c r="R29">
        <f t="shared" si="9"/>
        <v>226.02317915138454</v>
      </c>
    </row>
    <row r="30" spans="1:25" x14ac:dyDescent="0.25">
      <c r="A30">
        <f>Input!G31</f>
        <v>27</v>
      </c>
      <c r="B30">
        <f t="shared" si="0"/>
        <v>27</v>
      </c>
      <c r="C30">
        <f t="shared" si="1"/>
        <v>3.2958368660043291</v>
      </c>
      <c r="D30">
        <f t="shared" si="2"/>
        <v>-0.38824632478540494</v>
      </c>
      <c r="E30" s="4">
        <f>Input!I31</f>
        <v>245.20029771428568</v>
      </c>
      <c r="F30">
        <f t="shared" si="3"/>
        <v>243.67399657142855</v>
      </c>
      <c r="G30">
        <f t="shared" si="10"/>
        <v>226.44521847353951</v>
      </c>
      <c r="H30">
        <f t="shared" si="4"/>
        <v>296.83079474630085</v>
      </c>
      <c r="I30">
        <f t="shared" si="5"/>
        <v>25357.571349614554</v>
      </c>
      <c r="N30" s="4">
        <f>Input!J31</f>
        <v>14.19460171428571</v>
      </c>
      <c r="O30">
        <f t="shared" si="6"/>
        <v>13.660396142857138</v>
      </c>
      <c r="P30">
        <f t="shared" si="7"/>
        <v>12.088090616549044</v>
      </c>
      <c r="Q30">
        <f t="shared" si="8"/>
        <v>2.4721446680589727</v>
      </c>
      <c r="R30">
        <f t="shared" si="9"/>
        <v>186.60642277978619</v>
      </c>
    </row>
    <row r="31" spans="1:25" x14ac:dyDescent="0.25">
      <c r="A31">
        <f>Input!G32</f>
        <v>28</v>
      </c>
      <c r="B31">
        <f t="shared" si="0"/>
        <v>28</v>
      </c>
      <c r="C31">
        <f t="shared" si="1"/>
        <v>3.3322045101752038</v>
      </c>
      <c r="D31">
        <f t="shared" si="2"/>
        <v>-0.33746164674415741</v>
      </c>
      <c r="E31" s="4">
        <f>Input!I32</f>
        <v>257.86859814285714</v>
      </c>
      <c r="F31">
        <f t="shared" si="3"/>
        <v>256.34229699999997</v>
      </c>
      <c r="G31">
        <f t="shared" si="10"/>
        <v>238.31837977333313</v>
      </c>
      <c r="H31">
        <f t="shared" si="4"/>
        <v>324.86159219373764</v>
      </c>
      <c r="I31">
        <f t="shared" si="5"/>
        <v>21717.16445188746</v>
      </c>
      <c r="N31" s="4">
        <f>Input!J32</f>
        <v>12.668300428571456</v>
      </c>
      <c r="O31">
        <f t="shared" si="6"/>
        <v>12.134094857142884</v>
      </c>
      <c r="P31">
        <f t="shared" si="7"/>
        <v>11.87316129979361</v>
      </c>
      <c r="Q31">
        <f t="shared" si="8"/>
        <v>6.8086321350946818E-2</v>
      </c>
      <c r="R31">
        <f t="shared" si="9"/>
        <v>147.2362580021414</v>
      </c>
    </row>
    <row r="32" spans="1:25" x14ac:dyDescent="0.25">
      <c r="A32">
        <f>Input!G33</f>
        <v>29</v>
      </c>
      <c r="B32">
        <f t="shared" si="0"/>
        <v>29</v>
      </c>
      <c r="C32">
        <f t="shared" si="1"/>
        <v>3.3672958299864741</v>
      </c>
      <c r="D32">
        <f t="shared" si="2"/>
        <v>-0.28845925961441793</v>
      </c>
      <c r="E32" s="4">
        <f>Input!I33</f>
        <v>269.31585757142858</v>
      </c>
      <c r="F32">
        <f t="shared" si="3"/>
        <v>267.78955642857142</v>
      </c>
      <c r="G32">
        <f t="shared" si="10"/>
        <v>249.95928245760584</v>
      </c>
      <c r="H32">
        <f t="shared" si="4"/>
        <v>317.91866987969263</v>
      </c>
      <c r="I32">
        <f t="shared" si="5"/>
        <v>18421.694847168281</v>
      </c>
      <c r="N32" s="4">
        <f>Input!J33</f>
        <v>11.447259428571442</v>
      </c>
      <c r="O32">
        <f t="shared" si="6"/>
        <v>10.91305385714287</v>
      </c>
      <c r="P32">
        <f t="shared" si="7"/>
        <v>11.640902684272712</v>
      </c>
      <c r="Q32">
        <f t="shared" si="8"/>
        <v>0.52976391515428634</v>
      </c>
      <c r="R32">
        <f t="shared" si="9"/>
        <v>119.09474448890087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3.4011973816621555</v>
      </c>
      <c r="D33">
        <f t="shared" si="2"/>
        <v>-0.24111829414360497</v>
      </c>
      <c r="E33" s="4">
        <f>Input!I34</f>
        <v>279.31313085714288</v>
      </c>
      <c r="F33">
        <f t="shared" si="3"/>
        <v>277.78682971428572</v>
      </c>
      <c r="G33">
        <f t="shared" si="10"/>
        <v>261.35410163704591</v>
      </c>
      <c r="H33">
        <f t="shared" si="4"/>
        <v>270.03455206050529</v>
      </c>
      <c r="I33">
        <f t="shared" si="5"/>
        <v>15458.377889361718</v>
      </c>
      <c r="N33" s="4">
        <f>Input!J34</f>
        <v>9.9972732857143001</v>
      </c>
      <c r="O33">
        <f t="shared" si="6"/>
        <v>9.463067714285728</v>
      </c>
      <c r="P33">
        <f t="shared" si="7"/>
        <v>11.39481917944007</v>
      </c>
      <c r="Q33">
        <f t="shared" si="8"/>
        <v>3.7316637231259469</v>
      </c>
      <c r="R33">
        <f t="shared" si="9"/>
        <v>89.549650565156909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3.4339872044851463</v>
      </c>
      <c r="D34">
        <f t="shared" si="2"/>
        <v>-0.19532977434641824</v>
      </c>
      <c r="E34" s="4">
        <f>Input!I35</f>
        <v>289.31040414285718</v>
      </c>
      <c r="F34">
        <f t="shared" si="3"/>
        <v>287.78410300000002</v>
      </c>
      <c r="G34">
        <f t="shared" si="10"/>
        <v>272.49208428050321</v>
      </c>
      <c r="H34">
        <f t="shared" si="4"/>
        <v>233.84583651744083</v>
      </c>
      <c r="I34">
        <f t="shared" si="5"/>
        <v>12812.823352275695</v>
      </c>
      <c r="N34" s="4">
        <f>Input!J35</f>
        <v>9.9972732857143001</v>
      </c>
      <c r="O34">
        <f t="shared" si="6"/>
        <v>9.463067714285728</v>
      </c>
      <c r="P34">
        <f t="shared" si="7"/>
        <v>11.137982643457276</v>
      </c>
      <c r="Q34">
        <f t="shared" si="8"/>
        <v>2.8053400199617315</v>
      </c>
      <c r="R34">
        <f t="shared" si="9"/>
        <v>89.549650565156909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3.4657359027997265</v>
      </c>
      <c r="D35">
        <f t="shared" si="2"/>
        <v>-0.15099510656978185</v>
      </c>
      <c r="E35" s="4">
        <f>Input!I36</f>
        <v>298.39189657142862</v>
      </c>
      <c r="F35">
        <f t="shared" si="3"/>
        <v>296.86559542857145</v>
      </c>
      <c r="G35">
        <f t="shared" si="10"/>
        <v>283.36515904119722</v>
      </c>
      <c r="H35">
        <f t="shared" si="4"/>
        <v>182.26178264953833</v>
      </c>
      <c r="I35">
        <f t="shared" si="5"/>
        <v>10469.519056668745</v>
      </c>
      <c r="N35" s="4">
        <f>Input!J36</f>
        <v>9.0814924285714369</v>
      </c>
      <c r="O35">
        <f t="shared" si="6"/>
        <v>8.5472868571428648</v>
      </c>
      <c r="P35">
        <f t="shared" si="7"/>
        <v>10.873074760694019</v>
      </c>
      <c r="Q35">
        <f t="shared" si="8"/>
        <v>5.4092893723048716</v>
      </c>
      <c r="R35">
        <f t="shared" si="9"/>
        <v>73.056112618287159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3.4965075614664802</v>
      </c>
      <c r="D36">
        <f t="shared" si="2"/>
        <v>-0.10802480112894239</v>
      </c>
      <c r="E36" s="4">
        <f>Input!I37</f>
        <v>307.62601914285716</v>
      </c>
      <c r="F36">
        <f t="shared" si="3"/>
        <v>306.099718</v>
      </c>
      <c r="G36">
        <f t="shared" si="10"/>
        <v>293.96758619213904</v>
      </c>
      <c r="H36">
        <f t="shared" si="4"/>
        <v>147.18862220331158</v>
      </c>
      <c r="I36">
        <f t="shared" si="5"/>
        <v>8412.2356656348329</v>
      </c>
      <c r="N36" s="4">
        <f>Input!J37</f>
        <v>9.2341225714285429</v>
      </c>
      <c r="O36">
        <f t="shared" si="6"/>
        <v>8.6999169999999708</v>
      </c>
      <c r="P36">
        <f t="shared" si="7"/>
        <v>10.602427150941841</v>
      </c>
      <c r="Q36">
        <f t="shared" si="8"/>
        <v>3.619544874436857</v>
      </c>
      <c r="R36">
        <f t="shared" si="9"/>
        <v>75.688555806888488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3.5263605246161616</v>
      </c>
      <c r="D37">
        <f t="shared" si="2"/>
        <v>-6.6337384836304109E-2</v>
      </c>
      <c r="E37" s="4">
        <f>Input!I38</f>
        <v>316.63119657142852</v>
      </c>
      <c r="F37">
        <f t="shared" si="3"/>
        <v>315.10489542857135</v>
      </c>
      <c r="G37">
        <f t="shared" si="10"/>
        <v>304.29564495070298</v>
      </c>
      <c r="H37">
        <f t="shared" si="4"/>
        <v>116.83989589329768</v>
      </c>
      <c r="I37">
        <f t="shared" si="5"/>
        <v>6624.3617062831645</v>
      </c>
      <c r="N37" s="4">
        <f>Input!J38</f>
        <v>9.0051774285713577</v>
      </c>
      <c r="O37">
        <f t="shared" si="6"/>
        <v>8.4709718571427857</v>
      </c>
      <c r="P37">
        <f t="shared" si="7"/>
        <v>10.328058758563932</v>
      </c>
      <c r="Q37">
        <f t="shared" si="8"/>
        <v>3.4487717594299947</v>
      </c>
      <c r="R37">
        <f t="shared" si="9"/>
        <v>71.757364204505095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3.5553480614894135</v>
      </c>
      <c r="D38">
        <f t="shared" si="2"/>
        <v>-2.585847120637335E-2</v>
      </c>
      <c r="E38" s="4">
        <f>Input!I39</f>
        <v>325.2547987142857</v>
      </c>
      <c r="F38">
        <f t="shared" si="3"/>
        <v>323.72849757142853</v>
      </c>
      <c r="G38">
        <f t="shared" si="10"/>
        <v>314.34735525894621</v>
      </c>
      <c r="H38">
        <f t="shared" si="4"/>
        <v>88.005831087046218</v>
      </c>
      <c r="I38">
        <f t="shared" si="5"/>
        <v>5089.1775260398081</v>
      </c>
      <c r="N38" s="4">
        <f>Input!J39</f>
        <v>8.6236021428571803</v>
      </c>
      <c r="O38">
        <f t="shared" si="6"/>
        <v>8.0893965714286082</v>
      </c>
      <c r="P38">
        <f t="shared" si="7"/>
        <v>10.051710308243242</v>
      </c>
      <c r="Q38">
        <f t="shared" si="8"/>
        <v>3.8506752016914132</v>
      </c>
      <c r="R38">
        <f t="shared" si="9"/>
        <v>65.438336889840926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3.5835189384561099</v>
      </c>
      <c r="D39">
        <f t="shared" si="2"/>
        <v>1.3480038326202277E-2</v>
      </c>
      <c r="E39" s="4">
        <f>Input!I40</f>
        <v>333.57314057142855</v>
      </c>
      <c r="F39">
        <f t="shared" si="3"/>
        <v>332.04683942857139</v>
      </c>
      <c r="G39">
        <f t="shared" si="10"/>
        <v>324.12223103573774</v>
      </c>
      <c r="H39">
        <f t="shared" si="4"/>
        <v>62.799418179769482</v>
      </c>
      <c r="I39">
        <f t="shared" si="5"/>
        <v>3790.076327072496</v>
      </c>
      <c r="N39" s="4">
        <f>Input!J40</f>
        <v>8.3183418571428547</v>
      </c>
      <c r="O39">
        <f t="shared" si="6"/>
        <v>7.7841362857142835</v>
      </c>
      <c r="P39">
        <f t="shared" si="7"/>
        <v>9.7748757767915109</v>
      </c>
      <c r="Q39">
        <f t="shared" si="8"/>
        <v>3.9630437213344183</v>
      </c>
      <c r="R39">
        <f t="shared" si="9"/>
        <v>60.592777714573764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3.6109179126442243</v>
      </c>
      <c r="D40">
        <f t="shared" si="2"/>
        <v>5.1740643722198609E-2</v>
      </c>
      <c r="E40" s="4">
        <f>Input!I41</f>
        <v>340.36518114285712</v>
      </c>
      <c r="F40">
        <f t="shared" si="3"/>
        <v>338.83887999999996</v>
      </c>
      <c r="G40">
        <f t="shared" si="10"/>
        <v>333.62106197449748</v>
      </c>
      <c r="H40">
        <f t="shared" si="4"/>
        <v>27.225624947258613</v>
      </c>
      <c r="I40">
        <f t="shared" si="5"/>
        <v>2710.739739419183</v>
      </c>
      <c r="N40" s="4">
        <f>Input!J41</f>
        <v>6.7920405714285721</v>
      </c>
      <c r="O40">
        <f t="shared" si="6"/>
        <v>6.2578350000000009</v>
      </c>
      <c r="P40">
        <f t="shared" si="7"/>
        <v>9.4988309387597631</v>
      </c>
      <c r="Q40">
        <f t="shared" si="8"/>
        <v>10.504054675057272</v>
      </c>
      <c r="R40">
        <f t="shared" si="9"/>
        <v>39.16049888722501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3.6375861597263857</v>
      </c>
      <c r="D41">
        <f t="shared" si="2"/>
        <v>8.8980843709544316E-2</v>
      </c>
      <c r="E41" s="4">
        <f>Input!I42</f>
        <v>346.92827657142851</v>
      </c>
      <c r="F41">
        <f t="shared" si="3"/>
        <v>345.40197542857135</v>
      </c>
      <c r="G41">
        <f t="shared" si="10"/>
        <v>342.84572108734329</v>
      </c>
      <c r="H41">
        <f t="shared" si="4"/>
        <v>6.5344362570472763</v>
      </c>
      <c r="I41">
        <f t="shared" si="5"/>
        <v>1835.2746600094349</v>
      </c>
      <c r="N41" s="4">
        <f>Input!J42</f>
        <v>6.5630954285713869</v>
      </c>
      <c r="O41">
        <f t="shared" si="6"/>
        <v>6.0288898571428158</v>
      </c>
      <c r="P41">
        <f t="shared" si="7"/>
        <v>9.2246591128457869</v>
      </c>
      <c r="Q41">
        <f t="shared" si="8"/>
        <v>10.212941135696322</v>
      </c>
      <c r="R41">
        <f t="shared" si="9"/>
        <v>36.347512909559519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3.6635616461296463</v>
      </c>
      <c r="D42">
        <f t="shared" si="2"/>
        <v>0.12525365554624973</v>
      </c>
      <c r="E42" s="4">
        <f>Input!I43</f>
        <v>352.270331</v>
      </c>
      <c r="F42">
        <f t="shared" si="3"/>
        <v>350.74402985714283</v>
      </c>
      <c r="G42">
        <f t="shared" si="10"/>
        <v>351.79899536500994</v>
      </c>
      <c r="H42">
        <f t="shared" si="4"/>
        <v>1.1129522227893081</v>
      </c>
      <c r="I42">
        <f t="shared" si="5"/>
        <v>1148.3173467108745</v>
      </c>
      <c r="N42" s="4">
        <f>Input!J43</f>
        <v>5.3420544285714868</v>
      </c>
      <c r="O42">
        <f t="shared" si="6"/>
        <v>4.8078488571429157</v>
      </c>
      <c r="P42">
        <f t="shared" si="7"/>
        <v>8.9532742776666741</v>
      </c>
      <c r="Q42">
        <f t="shared" si="8"/>
        <v>17.18455191712458</v>
      </c>
      <c r="R42">
        <f t="shared" si="9"/>
        <v>23.115410633130441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3.6888794541139363</v>
      </c>
      <c r="D43">
        <f t="shared" si="2"/>
        <v>0.16060806896800223</v>
      </c>
      <c r="E43" s="4">
        <f>Input!I44</f>
        <v>358.52816614285712</v>
      </c>
      <c r="F43">
        <f t="shared" si="3"/>
        <v>357.00186499999995</v>
      </c>
      <c r="G43">
        <f t="shared" si="10"/>
        <v>360.48443711263565</v>
      </c>
      <c r="H43">
        <f t="shared" si="4"/>
        <v>12.12830851970784</v>
      </c>
      <c r="I43">
        <f t="shared" si="5"/>
        <v>635.11004366731606</v>
      </c>
      <c r="N43" s="4">
        <f>Input!J44</f>
        <v>6.2578351428571182</v>
      </c>
      <c r="O43">
        <f t="shared" si="6"/>
        <v>5.723629571428547</v>
      </c>
      <c r="P43">
        <f t="shared" si="7"/>
        <v>8.6854417476256849</v>
      </c>
      <c r="Q43">
        <f t="shared" si="8"/>
        <v>8.7723313670696257</v>
      </c>
      <c r="R43">
        <f t="shared" si="9"/>
        <v>32.759935470931332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3.713572066704308</v>
      </c>
      <c r="D44">
        <f t="shared" si="2"/>
        <v>0.19508944407460213</v>
      </c>
      <c r="E44" s="4">
        <f>Input!I45</f>
        <v>364.32811099999992</v>
      </c>
      <c r="F44">
        <f t="shared" si="3"/>
        <v>362.80180985714276</v>
      </c>
      <c r="G44">
        <f t="shared" si="10"/>
        <v>368.90623372099628</v>
      </c>
      <c r="H44">
        <f t="shared" si="4"/>
        <v>37.263990709584412</v>
      </c>
      <c r="I44">
        <f t="shared" si="5"/>
        <v>281.55474489096673</v>
      </c>
      <c r="N44" s="4">
        <f>Input!J45</f>
        <v>5.7999448571428047</v>
      </c>
      <c r="O44">
        <f t="shared" si="6"/>
        <v>5.2657392857142336</v>
      </c>
      <c r="P44">
        <f t="shared" si="7"/>
        <v>8.4217966083606637</v>
      </c>
      <c r="Q44">
        <f t="shared" si="8"/>
        <v>9.9606978238301522</v>
      </c>
      <c r="R44">
        <f t="shared" si="9"/>
        <v>27.728010225114247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3.7376696182833684</v>
      </c>
      <c r="D45">
        <f t="shared" si="2"/>
        <v>0.22873986126343451</v>
      </c>
      <c r="E45" s="4">
        <f>Input!I46</f>
        <v>370.73857628571432</v>
      </c>
      <c r="F45">
        <f t="shared" si="3"/>
        <v>369.21227514285715</v>
      </c>
      <c r="G45">
        <f t="shared" si="10"/>
        <v>377.06909383195631</v>
      </c>
      <c r="H45">
        <f t="shared" si="4"/>
        <v>61.729599913377797</v>
      </c>
      <c r="I45">
        <f t="shared" si="5"/>
        <v>74.248087553023325</v>
      </c>
      <c r="N45" s="4">
        <f>Input!J46</f>
        <v>6.4104652857143947</v>
      </c>
      <c r="O45">
        <f t="shared" si="6"/>
        <v>5.8762597142858235</v>
      </c>
      <c r="P45">
        <f t="shared" si="7"/>
        <v>8.1628601109600005</v>
      </c>
      <c r="Q45">
        <f t="shared" si="8"/>
        <v>5.2285413740705033</v>
      </c>
      <c r="R45">
        <f t="shared" si="9"/>
        <v>34.530428229738511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3.7612001156935624</v>
      </c>
      <c r="D46">
        <f t="shared" si="2"/>
        <v>0.26159842998216737</v>
      </c>
      <c r="E46" s="4">
        <f>Input!I47</f>
        <v>377.68324699999999</v>
      </c>
      <c r="F46">
        <f t="shared" si="3"/>
        <v>376.15694585714283</v>
      </c>
      <c r="G46">
        <f t="shared" si="10"/>
        <v>384.97814804985086</v>
      </c>
      <c r="H46">
        <f t="shared" si="4"/>
        <v>77.813608124636929</v>
      </c>
      <c r="I46">
        <f t="shared" si="5"/>
        <v>0.50080925533529685</v>
      </c>
      <c r="N46" s="4">
        <f>Input!J47</f>
        <v>6.9446707142856781</v>
      </c>
      <c r="O46">
        <f t="shared" si="6"/>
        <v>6.4104651428571069</v>
      </c>
      <c r="P46">
        <f t="shared" si="7"/>
        <v>7.9090542178945711</v>
      </c>
      <c r="Q46">
        <f t="shared" si="8"/>
        <v>2.2457692158216425</v>
      </c>
      <c r="R46">
        <f t="shared" si="9"/>
        <v>41.09406334778599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3.784189633918261</v>
      </c>
      <c r="D47">
        <f t="shared" si="2"/>
        <v>0.29370156198266484</v>
      </c>
      <c r="E47" s="4">
        <f>Input!I48</f>
        <v>384.93317800000005</v>
      </c>
      <c r="F47">
        <f t="shared" si="3"/>
        <v>383.40687685714289</v>
      </c>
      <c r="G47">
        <f t="shared" si="10"/>
        <v>392.6388625335191</v>
      </c>
      <c r="H47">
        <f t="shared" si="4"/>
        <v>85.229559528815543</v>
      </c>
      <c r="I47">
        <f t="shared" si="5"/>
        <v>48.34470549969808</v>
      </c>
      <c r="N47" s="4">
        <f>Input!J48</f>
        <v>7.2499310000000605</v>
      </c>
      <c r="O47">
        <f t="shared" si="6"/>
        <v>6.7157254285714894</v>
      </c>
      <c r="P47">
        <f t="shared" si="7"/>
        <v>7.6607144836682695</v>
      </c>
      <c r="Q47">
        <f t="shared" si="8"/>
        <v>0.89300431425270532</v>
      </c>
      <c r="R47">
        <f t="shared" si="9"/>
        <v>45.100968031961713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3.8066624897703196</v>
      </c>
      <c r="D48">
        <f t="shared" si="2"/>
        <v>0.32508321386398636</v>
      </c>
      <c r="E48" s="4">
        <f>Input!I49</f>
        <v>392.79362957142854</v>
      </c>
      <c r="F48">
        <f t="shared" si="3"/>
        <v>391.26732842857137</v>
      </c>
      <c r="G48">
        <f t="shared" si="10"/>
        <v>400.05696397462845</v>
      </c>
      <c r="H48">
        <f t="shared" si="4"/>
        <v>77.257693032509977</v>
      </c>
      <c r="I48">
        <f t="shared" si="5"/>
        <v>206.52958284064644</v>
      </c>
      <c r="N48" s="4">
        <f>Input!J49</f>
        <v>7.8604515714284844</v>
      </c>
      <c r="O48">
        <f t="shared" si="6"/>
        <v>7.3262459999999132</v>
      </c>
      <c r="P48">
        <f t="shared" si="7"/>
        <v>7.418101441109334</v>
      </c>
      <c r="Q48">
        <f t="shared" si="8"/>
        <v>8.4374220614062707E-3</v>
      </c>
      <c r="R48">
        <f t="shared" si="9"/>
        <v>53.67388045251473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3.8286413964890951</v>
      </c>
      <c r="D49">
        <f t="shared" si="2"/>
        <v>0.35577510295548637</v>
      </c>
      <c r="E49" s="4">
        <f>Input!I50</f>
        <v>400.577766</v>
      </c>
      <c r="F49">
        <f t="shared" si="3"/>
        <v>399.05146485714283</v>
      </c>
      <c r="G49">
        <f t="shared" si="10"/>
        <v>407.23837462573675</v>
      </c>
      <c r="H49">
        <f t="shared" si="4"/>
        <v>67.025491559098569</v>
      </c>
      <c r="I49">
        <f t="shared" si="5"/>
        <v>464.51231650390457</v>
      </c>
      <c r="N49" s="4">
        <f>Input!J50</f>
        <v>7.7841364285714576</v>
      </c>
      <c r="O49">
        <f t="shared" si="6"/>
        <v>7.2499308571428864</v>
      </c>
      <c r="P49">
        <f t="shared" si="7"/>
        <v>7.1814106511082949</v>
      </c>
      <c r="Q49">
        <f t="shared" si="8"/>
        <v>4.6950186350228724E-3</v>
      </c>
      <c r="R49">
        <f t="shared" si="9"/>
        <v>52.561497433352585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3.8501476017100584</v>
      </c>
      <c r="D50">
        <f t="shared" si="2"/>
        <v>0.38580689998099471</v>
      </c>
      <c r="E50" s="4">
        <f>Input!I51</f>
        <v>407.59875185714282</v>
      </c>
      <c r="F50">
        <f t="shared" si="3"/>
        <v>406.07245071428565</v>
      </c>
      <c r="G50">
        <f t="shared" si="10"/>
        <v>414.18915618594434</v>
      </c>
      <c r="H50">
        <f t="shared" si="4"/>
        <v>65.880907713654125</v>
      </c>
      <c r="I50">
        <f t="shared" si="5"/>
        <v>812.43978439511079</v>
      </c>
      <c r="N50" s="4">
        <f>Input!J51</f>
        <v>7.0209858571428185</v>
      </c>
      <c r="O50">
        <f t="shared" si="6"/>
        <v>6.4867802857142474</v>
      </c>
      <c r="P50">
        <f t="shared" si="7"/>
        <v>6.9507815602075933</v>
      </c>
      <c r="Q50">
        <f t="shared" si="8"/>
        <v>0.21529718273144938</v>
      </c>
      <c r="R50">
        <f t="shared" si="9"/>
        <v>42.078318475131013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3.8712010109078911</v>
      </c>
      <c r="D51">
        <f t="shared" si="2"/>
        <v>0.41520640143781012</v>
      </c>
      <c r="E51" s="4">
        <f>Input!I52</f>
        <v>414.08553228571429</v>
      </c>
      <c r="F51">
        <f t="shared" si="3"/>
        <v>412.55923114285713</v>
      </c>
      <c r="G51">
        <f t="shared" si="10"/>
        <v>420.91546148321066</v>
      </c>
      <c r="H51">
        <f t="shared" si="4"/>
        <v>69.826585501044931</v>
      </c>
      <c r="I51">
        <f t="shared" si="5"/>
        <v>1241.1271578254882</v>
      </c>
      <c r="N51" s="4">
        <f>Input!J52</f>
        <v>6.4867804285714783</v>
      </c>
      <c r="O51">
        <f t="shared" si="6"/>
        <v>5.9525748571429071</v>
      </c>
      <c r="P51">
        <f t="shared" si="7"/>
        <v>6.7263052972663324</v>
      </c>
      <c r="Q51">
        <f t="shared" si="8"/>
        <v>0.59865879397358945</v>
      </c>
      <c r="R51">
        <f t="shared" si="9"/>
        <v>35.4331474298899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3.8918202981106265</v>
      </c>
      <c r="D52">
        <f t="shared" si="2"/>
        <v>0.44399968420066616</v>
      </c>
      <c r="E52" s="4">
        <f>Input!I53</f>
        <v>420.11442228571434</v>
      </c>
      <c r="F52">
        <f t="shared" si="3"/>
        <v>418.58812114285718</v>
      </c>
      <c r="G52">
        <f t="shared" si="10"/>
        <v>427.42349301099523</v>
      </c>
      <c r="H52">
        <f t="shared" si="4"/>
        <v>78.063796048285326</v>
      </c>
      <c r="I52">
        <f t="shared" si="5"/>
        <v>1742.0327782679281</v>
      </c>
      <c r="N52" s="4">
        <f>Input!J53</f>
        <v>6.0288900000000467</v>
      </c>
      <c r="O52">
        <f t="shared" si="6"/>
        <v>5.4946844285714755</v>
      </c>
      <c r="P52">
        <f t="shared" si="7"/>
        <v>6.5080315277845635</v>
      </c>
      <c r="Q52">
        <f t="shared" si="8"/>
        <v>1.02687234348358</v>
      </c>
      <c r="R52">
        <f t="shared" si="9"/>
        <v>30.191556969585843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3.912023005428146</v>
      </c>
      <c r="D53">
        <f t="shared" si="2"/>
        <v>0.47221124450578633</v>
      </c>
      <c r="E53" s="4">
        <f>Input!I54</f>
        <v>426.83014785714289</v>
      </c>
      <c r="F53">
        <f t="shared" si="3"/>
        <v>425.30384671428573</v>
      </c>
      <c r="G53">
        <f t="shared" si="10"/>
        <v>433.71946748356686</v>
      </c>
      <c r="H53">
        <f t="shared" si="4"/>
        <v>70.822672932355985</v>
      </c>
      <c r="I53">
        <f t="shared" si="5"/>
        <v>2307.230634472513</v>
      </c>
      <c r="N53" s="4">
        <f>Input!J54</f>
        <v>6.7157255714285498</v>
      </c>
      <c r="O53">
        <f t="shared" si="6"/>
        <v>6.1815199999999786</v>
      </c>
      <c r="P53">
        <f t="shared" si="7"/>
        <v>6.2959744725716078</v>
      </c>
      <c r="Q53">
        <f t="shared" si="8"/>
        <v>1.3099826291649824E-2</v>
      </c>
      <c r="R53">
        <f t="shared" si="9"/>
        <v>38.211189510399734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3.9318256327243257</v>
      </c>
      <c r="D54">
        <f t="shared" si="2"/>
        <v>0.4998641231712872</v>
      </c>
      <c r="E54" s="4">
        <f>Input!I55</f>
        <v>433.54587342857138</v>
      </c>
      <c r="F54">
        <f t="shared" si="3"/>
        <v>432.01957228571422</v>
      </c>
      <c r="G54">
        <f t="shared" si="10"/>
        <v>439.80958566995622</v>
      </c>
      <c r="H54">
        <f t="shared" si="4"/>
        <v>60.684308526669525</v>
      </c>
      <c r="I54">
        <f t="shared" si="5"/>
        <v>2929.3812710068919</v>
      </c>
      <c r="N54" s="4">
        <f>Input!J55</f>
        <v>6.7157255714284929</v>
      </c>
      <c r="O54">
        <f t="shared" si="6"/>
        <v>6.1815199999999217</v>
      </c>
      <c r="P54">
        <f t="shared" si="7"/>
        <v>6.0901181863893612</v>
      </c>
      <c r="Q54">
        <f t="shared" si="8"/>
        <v>8.3542915312996516E-3</v>
      </c>
      <c r="R54">
        <f t="shared" si="9"/>
        <v>38.211189510399031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3.9512437185814275</v>
      </c>
      <c r="D55">
        <f t="shared" si="2"/>
        <v>0.5269800186578576</v>
      </c>
      <c r="E55" s="4">
        <f>Input!I56</f>
        <v>439.6510784285714</v>
      </c>
      <c r="F55">
        <f t="shared" si="3"/>
        <v>438.12477728571423</v>
      </c>
      <c r="G55">
        <f t="shared" si="10"/>
        <v>445.70000685199454</v>
      </c>
      <c r="H55">
        <f t="shared" si="4"/>
        <v>57.384102981847427</v>
      </c>
      <c r="I55">
        <f t="shared" si="5"/>
        <v>3601.7018037580006</v>
      </c>
      <c r="N55" s="4">
        <f>Input!J56</f>
        <v>6.1052050000000122</v>
      </c>
      <c r="O55">
        <f t="shared" si="6"/>
        <v>5.570999428571441</v>
      </c>
      <c r="P55">
        <f t="shared" si="7"/>
        <v>5.8904211820383505</v>
      </c>
      <c r="Q55">
        <f t="shared" si="8"/>
        <v>0.1020302565878751</v>
      </c>
      <c r="R55">
        <f t="shared" si="9"/>
        <v>31.036034633143323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3.970291913552122</v>
      </c>
      <c r="D56">
        <f t="shared" si="2"/>
        <v>0.55357938935969542</v>
      </c>
      <c r="E56" s="4">
        <f>Input!I57</f>
        <v>446.21417385714284</v>
      </c>
      <c r="F56">
        <f t="shared" si="3"/>
        <v>444.68787271428567</v>
      </c>
      <c r="G56">
        <f t="shared" si="10"/>
        <v>451.39682732807933</v>
      </c>
      <c r="H56">
        <f t="shared" si="4"/>
        <v>45.010072009943116</v>
      </c>
      <c r="I56">
        <f t="shared" si="5"/>
        <v>4317.9355865085445</v>
      </c>
      <c r="N56" s="4">
        <f>Input!J57</f>
        <v>6.5630954285714438</v>
      </c>
      <c r="O56">
        <f t="shared" si="6"/>
        <v>6.0288898571428726</v>
      </c>
      <c r="P56">
        <f t="shared" si="7"/>
        <v>5.6968204760847883</v>
      </c>
      <c r="Q56">
        <f t="shared" si="8"/>
        <v>0.11027007383629923</v>
      </c>
      <c r="R56">
        <f t="shared" si="9"/>
        <v>36.347512909560209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3.9889840465642745</v>
      </c>
      <c r="D57">
        <f t="shared" si="2"/>
        <v>0.57968154633379421</v>
      </c>
      <c r="E57" s="4">
        <f>Input!I58</f>
        <v>451.32728314285714</v>
      </c>
      <c r="F57">
        <f t="shared" si="3"/>
        <v>449.80098199999998</v>
      </c>
      <c r="G57">
        <f t="shared" si="10"/>
        <v>456.90606245210427</v>
      </c>
      <c r="H57">
        <f t="shared" si="4"/>
        <v>50.482168230874493</v>
      </c>
      <c r="I57">
        <f t="shared" si="5"/>
        <v>5072.3219621222015</v>
      </c>
      <c r="N57" s="4">
        <f>Input!J58</f>
        <v>5.1131092857143017</v>
      </c>
      <c r="O57">
        <f t="shared" si="6"/>
        <v>4.5789037142857305</v>
      </c>
      <c r="P57">
        <f t="shared" si="7"/>
        <v>5.5092351240249426</v>
      </c>
      <c r="Q57">
        <f t="shared" si="8"/>
        <v>0.86551653194734979</v>
      </c>
      <c r="R57">
        <f t="shared" si="9"/>
        <v>20.966359224699659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4.0073331852324712</v>
      </c>
      <c r="D58">
        <f t="shared" si="2"/>
        <v>0.60530473752044955</v>
      </c>
      <c r="E58" s="4">
        <f>Input!I59</f>
        <v>456.44039228571421</v>
      </c>
      <c r="F58">
        <f t="shared" si="3"/>
        <v>454.91409114285705</v>
      </c>
      <c r="G58">
        <f t="shared" si="10"/>
        <v>462.23363175721062</v>
      </c>
      <c r="H58">
        <f t="shared" si="4"/>
        <v>53.575674805171445</v>
      </c>
      <c r="I58">
        <f t="shared" si="5"/>
        <v>5859.5664392324925</v>
      </c>
      <c r="N58" s="4">
        <f>Input!J59</f>
        <v>5.1131091428570699</v>
      </c>
      <c r="O58">
        <f t="shared" si="6"/>
        <v>4.5789035714284987</v>
      </c>
      <c r="P58">
        <f t="shared" si="7"/>
        <v>5.3275693051063442</v>
      </c>
      <c r="Q58">
        <f t="shared" si="8"/>
        <v>0.56050038078338671</v>
      </c>
      <c r="R58">
        <f t="shared" si="9"/>
        <v>20.966357916440661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4.0253516907351496</v>
      </c>
      <c r="D59">
        <f t="shared" si="2"/>
        <v>0.63046622437504229</v>
      </c>
      <c r="E59" s="4">
        <f>Input!I60</f>
        <v>462.39296728571424</v>
      </c>
      <c r="F59">
        <f t="shared" si="3"/>
        <v>460.86666614285707</v>
      </c>
      <c r="G59">
        <f t="shared" si="10"/>
        <v>467.3853467674308</v>
      </c>
      <c r="H59">
        <f t="shared" si="4"/>
        <v>42.493197085192996</v>
      </c>
      <c r="I59">
        <f t="shared" si="5"/>
        <v>6674.8115580687736</v>
      </c>
      <c r="N59" s="4">
        <f>Input!J60</f>
        <v>5.9525750000000244</v>
      </c>
      <c r="O59">
        <f t="shared" si="6"/>
        <v>5.4183694285714532</v>
      </c>
      <c r="P59">
        <f t="shared" si="7"/>
        <v>5.1517150102201672</v>
      </c>
      <c r="Q59">
        <f t="shared" si="8"/>
        <v>7.1104578826262657E-2</v>
      </c>
      <c r="R59">
        <f t="shared" si="9"/>
        <v>29.358727264477736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4.0430512678345503</v>
      </c>
      <c r="D60">
        <f t="shared" si="2"/>
        <v>0.65518235171713624</v>
      </c>
      <c r="E60" s="4">
        <f>Input!I61</f>
        <v>466.97187114285714</v>
      </c>
      <c r="F60">
        <f t="shared" si="3"/>
        <v>465.44556999999998</v>
      </c>
      <c r="G60">
        <f t="shared" si="10"/>
        <v>472.36690114761819</v>
      </c>
      <c r="H60">
        <f t="shared" si="4"/>
        <v>47.904824854990125</v>
      </c>
      <c r="I60">
        <f t="shared" si="5"/>
        <v>7513.6086449223558</v>
      </c>
      <c r="N60" s="4">
        <f>Input!J61</f>
        <v>4.5789038571429046</v>
      </c>
      <c r="O60">
        <f t="shared" si="6"/>
        <v>4.0446982857143334</v>
      </c>
      <c r="P60">
        <f t="shared" si="7"/>
        <v>4.9815543801874025</v>
      </c>
      <c r="Q60">
        <f t="shared" si="8"/>
        <v>0.87769934175133213</v>
      </c>
      <c r="R60">
        <f t="shared" si="9"/>
        <v>16.359584222460466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4.0604430105464191</v>
      </c>
      <c r="D61">
        <f t="shared" si="2"/>
        <v>0.67946861150478055</v>
      </c>
      <c r="E61" s="4">
        <f>Input!I62</f>
        <v>470.86393928571431</v>
      </c>
      <c r="F61">
        <f t="shared" si="3"/>
        <v>469.33763814285714</v>
      </c>
      <c r="G61">
        <f t="shared" si="10"/>
        <v>477.18386288394117</v>
      </c>
      <c r="H61">
        <f t="shared" si="4"/>
        <v>61.563242687599143</v>
      </c>
      <c r="I61">
        <f t="shared" si="5"/>
        <v>8371.8906017978898</v>
      </c>
      <c r="N61" s="4">
        <f>Input!J62</f>
        <v>3.8920681428571697</v>
      </c>
      <c r="O61">
        <f t="shared" si="6"/>
        <v>3.3578625714285981</v>
      </c>
      <c r="P61">
        <f t="shared" si="7"/>
        <v>4.8169617363229928</v>
      </c>
      <c r="Q61">
        <f t="shared" si="8"/>
        <v>2.1289703729955201</v>
      </c>
      <c r="R61">
        <f t="shared" si="9"/>
        <v>11.275241048601076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4.0775374439057197</v>
      </c>
      <c r="D62">
        <f t="shared" si="2"/>
        <v>0.70333970115718358</v>
      </c>
      <c r="E62" s="4">
        <f>Input!I63</f>
        <v>474.75600742857142</v>
      </c>
      <c r="F62">
        <f t="shared" si="3"/>
        <v>473.22970628571426</v>
      </c>
      <c r="G62">
        <f t="shared" si="10"/>
        <v>481.84166822425908</v>
      </c>
      <c r="H62">
        <f t="shared" si="4"/>
        <v>74.165888430944705</v>
      </c>
      <c r="I62">
        <f t="shared" si="5"/>
        <v>9245.94583431102</v>
      </c>
      <c r="N62" s="4">
        <f>Input!J63</f>
        <v>3.8920681428571129</v>
      </c>
      <c r="O62">
        <f t="shared" si="6"/>
        <v>3.3578625714285413</v>
      </c>
      <c r="P62">
        <f t="shared" si="7"/>
        <v>4.6578053403179194</v>
      </c>
      <c r="Q62">
        <f t="shared" si="8"/>
        <v>1.689851202387783</v>
      </c>
      <c r="R62">
        <f t="shared" si="9"/>
        <v>11.275241048600696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4.0943445622221004</v>
      </c>
      <c r="D63">
        <f t="shared" si="2"/>
        <v>0.72680957697559356</v>
      </c>
      <c r="E63" s="4">
        <f>Input!I64</f>
        <v>479.18228114285711</v>
      </c>
      <c r="F63">
        <f t="shared" si="3"/>
        <v>477.65597999999994</v>
      </c>
      <c r="G63">
        <f t="shared" si="10"/>
        <v>486.34561714043116</v>
      </c>
      <c r="H63">
        <f t="shared" si="4"/>
        <v>75.509793632361607</v>
      </c>
      <c r="I63">
        <f t="shared" si="5"/>
        <v>10132.393385416506</v>
      </c>
      <c r="N63" s="4">
        <f>Input!J64</f>
        <v>4.4262737142856849</v>
      </c>
      <c r="O63">
        <f t="shared" si="6"/>
        <v>3.8920681428571133</v>
      </c>
      <c r="P63">
        <f t="shared" si="7"/>
        <v>4.5039489161720878</v>
      </c>
      <c r="Q63">
        <f t="shared" si="8"/>
        <v>0.37439808075253117</v>
      </c>
      <c r="R63">
        <f t="shared" si="9"/>
        <v>15.148194428643219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4.1108738641733114</v>
      </c>
      <c r="D64">
        <f t="shared" si="2"/>
        <v>0.74989150314861419</v>
      </c>
      <c r="E64" s="4">
        <f>Input!I65</f>
        <v>483.68486985714287</v>
      </c>
      <c r="F64">
        <f t="shared" si="3"/>
        <v>482.15856871428571</v>
      </c>
      <c r="G64">
        <f t="shared" si="10"/>
        <v>490.7008701035183</v>
      </c>
      <c r="H64">
        <f t="shared" si="4"/>
        <v>72.970913024485057</v>
      </c>
      <c r="I64">
        <f t="shared" si="5"/>
        <v>11028.159313818769</v>
      </c>
      <c r="N64" s="4">
        <f>Input!J65</f>
        <v>4.5025887142857641</v>
      </c>
      <c r="O64">
        <f t="shared" si="6"/>
        <v>3.9683831428571925</v>
      </c>
      <c r="P64">
        <f t="shared" si="7"/>
        <v>4.3552529630871444</v>
      </c>
      <c r="Q64">
        <f t="shared" si="8"/>
        <v>0.14966825780475526</v>
      </c>
      <c r="R64">
        <f t="shared" si="9"/>
        <v>15.748064768513128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4.1271343850450917</v>
      </c>
      <c r="D65">
        <f t="shared" si="2"/>
        <v>0.77259809677278091</v>
      </c>
      <c r="E65" s="4">
        <f>Input!I66</f>
        <v>488.26377371428572</v>
      </c>
      <c r="F65">
        <f t="shared" si="3"/>
        <v>486.73747257142855</v>
      </c>
      <c r="G65">
        <f t="shared" si="10"/>
        <v>494.91244598835652</v>
      </c>
      <c r="H65">
        <f t="shared" si="4"/>
        <v>66.830190367478949</v>
      </c>
      <c r="I65">
        <f t="shared" si="5"/>
        <v>11930.454332847707</v>
      </c>
      <c r="N65" s="4">
        <f>Input!J66</f>
        <v>4.5789038571428478</v>
      </c>
      <c r="O65">
        <f t="shared" si="6"/>
        <v>4.0446982857142766</v>
      </c>
      <c r="P65">
        <f t="shared" si="7"/>
        <v>4.2115758848382079</v>
      </c>
      <c r="Q65">
        <f t="shared" si="8"/>
        <v>2.7848133089367514E-2</v>
      </c>
      <c r="R65">
        <f t="shared" si="9"/>
        <v>16.359584222460008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4.1431347263915326</v>
      </c>
      <c r="D66">
        <f t="shared" si="2"/>
        <v>0.79494136927102588</v>
      </c>
      <c r="E66" s="4">
        <f>Input!I67</f>
        <v>492.07952685714281</v>
      </c>
      <c r="F66">
        <f t="shared" si="3"/>
        <v>490.55322571428565</v>
      </c>
      <c r="G66">
        <f t="shared" si="10"/>
        <v>498.98522094649701</v>
      </c>
      <c r="H66">
        <f t="shared" si="4"/>
        <v>71.098543596035171</v>
      </c>
      <c r="I66">
        <f t="shared" si="5"/>
        <v>12836.752707251464</v>
      </c>
      <c r="N66" s="4">
        <f>Input!J67</f>
        <v>3.8157531428570906</v>
      </c>
      <c r="O66">
        <f t="shared" si="6"/>
        <v>3.2815475714285189</v>
      </c>
      <c r="P66">
        <f t="shared" si="7"/>
        <v>4.0727749581405064</v>
      </c>
      <c r="Q66">
        <f t="shared" si="8"/>
        <v>0.62604077748308096</v>
      </c>
      <c r="R66">
        <f t="shared" si="9"/>
        <v>10.76855446354841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4.1588830833596715</v>
      </c>
      <c r="D67">
        <f t="shared" si="2"/>
        <v>0.81693276454941666</v>
      </c>
      <c r="E67" s="4">
        <f>Input!I68</f>
        <v>496.20054014285716</v>
      </c>
      <c r="F67">
        <f t="shared" si="3"/>
        <v>494.674239</v>
      </c>
      <c r="G67">
        <f t="shared" si="10"/>
        <v>502.92392810636659</v>
      </c>
      <c r="H67">
        <f t="shared" si="4"/>
        <v>68.057370351703568</v>
      </c>
      <c r="I67">
        <f t="shared" si="5"/>
        <v>13744.77239097673</v>
      </c>
      <c r="N67" s="4">
        <f>Input!J68</f>
        <v>4.1210132857143549</v>
      </c>
      <c r="O67">
        <f t="shared" si="6"/>
        <v>3.5868077142857833</v>
      </c>
      <c r="P67">
        <f t="shared" si="7"/>
        <v>3.9387071598695758</v>
      </c>
      <c r="Q67">
        <f t="shared" si="8"/>
        <v>0.12383321980218054</v>
      </c>
      <c r="R67">
        <f t="shared" si="9"/>
        <v>12.865189579260004</v>
      </c>
    </row>
    <row r="68" spans="1:18" x14ac:dyDescent="0.25">
      <c r="A68">
        <f>Input!G69</f>
        <v>65</v>
      </c>
      <c r="B68">
        <f t="shared" ref="B68:B84" si="11">A68-$A$3</f>
        <v>65</v>
      </c>
      <c r="C68">
        <f t="shared" si="1"/>
        <v>4.1743872698956368</v>
      </c>
      <c r="D68">
        <f t="shared" si="2"/>
        <v>0.83858319419564098</v>
      </c>
      <c r="E68" s="4">
        <f>Input!I69</f>
        <v>500.0926084285714</v>
      </c>
      <c r="F68">
        <f t="shared" si="3"/>
        <v>498.56630728571423</v>
      </c>
      <c r="G68">
        <f t="shared" si="10"/>
        <v>506.73315797701014</v>
      </c>
      <c r="H68">
        <f t="shared" si="4"/>
        <v>66.697450213920419</v>
      </c>
      <c r="I68">
        <f t="shared" si="5"/>
        <v>14652.456377905968</v>
      </c>
      <c r="N68" s="4">
        <f>Input!J69</f>
        <v>3.892068285714231</v>
      </c>
      <c r="O68">
        <f t="shared" si="6"/>
        <v>3.3578627142856594</v>
      </c>
      <c r="P68">
        <f t="shared" si="7"/>
        <v>3.809229870643549</v>
      </c>
      <c r="Q68">
        <f t="shared" si="8"/>
        <v>0.20373230983860754</v>
      </c>
      <c r="R68">
        <f t="shared" si="9"/>
        <v>11.275242007989856</v>
      </c>
    </row>
    <row r="69" spans="1:18" x14ac:dyDescent="0.25">
      <c r="A69">
        <f>Input!G70</f>
        <v>66</v>
      </c>
      <c r="B69">
        <f t="shared" si="11"/>
        <v>66</v>
      </c>
      <c r="C69">
        <f t="shared" ref="C69:C84" si="12">LN(B69)</f>
        <v>4.1896547420264252</v>
      </c>
      <c r="D69">
        <f t="shared" ref="D69:D84" si="13">((C69-$Z$3)/$AA$3)</f>
        <v>0.85990306999025612</v>
      </c>
      <c r="E69" s="4">
        <f>Input!I70</f>
        <v>504.1373068571429</v>
      </c>
      <c r="F69">
        <f t="shared" ref="F69:F84" si="14">E69-$E$4</f>
        <v>502.61100571428574</v>
      </c>
      <c r="G69">
        <f t="shared" si="10"/>
        <v>510.41735944720909</v>
      </c>
      <c r="H69">
        <f t="shared" ref="H69:H84" si="15">(F69-G69)^2</f>
        <v>60.939158603526408</v>
      </c>
      <c r="I69">
        <f t="shared" ref="I69:I84" si="16">(G69-$J$4)^2</f>
        <v>15557.955229132735</v>
      </c>
      <c r="N69" s="4">
        <f>Input!J70</f>
        <v>4.0446984285715075</v>
      </c>
      <c r="O69">
        <f t="shared" ref="O69:O84" si="17">N69-$N$4</f>
        <v>3.5104928571429359</v>
      </c>
      <c r="P69">
        <f t="shared" ref="P69:P84" si="18">$Y$3*((1/B69*$AA$3)*(1/SQRT(2*PI()))*EXP(-1*D69*D69/2))</f>
        <v>3.684201470198964</v>
      </c>
      <c r="Q69">
        <f t="shared" ref="Q69:Q84" si="19">(O69-P69)^2</f>
        <v>3.017468224984891E-2</v>
      </c>
      <c r="R69">
        <f t="shared" ref="R69:R84" si="20">(O69-S69)^2</f>
        <v>12.323560100051573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4.2046926193909657</v>
      </c>
      <c r="D70">
        <f t="shared" si="13"/>
        <v>0.88090233397319972</v>
      </c>
      <c r="E70" s="4">
        <f>Input!I71</f>
        <v>507.34253942857146</v>
      </c>
      <c r="F70">
        <f t="shared" si="14"/>
        <v>505.81623828571429</v>
      </c>
      <c r="G70">
        <f t="shared" ref="G70:G84" si="21">G69+P70</f>
        <v>513.98084128536573</v>
      </c>
      <c r="H70">
        <f t="shared" si="15"/>
        <v>66.660742141917225</v>
      </c>
      <c r="I70">
        <f t="shared" si="16"/>
        <v>16459.610734200051</v>
      </c>
      <c r="N70" s="4">
        <f>Input!J71</f>
        <v>3.205232571428553</v>
      </c>
      <c r="O70">
        <f t="shared" si="17"/>
        <v>2.6710269999999814</v>
      </c>
      <c r="P70">
        <f t="shared" si="18"/>
        <v>3.5634818381565792</v>
      </c>
      <c r="Q70">
        <f t="shared" si="19"/>
        <v>0.79647563814911915</v>
      </c>
      <c r="R70">
        <f t="shared" si="20"/>
        <v>7.1343852347289003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4.219507705176107</v>
      </c>
      <c r="D71">
        <f t="shared" si="13"/>
        <v>0.90159048628289506</v>
      </c>
      <c r="E71" s="4">
        <f>Input!I72</f>
        <v>512.45564857142858</v>
      </c>
      <c r="F71">
        <f t="shared" si="14"/>
        <v>510.92934742857142</v>
      </c>
      <c r="G71">
        <f t="shared" si="21"/>
        <v>517.42777405751906</v>
      </c>
      <c r="H71">
        <f t="shared" si="15"/>
        <v>42.229548651815797</v>
      </c>
      <c r="I71">
        <f t="shared" si="16"/>
        <v>17355.940659398588</v>
      </c>
      <c r="N71" s="4">
        <f>Input!J72</f>
        <v>5.1131091428571267</v>
      </c>
      <c r="O71">
        <f t="shared" si="17"/>
        <v>4.5789035714285555</v>
      </c>
      <c r="P71">
        <f t="shared" si="18"/>
        <v>3.4469327721533274</v>
      </c>
      <c r="Q71">
        <f t="shared" si="19"/>
        <v>1.2813578904117988</v>
      </c>
      <c r="R71">
        <f t="shared" si="20"/>
        <v>20.966357916441179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4.2341065045972597</v>
      </c>
      <c r="D72">
        <f t="shared" si="13"/>
        <v>0.92197661096307826</v>
      </c>
      <c r="E72" s="4">
        <f>Input!I73</f>
        <v>517.72138785714287</v>
      </c>
      <c r="F72">
        <f t="shared" si="14"/>
        <v>516.19508671428571</v>
      </c>
      <c r="G72">
        <f t="shared" si="21"/>
        <v>520.76219239140505</v>
      </c>
      <c r="H72">
        <f t="shared" si="15"/>
        <v>20.858454265975737</v>
      </c>
      <c r="I72">
        <f t="shared" si="16"/>
        <v>18245.624533381037</v>
      </c>
      <c r="N72" s="4">
        <f>Input!J73</f>
        <v>5.2657392857142895</v>
      </c>
      <c r="O72">
        <f t="shared" si="17"/>
        <v>4.7315337142857183</v>
      </c>
      <c r="P72">
        <f t="shared" si="18"/>
        <v>3.334418333886044</v>
      </c>
      <c r="Q72">
        <f t="shared" si="19"/>
        <v>1.9519313861493266</v>
      </c>
      <c r="R72">
        <f t="shared" si="20"/>
        <v>22.387411289422406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4.2484952420493594</v>
      </c>
      <c r="D73">
        <f t="shared" si="13"/>
        <v>0.94206939991282646</v>
      </c>
      <c r="E73" s="4">
        <f>Input!I74</f>
        <v>522.52923671428573</v>
      </c>
      <c r="F73">
        <f t="shared" si="14"/>
        <v>521.00293557142857</v>
      </c>
      <c r="G73">
        <f t="shared" si="21"/>
        <v>523.9879975237551</v>
      </c>
      <c r="H73">
        <f t="shared" si="15"/>
        <v>8.9105948592274888</v>
      </c>
      <c r="I73">
        <f t="shared" si="16"/>
        <v>19127.490418709727</v>
      </c>
      <c r="N73" s="4">
        <f>Input!J74</f>
        <v>4.8078488571428579</v>
      </c>
      <c r="O73">
        <f t="shared" si="17"/>
        <v>4.2736432857142868</v>
      </c>
      <c r="P73">
        <f t="shared" si="18"/>
        <v>3.2258051323500867</v>
      </c>
      <c r="Q73">
        <f t="shared" si="19"/>
        <v>1.0979647956456968</v>
      </c>
      <c r="R73">
        <f t="shared" si="20"/>
        <v>18.264026933530804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4.2626798770413155</v>
      </c>
      <c r="D74">
        <f t="shared" si="13"/>
        <v>0.96187717513781645</v>
      </c>
      <c r="E74" s="4">
        <f>Input!I75</f>
        <v>527.26077071428563</v>
      </c>
      <c r="F74">
        <f t="shared" si="14"/>
        <v>525.73446957142846</v>
      </c>
      <c r="G74">
        <f t="shared" si="21"/>
        <v>527.10896007619715</v>
      </c>
      <c r="H74">
        <f t="shared" si="15"/>
        <v>1.8892241476992802</v>
      </c>
      <c r="I74">
        <f t="shared" si="16"/>
        <v>20000.502617279162</v>
      </c>
      <c r="N74" s="4">
        <f>Input!J75</f>
        <v>4.7315339999998969</v>
      </c>
      <c r="O74">
        <f t="shared" si="17"/>
        <v>4.1973284285713257</v>
      </c>
      <c r="P74">
        <f t="shared" si="18"/>
        <v>3.1209625524420477</v>
      </c>
      <c r="Q74">
        <f t="shared" si="19"/>
        <v>1.1585634992955482</v>
      </c>
      <c r="R74">
        <f t="shared" si="20"/>
        <v>17.617565937293033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4.2766661190160553</v>
      </c>
      <c r="D75">
        <f t="shared" si="13"/>
        <v>0.98140790944540146</v>
      </c>
      <c r="E75" s="4">
        <f>Input!I76</f>
        <v>532.22124985714277</v>
      </c>
      <c r="F75">
        <f t="shared" si="14"/>
        <v>530.6949487142856</v>
      </c>
      <c r="G75">
        <f t="shared" si="21"/>
        <v>530.12872301230993</v>
      </c>
      <c r="H75">
        <f t="shared" si="15"/>
        <v>0.320611545577838</v>
      </c>
      <c r="I75">
        <f t="shared" si="16"/>
        <v>20863.750257643391</v>
      </c>
      <c r="N75" s="4">
        <f>Input!J76</f>
        <v>4.9604791428571389</v>
      </c>
      <c r="O75">
        <f t="shared" si="17"/>
        <v>4.4262735714285677</v>
      </c>
      <c r="P75">
        <f t="shared" si="18"/>
        <v>3.0197629361127851</v>
      </c>
      <c r="Q75">
        <f t="shared" si="19"/>
        <v>1.9782721672564063</v>
      </c>
      <c r="R75">
        <f t="shared" si="20"/>
        <v>19.591897729127009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4.290459441148391</v>
      </c>
      <c r="D76">
        <f t="shared" si="13"/>
        <v>1.000669245712293</v>
      </c>
      <c r="E76" s="4">
        <f>Input!I77</f>
        <v>537.0290988571428</v>
      </c>
      <c r="F76">
        <f t="shared" si="14"/>
        <v>535.50279771428563</v>
      </c>
      <c r="G76">
        <f t="shared" si="21"/>
        <v>533.05080473470014</v>
      </c>
      <c r="H76">
        <f t="shared" si="15"/>
        <v>6.0122695719365673</v>
      </c>
      <c r="I76">
        <f t="shared" si="16"/>
        <v>21716.436712964809</v>
      </c>
      <c r="N76" s="4">
        <f>Input!J77</f>
        <v>4.8078490000000329</v>
      </c>
      <c r="O76">
        <f t="shared" si="17"/>
        <v>4.2736434285714617</v>
      </c>
      <c r="P76">
        <f t="shared" si="18"/>
        <v>2.9220817223902129</v>
      </c>
      <c r="Q76">
        <f t="shared" si="19"/>
        <v>1.8267190456155684</v>
      </c>
      <c r="R76">
        <f t="shared" si="20"/>
        <v>18.264028154572038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4.3040650932041702</v>
      </c>
      <c r="D77">
        <f t="shared" si="13"/>
        <v>1.0196685148413984</v>
      </c>
      <c r="E77" s="4">
        <f>Input!I78</f>
        <v>541.6080027142857</v>
      </c>
      <c r="F77">
        <f t="shared" si="14"/>
        <v>540.08170157142854</v>
      </c>
      <c r="G77">
        <f t="shared" si="21"/>
        <v>535.87860228652653</v>
      </c>
      <c r="H77">
        <f t="shared" si="15"/>
        <v>17.666043598743784</v>
      </c>
      <c r="I77">
        <f t="shared" si="16"/>
        <v>22557.869799448796</v>
      </c>
      <c r="N77" s="4">
        <f>Input!J78</f>
        <v>4.5789038571429046</v>
      </c>
      <c r="O77">
        <f t="shared" si="17"/>
        <v>4.0446982857143334</v>
      </c>
      <c r="P77">
        <f t="shared" si="18"/>
        <v>2.8277975518264218</v>
      </c>
      <c r="Q77">
        <f t="shared" si="19"/>
        <v>1.4808473961369379</v>
      </c>
      <c r="R77">
        <f t="shared" si="20"/>
        <v>16.359584222460466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4.3174881135363101</v>
      </c>
      <c r="D78">
        <f t="shared" si="13"/>
        <v>1.0384127525133777</v>
      </c>
      <c r="E78" s="4">
        <f>Input!I79</f>
        <v>545.34744085714283</v>
      </c>
      <c r="F78">
        <f t="shared" si="14"/>
        <v>543.82113971428566</v>
      </c>
      <c r="G78">
        <f t="shared" si="21"/>
        <v>538.61539462677604</v>
      </c>
      <c r="H78">
        <f t="shared" si="15"/>
        <v>27.09978191613061</v>
      </c>
      <c r="I78">
        <f t="shared" si="16"/>
        <v>23387.452706624998</v>
      </c>
      <c r="N78" s="4">
        <f>Input!J79</f>
        <v>3.7394381428571251</v>
      </c>
      <c r="O78">
        <f t="shared" si="17"/>
        <v>3.2052325714285534</v>
      </c>
      <c r="P78">
        <f t="shared" si="18"/>
        <v>2.7367923402494903</v>
      </c>
      <c r="Q78">
        <f t="shared" si="19"/>
        <v>0.21943625018709417</v>
      </c>
      <c r="R78">
        <f t="shared" si="20"/>
        <v>10.273515836946498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4.3307333402863311</v>
      </c>
      <c r="D79">
        <f t="shared" si="13"/>
        <v>1.0569087148287435</v>
      </c>
      <c r="E79" s="4">
        <f>Input!I80</f>
        <v>548.32372828571431</v>
      </c>
      <c r="F79">
        <f t="shared" si="14"/>
        <v>546.79742714285715</v>
      </c>
      <c r="G79">
        <f t="shared" si="21"/>
        <v>541.26434595288151</v>
      </c>
      <c r="H79">
        <f t="shared" si="15"/>
        <v>30.614987454862163</v>
      </c>
      <c r="I79">
        <f t="shared" si="16"/>
        <v>24204.675612587103</v>
      </c>
      <c r="N79" s="4">
        <f>Input!J80</f>
        <v>2.9762874285714815</v>
      </c>
      <c r="O79">
        <f t="shared" si="17"/>
        <v>2.4420818571429099</v>
      </c>
      <c r="P79">
        <f t="shared" si="18"/>
        <v>2.6489513261054713</v>
      </c>
      <c r="Q79">
        <f t="shared" si="19"/>
        <v>4.2794977188852161E-2</v>
      </c>
      <c r="R79">
        <f t="shared" si="20"/>
        <v>5.963763796986564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4.3438054218536841</v>
      </c>
      <c r="D80">
        <f t="shared" si="13"/>
        <v>1.075162892927489</v>
      </c>
      <c r="E80" s="4">
        <f>Input!I81</f>
        <v>551.37633085714288</v>
      </c>
      <c r="F80">
        <f t="shared" si="14"/>
        <v>549.85002971428571</v>
      </c>
      <c r="G80">
        <f t="shared" si="21"/>
        <v>543.82850904803331</v>
      </c>
      <c r="H80">
        <f t="shared" si="15"/>
        <v>36.258711134104743</v>
      </c>
      <c r="I80">
        <f t="shared" si="16"/>
        <v>25009.107939234113</v>
      </c>
      <c r="N80" s="4">
        <f>Input!J81</f>
        <v>3.0526025714285652</v>
      </c>
      <c r="O80">
        <f t="shared" si="17"/>
        <v>2.5183969999999936</v>
      </c>
      <c r="P80">
        <f t="shared" si="18"/>
        <v>2.5641630951518337</v>
      </c>
      <c r="Q80">
        <f t="shared" si="19"/>
        <v>2.0945354654472873E-3</v>
      </c>
      <c r="R80">
        <f t="shared" si="20"/>
        <v>6.3423234496089673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4.3567088266895917</v>
      </c>
      <c r="D81">
        <f t="shared" si="13"/>
        <v>1.093181526665449</v>
      </c>
      <c r="E81" s="4">
        <f>Input!I82</f>
        <v>554.50524842857135</v>
      </c>
      <c r="F81">
        <f t="shared" si="14"/>
        <v>552.97894728571418</v>
      </c>
      <c r="G81">
        <f t="shared" si="21"/>
        <v>546.31082863383438</v>
      </c>
      <c r="H81">
        <f t="shared" si="15"/>
        <v>44.463806355547398</v>
      </c>
      <c r="I81">
        <f t="shared" si="16"/>
        <v>25800.391204603926</v>
      </c>
      <c r="N81" s="4">
        <f>Input!J82</f>
        <v>3.1289175714284738</v>
      </c>
      <c r="O81">
        <f t="shared" si="17"/>
        <v>2.5947119999999022</v>
      </c>
      <c r="P81">
        <f t="shared" si="18"/>
        <v>2.4823195858010885</v>
      </c>
      <c r="Q81">
        <f t="shared" si="19"/>
        <v>1.2632054769437708E-2</v>
      </c>
      <c r="R81">
        <f t="shared" si="20"/>
        <v>6.7325303629434927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4.3694478524670215</v>
      </c>
      <c r="D82">
        <f t="shared" si="13"/>
        <v>1.110970617419478</v>
      </c>
      <c r="E82" s="4">
        <f>Input!I83</f>
        <v>557.63416599999994</v>
      </c>
      <c r="F82">
        <f t="shared" si="14"/>
        <v>556.10786485714277</v>
      </c>
      <c r="G82">
        <f t="shared" si="21"/>
        <v>548.71414471184028</v>
      </c>
      <c r="H82">
        <f t="shared" si="15"/>
        <v>54.667097587051956</v>
      </c>
      <c r="I82">
        <f t="shared" si="16"/>
        <v>26578.23243150632</v>
      </c>
      <c r="N82" s="4">
        <f>Input!J83</f>
        <v>3.1289175714285875</v>
      </c>
      <c r="O82">
        <f t="shared" si="17"/>
        <v>2.5947120000000159</v>
      </c>
      <c r="P82">
        <f t="shared" si="18"/>
        <v>2.403316078005882</v>
      </c>
      <c r="Q82">
        <f t="shared" si="19"/>
        <v>3.6632398955984594E-2</v>
      </c>
      <c r="R82">
        <f t="shared" si="20"/>
        <v>6.7325303629440825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4.3820266346738812</v>
      </c>
      <c r="D83">
        <f t="shared" si="13"/>
        <v>1.1285359400872008</v>
      </c>
      <c r="E83" s="4">
        <f>Input!I84</f>
        <v>560.38150814285711</v>
      </c>
      <c r="F83">
        <f t="shared" si="14"/>
        <v>558.85520699999995</v>
      </c>
      <c r="G83">
        <f t="shared" si="21"/>
        <v>551.04119588005778</v>
      </c>
      <c r="H83">
        <f t="shared" si="15"/>
        <v>61.058769782579816</v>
      </c>
      <c r="I83">
        <f t="shared" si="16"/>
        <v>27342.398073806537</v>
      </c>
      <c r="N83" s="4">
        <f>Input!J84</f>
        <v>2.7473421428571783</v>
      </c>
      <c r="O83">
        <f t="shared" si="17"/>
        <v>2.2131365714286066</v>
      </c>
      <c r="P83">
        <f t="shared" si="18"/>
        <v>2.3270511682174675</v>
      </c>
      <c r="Q83">
        <f t="shared" si="19"/>
        <v>1.2976535361568746E-2</v>
      </c>
      <c r="R83">
        <f t="shared" si="20"/>
        <v>4.8979734837947682</v>
      </c>
    </row>
    <row r="84" spans="1:18" x14ac:dyDescent="0.25">
      <c r="A84">
        <f>Input!G85</f>
        <v>81</v>
      </c>
      <c r="B84">
        <f t="shared" si="11"/>
        <v>81</v>
      </c>
      <c r="C84">
        <f t="shared" si="12"/>
        <v>4.3944491546724391</v>
      </c>
      <c r="D84">
        <f t="shared" si="13"/>
        <v>1.1458830543413863</v>
      </c>
      <c r="E84" s="4">
        <f>Input!I85</f>
        <v>562.97622028571425</v>
      </c>
      <c r="F84">
        <f t="shared" si="14"/>
        <v>561.44991914285708</v>
      </c>
      <c r="G84">
        <f t="shared" si="21"/>
        <v>553.29462261269055</v>
      </c>
      <c r="H84">
        <f t="shared" si="15"/>
        <v>66.508861494946373</v>
      </c>
      <c r="I84">
        <f t="shared" si="16"/>
        <v>28092.708423851105</v>
      </c>
      <c r="N84" s="4">
        <f>Input!J85</f>
        <v>2.5947121428571336</v>
      </c>
      <c r="O84">
        <f t="shared" si="17"/>
        <v>2.060506571428562</v>
      </c>
      <c r="P84">
        <f t="shared" si="18"/>
        <v>2.2534267326327502</v>
      </c>
      <c r="Q84">
        <f t="shared" si="19"/>
        <v>3.7218188599049962E-2</v>
      </c>
      <c r="R84">
        <f t="shared" si="20"/>
        <v>4.2456873309002878</v>
      </c>
    </row>
    <row r="85" spans="1:18" x14ac:dyDescent="0.25">
      <c r="A85">
        <f>Input!G86</f>
        <v>82</v>
      </c>
      <c r="B85">
        <f t="shared" ref="B85:B112" si="22">A85-$A$3</f>
        <v>82</v>
      </c>
      <c r="C85">
        <f t="shared" ref="C85:C112" si="23">LN(B85)</f>
        <v>4.4067192472642533</v>
      </c>
      <c r="D85">
        <f t="shared" ref="D85:D112" si="24">((C85-$Z$3)/$AA$3)</f>
        <v>1.1630173151938012</v>
      </c>
      <c r="E85" s="4">
        <f>Input!I86</f>
        <v>564.42620642857139</v>
      </c>
      <c r="F85">
        <f t="shared" ref="F85:F112" si="25">E85-$E$4</f>
        <v>562.89990528571423</v>
      </c>
      <c r="G85">
        <f t="shared" ref="G85:G112" si="26">G84+P85</f>
        <v>555.4769704933567</v>
      </c>
      <c r="H85">
        <f t="shared" ref="H85:H112" si="27">(F85-G85)^2</f>
        <v>55.099960931591831</v>
      </c>
      <c r="I85">
        <f t="shared" ref="I85:I112" si="28">(G85-$J$4)^2</f>
        <v>28829.032466639736</v>
      </c>
      <c r="N85" s="4">
        <f>Input!J86</f>
        <v>1.4499861428571421</v>
      </c>
      <c r="O85">
        <f t="shared" ref="O85:O112" si="29">N85-$N$4</f>
        <v>0.91578057142857061</v>
      </c>
      <c r="P85">
        <f t="shared" ref="P85:P112" si="30">$Y$3*((1/B85*$AA$3)*(1/SQRT(2*PI()))*EXP(-1*D85*D85/2))</f>
        <v>2.1823478806661276</v>
      </c>
      <c r="Q85">
        <f t="shared" ref="Q85:Q112" si="31">(O85-P85)^2</f>
        <v>1.6041927488292655</v>
      </c>
      <c r="R85">
        <f t="shared" ref="R85:R112" si="32">(O85-S85)^2</f>
        <v>0.83865405500603929</v>
      </c>
    </row>
    <row r="86" spans="1:18" x14ac:dyDescent="0.25">
      <c r="A86">
        <f>Input!G87</f>
        <v>83</v>
      </c>
      <c r="B86">
        <f t="shared" si="22"/>
        <v>83</v>
      </c>
      <c r="C86">
        <f t="shared" si="23"/>
        <v>4.4188406077965983</v>
      </c>
      <c r="D86">
        <f t="shared" si="24"/>
        <v>1.1799438829188016</v>
      </c>
      <c r="E86" s="4">
        <f>Input!I87</f>
        <v>565.87619271428571</v>
      </c>
      <c r="F86">
        <f t="shared" si="25"/>
        <v>564.34989157142854</v>
      </c>
      <c r="G86">
        <f t="shared" si="26"/>
        <v>557.59069339369296</v>
      </c>
      <c r="H86">
        <f t="shared" si="27"/>
        <v>45.686760005904041</v>
      </c>
      <c r="I86">
        <f t="shared" si="28"/>
        <v>29551.283148411789</v>
      </c>
      <c r="N86" s="4">
        <f>Input!J87</f>
        <v>1.4499862857143171</v>
      </c>
      <c r="O86">
        <f t="shared" si="29"/>
        <v>0.91578071428574559</v>
      </c>
      <c r="P86">
        <f t="shared" si="30"/>
        <v>2.1137229003362434</v>
      </c>
      <c r="Q86">
        <f t="shared" si="31"/>
        <v>1.4350654811194459</v>
      </c>
      <c r="R86">
        <f t="shared" si="32"/>
        <v>0.8386543166577104</v>
      </c>
    </row>
    <row r="87" spans="1:18" x14ac:dyDescent="0.25">
      <c r="A87">
        <f>Input!G88</f>
        <v>84</v>
      </c>
      <c r="B87">
        <f t="shared" si="22"/>
        <v>84</v>
      </c>
      <c r="C87">
        <f t="shared" si="23"/>
        <v>4.4308167988433134</v>
      </c>
      <c r="D87">
        <f t="shared" si="24"/>
        <v>1.1966677323826331</v>
      </c>
      <c r="E87" s="4">
        <f>Input!I88</f>
        <v>567.17354885714292</v>
      </c>
      <c r="F87">
        <f t="shared" si="25"/>
        <v>565.64724771428575</v>
      </c>
      <c r="G87">
        <f t="shared" si="26"/>
        <v>559.63815659073441</v>
      </c>
      <c r="H87">
        <f t="shared" si="27"/>
        <v>36.109176131143542</v>
      </c>
      <c r="I87">
        <f t="shared" si="28"/>
        <v>30259.413029319552</v>
      </c>
      <c r="N87" s="4">
        <f>Input!J88</f>
        <v>1.2973561428572111</v>
      </c>
      <c r="O87">
        <f t="shared" si="29"/>
        <v>0.76315057142863962</v>
      </c>
      <c r="P87">
        <f t="shared" si="30"/>
        <v>2.0474631970414121</v>
      </c>
      <c r="Q87">
        <f t="shared" si="31"/>
        <v>1.6494589203083738</v>
      </c>
      <c r="R87">
        <f t="shared" si="32"/>
        <v>0.58239879467185918</v>
      </c>
    </row>
    <row r="88" spans="1:18" x14ac:dyDescent="0.25">
      <c r="A88">
        <f>Input!G89</f>
        <v>85</v>
      </c>
      <c r="B88">
        <f t="shared" si="22"/>
        <v>85</v>
      </c>
      <c r="C88">
        <f t="shared" si="23"/>
        <v>4.4426512564903167</v>
      </c>
      <c r="D88">
        <f t="shared" si="24"/>
        <v>1.2131936618206791</v>
      </c>
      <c r="E88" s="4">
        <f>Input!I89</f>
        <v>568.54722000000004</v>
      </c>
      <c r="F88">
        <f t="shared" si="25"/>
        <v>567.02091885714287</v>
      </c>
      <c r="G88">
        <f t="shared" si="26"/>
        <v>561.62163981774086</v>
      </c>
      <c r="H88">
        <f t="shared" si="27"/>
        <v>29.152214145325974</v>
      </c>
      <c r="I88">
        <f t="shared" si="28"/>
        <v>30953.410291791097</v>
      </c>
      <c r="N88" s="4">
        <f>Input!J89</f>
        <v>1.3736711428571198</v>
      </c>
      <c r="O88">
        <f t="shared" si="29"/>
        <v>0.83946557142854827</v>
      </c>
      <c r="P88">
        <f t="shared" si="30"/>
        <v>1.9834832270064255</v>
      </c>
      <c r="Q88">
        <f t="shared" si="31"/>
        <v>1.3087763962739023</v>
      </c>
      <c r="R88">
        <f t="shared" si="32"/>
        <v>0.70470244561385909</v>
      </c>
    </row>
    <row r="89" spans="1:18" x14ac:dyDescent="0.25">
      <c r="A89">
        <f>Input!G90</f>
        <v>86</v>
      </c>
      <c r="B89">
        <f t="shared" si="22"/>
        <v>86</v>
      </c>
      <c r="C89">
        <f t="shared" si="23"/>
        <v>4.4543472962535073</v>
      </c>
      <c r="D89">
        <f t="shared" si="24"/>
        <v>1.229526301101366</v>
      </c>
      <c r="E89" s="4">
        <f>Input!I90</f>
        <v>570.22615128571431</v>
      </c>
      <c r="F89">
        <f t="shared" si="25"/>
        <v>568.69985014285714</v>
      </c>
      <c r="G89">
        <f t="shared" si="26"/>
        <v>563.54334024425657</v>
      </c>
      <c r="H89">
        <f t="shared" si="27"/>
        <v>26.589594334365714</v>
      </c>
      <c r="I89">
        <f t="shared" si="28"/>
        <v>31633.295078037689</v>
      </c>
      <c r="N89" s="4">
        <f>Input!J90</f>
        <v>1.6789312857142704</v>
      </c>
      <c r="O89">
        <f t="shared" si="29"/>
        <v>1.1447257142856988</v>
      </c>
      <c r="P89">
        <f t="shared" si="30"/>
        <v>1.9217004265156903</v>
      </c>
      <c r="Q89">
        <f t="shared" si="31"/>
        <v>0.60368970344487805</v>
      </c>
      <c r="R89">
        <f t="shared" si="32"/>
        <v>1.3103969609469033</v>
      </c>
    </row>
    <row r="90" spans="1:18" x14ac:dyDescent="0.25">
      <c r="A90">
        <f>Input!G91</f>
        <v>87</v>
      </c>
      <c r="B90">
        <f t="shared" si="22"/>
        <v>87</v>
      </c>
      <c r="C90">
        <f t="shared" si="23"/>
        <v>4.4659081186545837</v>
      </c>
      <c r="D90">
        <f t="shared" si="24"/>
        <v>1.2456701195123725</v>
      </c>
      <c r="E90" s="4">
        <f>Input!I91</f>
        <v>571.82876771428573</v>
      </c>
      <c r="F90">
        <f t="shared" si="25"/>
        <v>570.30246657142857</v>
      </c>
      <c r="G90">
        <f t="shared" si="26"/>
        <v>565.40537538215619</v>
      </c>
      <c r="H90">
        <f t="shared" si="27"/>
        <v>23.981502116049107</v>
      </c>
      <c r="I90">
        <f t="shared" si="28"/>
        <v>32299.116131927476</v>
      </c>
      <c r="N90" s="4">
        <f>Input!J91</f>
        <v>1.6026164285714231</v>
      </c>
      <c r="O90">
        <f t="shared" si="29"/>
        <v>1.0684108571428514</v>
      </c>
      <c r="P90">
        <f t="shared" si="30"/>
        <v>1.8620351378996001</v>
      </c>
      <c r="Q90">
        <f t="shared" si="31"/>
        <v>0.62983949900666658</v>
      </c>
      <c r="R90">
        <f t="shared" si="32"/>
        <v>1.1415017596607224</v>
      </c>
    </row>
    <row r="91" spans="1:18" x14ac:dyDescent="0.25">
      <c r="A91">
        <f>Input!G92</f>
        <v>88</v>
      </c>
      <c r="B91">
        <f t="shared" si="22"/>
        <v>88</v>
      </c>
      <c r="C91">
        <f t="shared" si="23"/>
        <v>4.4773368144782069</v>
      </c>
      <c r="D91">
        <f t="shared" si="24"/>
        <v>1.2616294331018647</v>
      </c>
      <c r="E91" s="4">
        <f>Input!I92</f>
        <v>573.43138399999998</v>
      </c>
      <c r="F91">
        <f t="shared" si="25"/>
        <v>571.90508285714282</v>
      </c>
      <c r="G91">
        <f t="shared" si="26"/>
        <v>567.20978591526728</v>
      </c>
      <c r="H91">
        <f t="shared" si="27"/>
        <v>22.045813372385798</v>
      </c>
      <c r="I91">
        <f t="shared" si="28"/>
        <v>32950.947722127807</v>
      </c>
      <c r="N91" s="4">
        <f>Input!J92</f>
        <v>1.6026162857142481</v>
      </c>
      <c r="O91">
        <f t="shared" si="29"/>
        <v>1.0684107142856765</v>
      </c>
      <c r="P91">
        <f t="shared" si="30"/>
        <v>1.8044105331111377</v>
      </c>
      <c r="Q91">
        <f t="shared" si="31"/>
        <v>0.54169573331111187</v>
      </c>
      <c r="R91">
        <f t="shared" si="32"/>
        <v>1.1415014544004294</v>
      </c>
    </row>
    <row r="92" spans="1:18" x14ac:dyDescent="0.25">
      <c r="A92">
        <f>Input!G93</f>
        <v>89</v>
      </c>
      <c r="B92">
        <f t="shared" si="22"/>
        <v>89</v>
      </c>
      <c r="C92">
        <f t="shared" si="23"/>
        <v>4.4886363697321396</v>
      </c>
      <c r="D92">
        <f t="shared" si="24"/>
        <v>1.2774084116049547</v>
      </c>
      <c r="E92" s="4">
        <f>Input!I93</f>
        <v>575.03400028571434</v>
      </c>
      <c r="F92">
        <f t="shared" si="25"/>
        <v>573.50769914285718</v>
      </c>
      <c r="G92">
        <f t="shared" si="26"/>
        <v>568.95853845088243</v>
      </c>
      <c r="H92">
        <f t="shared" si="27"/>
        <v>20.694863001408169</v>
      </c>
      <c r="I92">
        <f t="shared" si="28"/>
        <v>33588.886825010486</v>
      </c>
      <c r="N92" s="4">
        <f>Input!J93</f>
        <v>1.6026162857143618</v>
      </c>
      <c r="O92">
        <f t="shared" si="29"/>
        <v>1.0684107142857902</v>
      </c>
      <c r="P92">
        <f t="shared" si="30"/>
        <v>1.7487525356151279</v>
      </c>
      <c r="Q92">
        <f t="shared" si="31"/>
        <v>0.46286499384972052</v>
      </c>
      <c r="R92">
        <f t="shared" si="32"/>
        <v>1.1415014544006723</v>
      </c>
    </row>
    <row r="93" spans="1:18" x14ac:dyDescent="0.25">
      <c r="A93">
        <f>Input!G94</f>
        <v>90</v>
      </c>
      <c r="B93">
        <f t="shared" si="22"/>
        <v>90</v>
      </c>
      <c r="C93">
        <f t="shared" si="23"/>
        <v>4.499809670330265</v>
      </c>
      <c r="D93">
        <f t="shared" si="24"/>
        <v>1.2930110849831855</v>
      </c>
      <c r="E93" s="4">
        <f>Input!I94</f>
        <v>576.7129315714285</v>
      </c>
      <c r="F93">
        <f t="shared" si="25"/>
        <v>575.18663042857133</v>
      </c>
      <c r="G93">
        <f t="shared" si="26"/>
        <v>570.65352819209454</v>
      </c>
      <c r="H93">
        <f t="shared" si="27"/>
        <v>20.549015886350904</v>
      </c>
      <c r="I93">
        <f t="shared" si="28"/>
        <v>34213.050547317631</v>
      </c>
      <c r="N93" s="4">
        <f>Input!J94</f>
        <v>1.6789312857141567</v>
      </c>
      <c r="O93">
        <f t="shared" si="29"/>
        <v>1.1447257142855851</v>
      </c>
      <c r="P93">
        <f t="shared" si="30"/>
        <v>1.6949897412120758</v>
      </c>
      <c r="Q93">
        <f t="shared" si="31"/>
        <v>0.30279049932935764</v>
      </c>
      <c r="R93">
        <f t="shared" si="32"/>
        <v>1.310396960946643</v>
      </c>
    </row>
    <row r="94" spans="1:18" x14ac:dyDescent="0.25">
      <c r="A94">
        <f>Input!G95</f>
        <v>91</v>
      </c>
      <c r="B94">
        <f t="shared" si="22"/>
        <v>91</v>
      </c>
      <c r="C94">
        <f t="shared" si="23"/>
        <v>4.5108595065168497</v>
      </c>
      <c r="D94">
        <f t="shared" si="24"/>
        <v>1.3084413496026805</v>
      </c>
      <c r="E94" s="4">
        <f>Input!I95</f>
        <v>578.39186285714277</v>
      </c>
      <c r="F94">
        <f t="shared" si="25"/>
        <v>576.8655617142856</v>
      </c>
      <c r="G94">
        <f t="shared" si="26"/>
        <v>572.29658153042476</v>
      </c>
      <c r="H94">
        <f t="shared" si="27"/>
        <v>20.875579920513076</v>
      </c>
      <c r="I94">
        <f t="shared" si="28"/>
        <v>34823.57377000399</v>
      </c>
      <c r="N94" s="4">
        <f>Input!J95</f>
        <v>1.6789312857142704</v>
      </c>
      <c r="O94">
        <f t="shared" si="29"/>
        <v>1.1447257142856988</v>
      </c>
      <c r="P94">
        <f t="shared" si="30"/>
        <v>1.6430533383301891</v>
      </c>
      <c r="Q94">
        <f t="shared" si="31"/>
        <v>0.24833042088582682</v>
      </c>
      <c r="R94">
        <f t="shared" si="32"/>
        <v>1.3103969609469033</v>
      </c>
    </row>
    <row r="95" spans="1:18" x14ac:dyDescent="0.25">
      <c r="A95">
        <f>Input!G96</f>
        <v>92</v>
      </c>
      <c r="B95">
        <f t="shared" si="22"/>
        <v>92</v>
      </c>
      <c r="C95">
        <f t="shared" si="23"/>
        <v>4.5217885770490405</v>
      </c>
      <c r="D95">
        <f t="shared" si="24"/>
        <v>1.3237029740746855</v>
      </c>
      <c r="E95" s="4">
        <f>Input!I96</f>
        <v>579.765534</v>
      </c>
      <c r="F95">
        <f t="shared" si="25"/>
        <v>578.23923285714284</v>
      </c>
      <c r="G95">
        <f t="shared" si="26"/>
        <v>573.88945855866621</v>
      </c>
      <c r="H95">
        <f t="shared" si="27"/>
        <v>18.920536447687876</v>
      </c>
      <c r="I95">
        <f t="shared" si="28"/>
        <v>35420.606996002512</v>
      </c>
      <c r="N95" s="4">
        <f>Input!J96</f>
        <v>1.3736711428572335</v>
      </c>
      <c r="O95">
        <f t="shared" si="29"/>
        <v>0.83946557142866196</v>
      </c>
      <c r="P95">
        <f t="shared" si="30"/>
        <v>1.5928770282414817</v>
      </c>
      <c r="Q95">
        <f t="shared" si="31"/>
        <v>0.5676288232568153</v>
      </c>
      <c r="R95">
        <f t="shared" si="32"/>
        <v>0.70470244561404993</v>
      </c>
    </row>
    <row r="96" spans="1:18" x14ac:dyDescent="0.25">
      <c r="A96">
        <f>Input!G97</f>
        <v>93</v>
      </c>
      <c r="B96">
        <f t="shared" si="22"/>
        <v>93</v>
      </c>
      <c r="C96">
        <f t="shared" si="23"/>
        <v>4.5325994931532563</v>
      </c>
      <c r="D96">
        <f t="shared" si="24"/>
        <v>1.3387996047803727</v>
      </c>
      <c r="E96" s="4">
        <f>Input!I97</f>
        <v>580.75762985714289</v>
      </c>
      <c r="F96">
        <f t="shared" si="25"/>
        <v>579.23132871428572</v>
      </c>
      <c r="G96">
        <f t="shared" si="26"/>
        <v>575.43385550425614</v>
      </c>
      <c r="H96">
        <f t="shared" si="27"/>
        <v>14.420802780892359</v>
      </c>
      <c r="I96">
        <f t="shared" si="28"/>
        <v>36004.314385910606</v>
      </c>
      <c r="N96" s="4">
        <f>Input!J97</f>
        <v>0.99209585714288551</v>
      </c>
      <c r="O96">
        <f t="shared" si="29"/>
        <v>0.457890285714314</v>
      </c>
      <c r="P96">
        <f t="shared" si="30"/>
        <v>1.5443969455899558</v>
      </c>
      <c r="Q96">
        <f t="shared" si="31"/>
        <v>1.1804967219541234</v>
      </c>
      <c r="R96">
        <f t="shared" si="32"/>
        <v>0.20966351375153611</v>
      </c>
    </row>
    <row r="97" spans="1:18" x14ac:dyDescent="0.25">
      <c r="A97">
        <f>Input!G98</f>
        <v>94</v>
      </c>
      <c r="B97">
        <f t="shared" si="22"/>
        <v>94</v>
      </c>
      <c r="C97">
        <f t="shared" si="23"/>
        <v>4.5432947822700038</v>
      </c>
      <c r="D97">
        <f t="shared" si="24"/>
        <v>1.3537347711001939</v>
      </c>
      <c r="E97" s="4">
        <f>Input!I98</f>
        <v>581.67341057142858</v>
      </c>
      <c r="F97">
        <f t="shared" si="25"/>
        <v>580.14710942857141</v>
      </c>
      <c r="G97">
        <f t="shared" si="26"/>
        <v>576.93140708381623</v>
      </c>
      <c r="H97">
        <f t="shared" si="27"/>
        <v>10.340741570064004</v>
      </c>
      <c r="I97">
        <f t="shared" si="28"/>
        <v>36574.871966764273</v>
      </c>
      <c r="N97" s="4">
        <f>Input!J98</f>
        <v>0.91578071428568819</v>
      </c>
      <c r="O97">
        <f t="shared" si="29"/>
        <v>0.38157514285711669</v>
      </c>
      <c r="P97">
        <f t="shared" si="30"/>
        <v>1.4975515795600391</v>
      </c>
      <c r="Q97">
        <f t="shared" si="31"/>
        <v>1.2454034072761522</v>
      </c>
      <c r="R97">
        <f t="shared" si="32"/>
        <v>0.14559958964642902</v>
      </c>
    </row>
    <row r="98" spans="1:18" x14ac:dyDescent="0.25">
      <c r="A98">
        <f>Input!G99</f>
        <v>95</v>
      </c>
      <c r="B98">
        <f t="shared" si="22"/>
        <v>95</v>
      </c>
      <c r="C98">
        <f t="shared" si="23"/>
        <v>4.5538768916005408</v>
      </c>
      <c r="D98">
        <f t="shared" si="24"/>
        <v>1.3685118903665277</v>
      </c>
      <c r="E98" s="4">
        <f>Input!I99</f>
        <v>582.51287628571424</v>
      </c>
      <c r="F98">
        <f t="shared" si="25"/>
        <v>580.98657514285708</v>
      </c>
      <c r="G98">
        <f t="shared" si="26"/>
        <v>578.38368877977757</v>
      </c>
      <c r="H98">
        <f t="shared" si="27"/>
        <v>6.7750174191052572</v>
      </c>
      <c r="I98">
        <f t="shared" si="28"/>
        <v>37132.46600016205</v>
      </c>
      <c r="N98" s="4">
        <f>Input!J99</f>
        <v>0.83946571428566585</v>
      </c>
      <c r="O98">
        <f t="shared" si="29"/>
        <v>0.30526014285709435</v>
      </c>
      <c r="P98">
        <f t="shared" si="30"/>
        <v>1.4522816959613238</v>
      </c>
      <c r="Q98">
        <f t="shared" si="31"/>
        <v>1.3156584432856391</v>
      </c>
      <c r="R98">
        <f t="shared" si="32"/>
        <v>9.3183754817133646E-2</v>
      </c>
    </row>
    <row r="99" spans="1:18" x14ac:dyDescent="0.25">
      <c r="A99">
        <f>Input!G100</f>
        <v>96</v>
      </c>
      <c r="B99">
        <f t="shared" si="22"/>
        <v>96</v>
      </c>
      <c r="C99">
        <f t="shared" si="23"/>
        <v>4.5643481914678361</v>
      </c>
      <c r="D99">
        <f t="shared" si="24"/>
        <v>1.3831342725570086</v>
      </c>
      <c r="E99" s="4">
        <f>Input!I100</f>
        <v>583.35234200000002</v>
      </c>
      <c r="F99">
        <f t="shared" si="25"/>
        <v>581.82604085714286</v>
      </c>
      <c r="G99">
        <f t="shared" si="26"/>
        <v>579.79221904023746</v>
      </c>
      <c r="H99">
        <f t="shared" si="27"/>
        <v>4.136431182920389</v>
      </c>
      <c r="I99">
        <f t="shared" si="28"/>
        <v>37677.291497022117</v>
      </c>
      <c r="N99" s="4">
        <f>Input!J100</f>
        <v>0.83946571428577954</v>
      </c>
      <c r="O99">
        <f t="shared" si="29"/>
        <v>0.30526014285720804</v>
      </c>
      <c r="P99">
        <f t="shared" si="30"/>
        <v>1.4085302604598626</v>
      </c>
      <c r="Q99">
        <f t="shared" si="31"/>
        <v>1.2172049523949751</v>
      </c>
      <c r="R99">
        <f t="shared" si="32"/>
        <v>9.3183754817203063E-2</v>
      </c>
    </row>
    <row r="100" spans="1:18" x14ac:dyDescent="0.25">
      <c r="A100">
        <f>Input!G101</f>
        <v>97</v>
      </c>
      <c r="B100">
        <f t="shared" si="22"/>
        <v>97</v>
      </c>
      <c r="C100">
        <f t="shared" si="23"/>
        <v>4.5747109785033828</v>
      </c>
      <c r="D100">
        <f t="shared" si="24"/>
        <v>1.3976051247446717</v>
      </c>
      <c r="E100" s="4">
        <f>Input!I101</f>
        <v>584.03917757142858</v>
      </c>
      <c r="F100">
        <f t="shared" si="25"/>
        <v>582.51287642857142</v>
      </c>
      <c r="G100">
        <f t="shared" si="26"/>
        <v>581.15846140338385</v>
      </c>
      <c r="H100">
        <f t="shared" si="27"/>
        <v>1.8344400604538282</v>
      </c>
      <c r="I100">
        <f t="shared" si="28"/>
        <v>38209.550867208287</v>
      </c>
      <c r="N100" s="4">
        <f>Input!J101</f>
        <v>0.68683557142855989</v>
      </c>
      <c r="O100">
        <f t="shared" si="29"/>
        <v>0.15262999999998839</v>
      </c>
      <c r="P100">
        <f t="shared" si="30"/>
        <v>1.3662423631463541</v>
      </c>
      <c r="Q100">
        <f t="shared" si="31"/>
        <v>1.4728549679817065</v>
      </c>
      <c r="R100">
        <f t="shared" si="32"/>
        <v>2.3295916899996456E-2</v>
      </c>
    </row>
    <row r="101" spans="1:18" x14ac:dyDescent="0.25">
      <c r="A101">
        <f>Input!G102</f>
        <v>98</v>
      </c>
      <c r="B101">
        <f t="shared" si="22"/>
        <v>98</v>
      </c>
      <c r="C101">
        <f t="shared" si="23"/>
        <v>4.5849674786705723</v>
      </c>
      <c r="D101">
        <f t="shared" si="24"/>
        <v>1.411927555319866</v>
      </c>
      <c r="E101" s="4">
        <f>Input!I102</f>
        <v>584.72601314285714</v>
      </c>
      <c r="F101">
        <f t="shared" si="25"/>
        <v>583.19971199999998</v>
      </c>
      <c r="G101">
        <f t="shared" si="26"/>
        <v>582.48382654798058</v>
      </c>
      <c r="H101">
        <f t="shared" si="27"/>
        <v>0.51249198041301014</v>
      </c>
      <c r="I101">
        <f t="shared" si="28"/>
        <v>38729.452693147919</v>
      </c>
      <c r="N101" s="4">
        <f>Input!J102</f>
        <v>0.68683557142855989</v>
      </c>
      <c r="O101">
        <f t="shared" si="29"/>
        <v>0.15262999999998839</v>
      </c>
      <c r="P101">
        <f t="shared" si="30"/>
        <v>1.3253651445967041</v>
      </c>
      <c r="Q101">
        <f t="shared" si="31"/>
        <v>1.3753077193722798</v>
      </c>
      <c r="R101">
        <f t="shared" si="32"/>
        <v>2.3295916899996456E-2</v>
      </c>
    </row>
    <row r="102" spans="1:18" x14ac:dyDescent="0.25">
      <c r="A102">
        <f>Input!G103</f>
        <v>99</v>
      </c>
      <c r="B102">
        <f t="shared" si="22"/>
        <v>99</v>
      </c>
      <c r="C102">
        <f t="shared" si="23"/>
        <v>4.5951198501345898</v>
      </c>
      <c r="D102">
        <f t="shared" si="24"/>
        <v>1.4261045779978481</v>
      </c>
      <c r="E102" s="4">
        <f>Input!I103</f>
        <v>585.41284871428581</v>
      </c>
      <c r="F102">
        <f t="shared" si="25"/>
        <v>583.88654757142865</v>
      </c>
      <c r="G102">
        <f t="shared" si="26"/>
        <v>583.76967427153068</v>
      </c>
      <c r="H102">
        <f t="shared" si="27"/>
        <v>1.365936822904198E-2</v>
      </c>
      <c r="I102">
        <f t="shared" si="28"/>
        <v>39237.210617390214</v>
      </c>
      <c r="N102" s="4">
        <f>Input!J103</f>
        <v>0.68683557142867357</v>
      </c>
      <c r="O102">
        <f t="shared" si="29"/>
        <v>0.15263000000010207</v>
      </c>
      <c r="P102">
        <f t="shared" si="30"/>
        <v>1.2858477235500685</v>
      </c>
      <c r="Q102">
        <f t="shared" si="31"/>
        <v>1.2841824089677678</v>
      </c>
      <c r="R102">
        <f t="shared" si="32"/>
        <v>2.3295916900031157E-2</v>
      </c>
    </row>
    <row r="103" spans="1:18" x14ac:dyDescent="0.25">
      <c r="A103">
        <f>Input!G104</f>
        <v>101</v>
      </c>
      <c r="B103">
        <f t="shared" si="22"/>
        <v>101</v>
      </c>
      <c r="C103">
        <f t="shared" si="23"/>
        <v>4.6151205168412597</v>
      </c>
      <c r="D103">
        <f t="shared" si="24"/>
        <v>1.4540340037955737</v>
      </c>
      <c r="E103" s="4">
        <f>Input!I104</f>
        <v>587.39704028571418</v>
      </c>
      <c r="F103">
        <f t="shared" si="25"/>
        <v>585.87073914285702</v>
      </c>
      <c r="G103">
        <f t="shared" si="26"/>
        <v>584.98037248942649</v>
      </c>
      <c r="H103">
        <f t="shared" si="27"/>
        <v>0.79275277754108686</v>
      </c>
      <c r="I103">
        <f t="shared" si="28"/>
        <v>39718.315929748758</v>
      </c>
      <c r="N103" s="4">
        <f>Input!J104</f>
        <v>1.0684108571426805</v>
      </c>
      <c r="O103">
        <f t="shared" si="29"/>
        <v>0.53420528571410897</v>
      </c>
      <c r="P103">
        <f t="shared" si="30"/>
        <v>1.2106982178958212</v>
      </c>
      <c r="Q103">
        <f t="shared" si="31"/>
        <v>0.45764268729181073</v>
      </c>
      <c r="R103">
        <f t="shared" si="32"/>
        <v>0.28537528728489281</v>
      </c>
    </row>
    <row r="104" spans="1:18" x14ac:dyDescent="0.25">
      <c r="A104">
        <f>Input!G105</f>
        <v>102</v>
      </c>
      <c r="B104">
        <f t="shared" si="22"/>
        <v>102</v>
      </c>
      <c r="C104">
        <f t="shared" si="23"/>
        <v>4.6249728132842707</v>
      </c>
      <c r="D104">
        <f t="shared" si="24"/>
        <v>1.4677919942904858</v>
      </c>
      <c r="E104" s="4">
        <f>Input!I105</f>
        <v>588.46545114285721</v>
      </c>
      <c r="F104">
        <f t="shared" si="25"/>
        <v>586.93915000000004</v>
      </c>
      <c r="G104">
        <f t="shared" si="26"/>
        <v>586.1553461245727</v>
      </c>
      <c r="H104">
        <f t="shared" si="27"/>
        <v>0.61434851513491462</v>
      </c>
      <c r="I104">
        <f t="shared" si="28"/>
        <v>40188.028166349482</v>
      </c>
      <c r="N104" s="4">
        <f>Input!J105</f>
        <v>1.0684108571430215</v>
      </c>
      <c r="O104">
        <f t="shared" si="29"/>
        <v>0.53420528571445003</v>
      </c>
      <c r="P104">
        <f t="shared" si="30"/>
        <v>1.1749736351461724</v>
      </c>
      <c r="Q104">
        <f t="shared" si="31"/>
        <v>0.41058407763345384</v>
      </c>
      <c r="R104">
        <f t="shared" si="32"/>
        <v>0.28537528728525718</v>
      </c>
    </row>
    <row r="105" spans="1:18" x14ac:dyDescent="0.25">
      <c r="A105">
        <f>Input!G106</f>
        <v>103</v>
      </c>
      <c r="B105">
        <f t="shared" si="22"/>
        <v>103</v>
      </c>
      <c r="C105">
        <f t="shared" si="23"/>
        <v>4.6347289882296359</v>
      </c>
      <c r="D105">
        <f t="shared" si="24"/>
        <v>1.4814157583480778</v>
      </c>
      <c r="E105" s="4">
        <f>Input!I106</f>
        <v>589.53386214285717</v>
      </c>
      <c r="F105">
        <f t="shared" si="25"/>
        <v>588.00756100000001</v>
      </c>
      <c r="G105">
        <f t="shared" si="26"/>
        <v>587.29576984614278</v>
      </c>
      <c r="H105">
        <f t="shared" si="27"/>
        <v>0.50664664670941306</v>
      </c>
      <c r="I105">
        <f t="shared" si="28"/>
        <v>40646.569123125628</v>
      </c>
      <c r="N105" s="4">
        <f>Input!J106</f>
        <v>1.0684109999999691</v>
      </c>
      <c r="O105">
        <f t="shared" si="29"/>
        <v>0.53420542857139763</v>
      </c>
      <c r="P105">
        <f t="shared" si="30"/>
        <v>1.1404237215700184</v>
      </c>
      <c r="Q105">
        <f t="shared" si="31"/>
        <v>0.36750061876616158</v>
      </c>
      <c r="R105">
        <f t="shared" si="32"/>
        <v>0.28537543991515063</v>
      </c>
    </row>
    <row r="106" spans="1:18" x14ac:dyDescent="0.25">
      <c r="A106">
        <f>Input!G107</f>
        <v>104</v>
      </c>
      <c r="B106">
        <f t="shared" si="22"/>
        <v>104</v>
      </c>
      <c r="C106">
        <f t="shared" si="23"/>
        <v>4.6443908991413725</v>
      </c>
      <c r="D106">
        <f t="shared" si="24"/>
        <v>1.494907889777056</v>
      </c>
      <c r="E106" s="4">
        <f>Input!I107</f>
        <v>590.60227314285714</v>
      </c>
      <c r="F106">
        <f t="shared" si="25"/>
        <v>589.07597199999998</v>
      </c>
      <c r="G106">
        <f t="shared" si="26"/>
        <v>588.40277631035542</v>
      </c>
      <c r="H106">
        <f t="shared" si="27"/>
        <v>0.45319243655601221</v>
      </c>
      <c r="I106">
        <f t="shared" si="28"/>
        <v>41094.161606775109</v>
      </c>
      <c r="N106" s="4">
        <f>Input!J107</f>
        <v>1.0684109999999691</v>
      </c>
      <c r="O106">
        <f t="shared" si="29"/>
        <v>0.53420542857139763</v>
      </c>
      <c r="P106">
        <f t="shared" si="30"/>
        <v>1.1070064642126289</v>
      </c>
      <c r="Q106">
        <f t="shared" si="31"/>
        <v>0.32810102643166711</v>
      </c>
      <c r="R106">
        <f t="shared" si="32"/>
        <v>0.28537543991515063</v>
      </c>
    </row>
    <row r="107" spans="1:18" x14ac:dyDescent="0.25">
      <c r="A107">
        <f>Input!G108</f>
        <v>105</v>
      </c>
      <c r="B107">
        <f t="shared" si="22"/>
        <v>105</v>
      </c>
      <c r="C107">
        <f t="shared" si="23"/>
        <v>4.6539603501575231</v>
      </c>
      <c r="D107">
        <f t="shared" si="24"/>
        <v>1.5082709079204171</v>
      </c>
      <c r="E107" s="4">
        <f>Input!I108</f>
        <v>591.67068414285711</v>
      </c>
      <c r="F107">
        <f t="shared" si="25"/>
        <v>590.14438299999995</v>
      </c>
      <c r="G107">
        <f t="shared" si="26"/>
        <v>589.47745774275711</v>
      </c>
      <c r="H107">
        <f t="shared" si="27"/>
        <v>0.44478929874842521</v>
      </c>
      <c r="I107">
        <f t="shared" si="28"/>
        <v>41531.02883023637</v>
      </c>
      <c r="N107" s="4">
        <f>Input!J108</f>
        <v>1.0684109999999691</v>
      </c>
      <c r="O107">
        <f t="shared" si="29"/>
        <v>0.53420542857139763</v>
      </c>
      <c r="P107">
        <f t="shared" si="30"/>
        <v>1.0746814324016727</v>
      </c>
      <c r="Q107">
        <f t="shared" si="31"/>
        <v>0.29211431071634347</v>
      </c>
      <c r="R107">
        <f t="shared" si="32"/>
        <v>0.28537543991515063</v>
      </c>
    </row>
    <row r="108" spans="1:18" x14ac:dyDescent="0.25">
      <c r="A108">
        <f>Input!G109</f>
        <v>106</v>
      </c>
      <c r="B108">
        <f t="shared" si="22"/>
        <v>106</v>
      </c>
      <c r="C108">
        <f t="shared" si="23"/>
        <v>4.6634390941120669</v>
      </c>
      <c r="D108">
        <f t="shared" si="24"/>
        <v>1.521507260478894</v>
      </c>
      <c r="E108" s="4">
        <f>Input!I109</f>
        <v>592.66278</v>
      </c>
      <c r="F108">
        <f t="shared" si="25"/>
        <v>591.13647885714283</v>
      </c>
      <c r="G108">
        <f t="shared" si="26"/>
        <v>590.52086746117982</v>
      </c>
      <c r="H108">
        <f t="shared" si="27"/>
        <v>0.37897739083953169</v>
      </c>
      <c r="I108">
        <f t="shared" si="28"/>
        <v>41957.393870532833</v>
      </c>
      <c r="N108" s="4">
        <f>Input!J109</f>
        <v>0.99209585714288551</v>
      </c>
      <c r="O108">
        <f t="shared" si="29"/>
        <v>0.457890285714314</v>
      </c>
      <c r="P108">
        <f t="shared" si="30"/>
        <v>1.043409718422678</v>
      </c>
      <c r="Q108">
        <f t="shared" si="31"/>
        <v>0.34283300607912442</v>
      </c>
      <c r="R108">
        <f t="shared" si="32"/>
        <v>0.20966351375153611</v>
      </c>
    </row>
    <row r="109" spans="1:18" x14ac:dyDescent="0.25">
      <c r="A109">
        <f>Input!G110</f>
        <v>107</v>
      </c>
      <c r="B109">
        <f t="shared" si="22"/>
        <v>107</v>
      </c>
      <c r="C109">
        <f t="shared" si="23"/>
        <v>4.6728288344619058</v>
      </c>
      <c r="D109">
        <f t="shared" si="24"/>
        <v>1.5346193262018468</v>
      </c>
      <c r="E109" s="4">
        <f>Input!I110</f>
        <v>593.19698557142863</v>
      </c>
      <c r="F109">
        <f t="shared" si="25"/>
        <v>591.67068442857146</v>
      </c>
      <c r="G109">
        <f t="shared" si="26"/>
        <v>591.53402134128794</v>
      </c>
      <c r="H109">
        <f t="shared" si="27"/>
        <v>1.8676799425863842E-2</v>
      </c>
      <c r="I109">
        <f t="shared" si="28"/>
        <v>42373.479183713549</v>
      </c>
      <c r="N109" s="4">
        <f>Input!J110</f>
        <v>0.5342055714286289</v>
      </c>
      <c r="O109">
        <f t="shared" si="29"/>
        <v>5.7398530373120593E-14</v>
      </c>
      <c r="P109">
        <f t="shared" si="30"/>
        <v>1.0131538801080968</v>
      </c>
      <c r="Q109">
        <f t="shared" si="31"/>
        <v>1.0264807847779753</v>
      </c>
      <c r="R109">
        <f t="shared" si="32"/>
        <v>3.2945912889940473E-27</v>
      </c>
    </row>
    <row r="110" spans="1:18" x14ac:dyDescent="0.25">
      <c r="A110">
        <f>Input!G111</f>
        <v>108</v>
      </c>
      <c r="B110">
        <f t="shared" si="22"/>
        <v>108</v>
      </c>
      <c r="C110">
        <f t="shared" si="23"/>
        <v>4.6821312271242199</v>
      </c>
      <c r="D110">
        <f t="shared" si="24"/>
        <v>1.5476094174529933</v>
      </c>
      <c r="E110" s="4">
        <f>Input!I111</f>
        <v>593.42593085714282</v>
      </c>
      <c r="F110">
        <f t="shared" si="25"/>
        <v>591.89962971428565</v>
      </c>
      <c r="G110">
        <f t="shared" si="26"/>
        <v>592.51789922661135</v>
      </c>
      <c r="H110">
        <f t="shared" si="27"/>
        <v>0.38225718987145429</v>
      </c>
      <c r="I110">
        <f t="shared" si="28"/>
        <v>42779.506172034344</v>
      </c>
      <c r="N110" s="4">
        <f>Input!J111</f>
        <v>0.22894528571418959</v>
      </c>
      <c r="O110">
        <f t="shared" si="29"/>
        <v>-0.30526028571438191</v>
      </c>
      <c r="P110">
        <f t="shared" si="30"/>
        <v>0.98387788532344511</v>
      </c>
      <c r="Q110">
        <f t="shared" si="31"/>
        <v>1.6618772240267534</v>
      </c>
      <c r="R110">
        <f t="shared" si="32"/>
        <v>9.3183842034426076E-2</v>
      </c>
    </row>
    <row r="111" spans="1:18" x14ac:dyDescent="0.25">
      <c r="A111">
        <f>Input!G112</f>
        <v>109</v>
      </c>
      <c r="B111">
        <f t="shared" si="22"/>
        <v>109</v>
      </c>
      <c r="C111">
        <f t="shared" si="23"/>
        <v>4.6913478822291435</v>
      </c>
      <c r="D111">
        <f t="shared" si="24"/>
        <v>1.5604797826578864</v>
      </c>
      <c r="E111" s="4">
        <f>Input!I112</f>
        <v>593.57856100000004</v>
      </c>
      <c r="F111">
        <f t="shared" si="25"/>
        <v>592.05225985714287</v>
      </c>
      <c r="G111">
        <f t="shared" si="26"/>
        <v>593.47344628493875</v>
      </c>
      <c r="H111">
        <f t="shared" si="27"/>
        <v>2.0197708625511965</v>
      </c>
      <c r="I111">
        <f t="shared" si="28"/>
        <v>43175.694798908429</v>
      </c>
      <c r="N111" s="4">
        <f>Input!J112</f>
        <v>0.15263014285721965</v>
      </c>
      <c r="O111">
        <f t="shared" si="29"/>
        <v>-0.38157542857135185</v>
      </c>
      <c r="P111">
        <f t="shared" si="30"/>
        <v>0.95554705832742237</v>
      </c>
      <c r="Q111">
        <f t="shared" si="31"/>
        <v>1.7878965449703623</v>
      </c>
      <c r="R111">
        <f t="shared" si="32"/>
        <v>0.14559980768941083</v>
      </c>
    </row>
    <row r="112" spans="1:18" x14ac:dyDescent="0.25">
      <c r="A112">
        <f>Input!G113</f>
        <v>110</v>
      </c>
      <c r="B112">
        <f t="shared" si="22"/>
        <v>110</v>
      </c>
      <c r="C112">
        <f t="shared" si="23"/>
        <v>4.7004803657924166</v>
      </c>
      <c r="D112">
        <f t="shared" si="24"/>
        <v>1.5732326086396486</v>
      </c>
      <c r="E112" s="4">
        <f>Input!I113</f>
        <v>593.88382114285719</v>
      </c>
      <c r="F112">
        <f t="shared" si="25"/>
        <v>592.35752000000002</v>
      </c>
      <c r="G112">
        <f t="shared" si="26"/>
        <v>594.40157431291618</v>
      </c>
      <c r="H112">
        <f t="shared" si="27"/>
        <v>4.1781580341511537</v>
      </c>
      <c r="I112">
        <f t="shared" si="28"/>
        <v>43562.263247511131</v>
      </c>
      <c r="N112" s="4">
        <f>Input!J113</f>
        <v>0.30526014285715064</v>
      </c>
      <c r="O112">
        <f t="shared" si="29"/>
        <v>-0.22894542857142086</v>
      </c>
      <c r="P112">
        <f t="shared" si="30"/>
        <v>0.92812802797739347</v>
      </c>
      <c r="Q112">
        <f t="shared" si="31"/>
        <v>1.338818983849821</v>
      </c>
      <c r="R112">
        <f t="shared" si="32"/>
        <v>5.2416009263751569E-2</v>
      </c>
    </row>
    <row r="113" spans="5:16" x14ac:dyDescent="0.25">
      <c r="E113" s="4"/>
      <c r="N113" s="4"/>
    </row>
    <row r="114" spans="5:16" x14ac:dyDescent="0.25">
      <c r="E114" s="4"/>
      <c r="N114" s="4"/>
      <c r="P114">
        <f>MAX(P4:P112)</f>
        <v>12.752193512791029</v>
      </c>
    </row>
    <row r="115" spans="5:16" x14ac:dyDescent="0.25">
      <c r="E115" s="4"/>
      <c r="N115" s="4"/>
      <c r="P115">
        <f>2/3*P114</f>
        <v>8.5014623418606856</v>
      </c>
    </row>
    <row r="116" spans="5:16" x14ac:dyDescent="0.25">
      <c r="E116" s="4"/>
      <c r="N116" s="4"/>
    </row>
    <row r="117" spans="5:16" x14ac:dyDescent="0.25">
      <c r="E117" s="4"/>
      <c r="N117" s="4"/>
    </row>
    <row r="118" spans="5:16" x14ac:dyDescent="0.25">
      <c r="E118" s="4"/>
      <c r="N118" s="4"/>
    </row>
    <row r="119" spans="5:16" x14ac:dyDescent="0.25">
      <c r="E119" s="4"/>
      <c r="N119" s="4"/>
    </row>
    <row r="120" spans="5:16" x14ac:dyDescent="0.25">
      <c r="E120" s="4"/>
      <c r="N120" s="4"/>
    </row>
    <row r="121" spans="5:16" x14ac:dyDescent="0.25">
      <c r="E121" s="4"/>
      <c r="N121" s="4"/>
    </row>
    <row r="122" spans="5:16" x14ac:dyDescent="0.25">
      <c r="E122" s="4"/>
      <c r="N122" s="4"/>
    </row>
    <row r="123" spans="5:16" x14ac:dyDescent="0.25">
      <c r="E123" s="4"/>
      <c r="N123" s="4"/>
    </row>
    <row r="124" spans="5:16" x14ac:dyDescent="0.25">
      <c r="E124" s="4"/>
      <c r="N124" s="4"/>
    </row>
    <row r="125" spans="5:16" x14ac:dyDescent="0.25">
      <c r="E125" s="4"/>
      <c r="N125" s="4"/>
    </row>
    <row r="126" spans="5:16" x14ac:dyDescent="0.25">
      <c r="E126" s="4"/>
      <c r="N126" s="4"/>
    </row>
    <row r="127" spans="5:16" x14ac:dyDescent="0.25">
      <c r="E127" s="4"/>
      <c r="N127" s="4"/>
    </row>
    <row r="128" spans="5:16" x14ac:dyDescent="0.25">
      <c r="E128" s="4"/>
      <c r="N128" s="4"/>
    </row>
    <row r="129" spans="5:14" x14ac:dyDescent="0.25">
      <c r="E129" s="4"/>
      <c r="N129" s="4"/>
    </row>
    <row r="130" spans="5:14" x14ac:dyDescent="0.25">
      <c r="E130" s="4"/>
      <c r="N130" s="4"/>
    </row>
    <row r="131" spans="5:14" x14ac:dyDescent="0.25">
      <c r="E131" s="4"/>
      <c r="N131" s="4"/>
    </row>
    <row r="132" spans="5:14" x14ac:dyDescent="0.25">
      <c r="E132" s="4"/>
      <c r="N132" s="4"/>
    </row>
    <row r="133" spans="5:14" x14ac:dyDescent="0.25">
      <c r="E133" s="4"/>
      <c r="N133" s="4"/>
    </row>
    <row r="134" spans="5:14" x14ac:dyDescent="0.25">
      <c r="E134" s="4"/>
      <c r="N134" s="4"/>
    </row>
    <row r="135" spans="5:14" x14ac:dyDescent="0.25">
      <c r="E135" s="4"/>
      <c r="N135" s="4"/>
    </row>
    <row r="136" spans="5:14" x14ac:dyDescent="0.25">
      <c r="E136" s="4"/>
      <c r="N136" s="4"/>
    </row>
    <row r="137" spans="5:14" x14ac:dyDescent="0.25">
      <c r="E137" s="4"/>
      <c r="N137" s="4"/>
    </row>
    <row r="138" spans="5:14" x14ac:dyDescent="0.25">
      <c r="E138" s="4"/>
      <c r="N138" s="4"/>
    </row>
    <row r="139" spans="5:14" x14ac:dyDescent="0.25">
      <c r="E139" s="4"/>
      <c r="N139" s="4"/>
    </row>
    <row r="140" spans="5:14" x14ac:dyDescent="0.25">
      <c r="E140" s="4"/>
      <c r="N140" s="4"/>
    </row>
    <row r="141" spans="5:14" x14ac:dyDescent="0.25">
      <c r="E141" s="4"/>
      <c r="N141" s="4"/>
    </row>
    <row r="142" spans="5:14" x14ac:dyDescent="0.25">
      <c r="E142" s="4"/>
      <c r="N142" s="4"/>
    </row>
    <row r="143" spans="5:14" x14ac:dyDescent="0.25">
      <c r="E143" s="4"/>
      <c r="N143" s="4"/>
    </row>
    <row r="144" spans="5:14" x14ac:dyDescent="0.25">
      <c r="E144" s="4"/>
      <c r="N144" s="4"/>
    </row>
    <row r="145" spans="5:14" x14ac:dyDescent="0.25">
      <c r="E145" s="4"/>
      <c r="N145" s="4"/>
    </row>
    <row r="146" spans="5:14" x14ac:dyDescent="0.25">
      <c r="E146" s="4"/>
      <c r="N146" s="4"/>
    </row>
    <row r="147" spans="5:14" x14ac:dyDescent="0.25">
      <c r="E147" s="4"/>
      <c r="N147" s="4"/>
    </row>
    <row r="148" spans="5:14" x14ac:dyDescent="0.25">
      <c r="E148" s="4"/>
      <c r="N148" s="4"/>
    </row>
    <row r="149" spans="5:14" x14ac:dyDescent="0.25">
      <c r="E149" s="4"/>
      <c r="N149" s="4"/>
    </row>
    <row r="150" spans="5:14" x14ac:dyDescent="0.25">
      <c r="E150" s="4"/>
      <c r="N150" s="4"/>
    </row>
    <row r="151" spans="5:14" x14ac:dyDescent="0.25">
      <c r="E151" s="4"/>
      <c r="N151" s="4"/>
    </row>
    <row r="152" spans="5:14" x14ac:dyDescent="0.25">
      <c r="E152" s="4"/>
      <c r="N152" s="4"/>
    </row>
    <row r="153" spans="5:14" x14ac:dyDescent="0.25">
      <c r="E153" s="4"/>
      <c r="N153" s="4"/>
    </row>
    <row r="154" spans="5:14" x14ac:dyDescent="0.25">
      <c r="E154" s="4"/>
      <c r="N154" s="4"/>
    </row>
    <row r="155" spans="5:14" x14ac:dyDescent="0.25">
      <c r="E155" s="4"/>
      <c r="N155" s="4"/>
    </row>
    <row r="156" spans="5:14" x14ac:dyDescent="0.25">
      <c r="E156" s="4"/>
      <c r="N156" s="4"/>
    </row>
    <row r="157" spans="5:14" x14ac:dyDescent="0.25">
      <c r="E157" s="4"/>
      <c r="N157" s="4"/>
    </row>
    <row r="158" spans="5:14" x14ac:dyDescent="0.25">
      <c r="E158" s="4"/>
      <c r="N158" s="4"/>
    </row>
    <row r="159" spans="5:14" x14ac:dyDescent="0.25">
      <c r="E159" s="4"/>
      <c r="N159" s="4"/>
    </row>
    <row r="160" spans="5:14" x14ac:dyDescent="0.25">
      <c r="E160" s="4"/>
      <c r="N160" s="4"/>
    </row>
    <row r="161" spans="5:14" x14ac:dyDescent="0.25">
      <c r="E161" s="4"/>
      <c r="N161" s="4"/>
    </row>
    <row r="162" spans="5:14" x14ac:dyDescent="0.25">
      <c r="E162" s="4"/>
      <c r="N162" s="4"/>
    </row>
    <row r="163" spans="5:14" x14ac:dyDescent="0.25">
      <c r="E163" s="4"/>
      <c r="N163" s="4"/>
    </row>
    <row r="164" spans="5:14" x14ac:dyDescent="0.25">
      <c r="E164" s="4"/>
      <c r="N164" s="4"/>
    </row>
    <row r="165" spans="5:14" x14ac:dyDescent="0.25">
      <c r="E165" s="4"/>
      <c r="N165" s="4"/>
    </row>
    <row r="166" spans="5:14" x14ac:dyDescent="0.25">
      <c r="E166" s="4"/>
      <c r="N166" s="4"/>
    </row>
    <row r="167" spans="5:14" x14ac:dyDescent="0.25">
      <c r="E167" s="4"/>
      <c r="N167" s="4"/>
    </row>
    <row r="168" spans="5:14" x14ac:dyDescent="0.25">
      <c r="E168" s="4"/>
      <c r="N168" s="4"/>
    </row>
    <row r="169" spans="5:14" x14ac:dyDescent="0.25">
      <c r="E169" s="4"/>
      <c r="N169" s="4"/>
    </row>
    <row r="170" spans="5:14" x14ac:dyDescent="0.25">
      <c r="E170" s="4"/>
      <c r="N170" s="4"/>
    </row>
    <row r="171" spans="5:14" x14ac:dyDescent="0.25">
      <c r="E171" s="4"/>
      <c r="N171" s="4"/>
    </row>
    <row r="172" spans="5:14" x14ac:dyDescent="0.25">
      <c r="E172" s="4"/>
      <c r="N172" s="4"/>
    </row>
    <row r="173" spans="5:14" x14ac:dyDescent="0.25">
      <c r="E173" s="4"/>
      <c r="N173" s="4"/>
    </row>
    <row r="174" spans="5:14" x14ac:dyDescent="0.25">
      <c r="E174" s="4"/>
      <c r="N174" s="4"/>
    </row>
    <row r="175" spans="5:14" x14ac:dyDescent="0.25">
      <c r="E175" s="4"/>
      <c r="N175" s="4"/>
    </row>
    <row r="176" spans="5:14" x14ac:dyDescent="0.25">
      <c r="E176" s="4"/>
      <c r="N176" s="4"/>
    </row>
    <row r="177" spans="5:14" x14ac:dyDescent="0.25">
      <c r="E177" s="4"/>
      <c r="N177" s="4"/>
    </row>
    <row r="178" spans="5:14" x14ac:dyDescent="0.25">
      <c r="E178" s="4"/>
      <c r="N178" s="4"/>
    </row>
    <row r="179" spans="5:14" x14ac:dyDescent="0.25">
      <c r="E179" s="4"/>
      <c r="N179" s="4"/>
    </row>
    <row r="180" spans="5:14" x14ac:dyDescent="0.25">
      <c r="E180" s="4"/>
      <c r="N180" s="4"/>
    </row>
    <row r="181" spans="5:14" x14ac:dyDescent="0.25">
      <c r="E181" s="4"/>
      <c r="N181" s="4"/>
    </row>
    <row r="182" spans="5:14" x14ac:dyDescent="0.25">
      <c r="E182" s="4"/>
      <c r="N182" s="4"/>
    </row>
    <row r="183" spans="5:14" x14ac:dyDescent="0.25">
      <c r="E183" s="4"/>
      <c r="N183" s="4"/>
    </row>
    <row r="184" spans="5:14" x14ac:dyDescent="0.25">
      <c r="E184" s="4"/>
      <c r="N184" s="4"/>
    </row>
    <row r="185" spans="5:14" x14ac:dyDescent="0.25">
      <c r="E185" s="4"/>
      <c r="N185" s="4"/>
    </row>
    <row r="186" spans="5:14" x14ac:dyDescent="0.25">
      <c r="E186" s="4"/>
      <c r="N186" s="4"/>
    </row>
    <row r="187" spans="5:14" x14ac:dyDescent="0.25">
      <c r="E187" s="4"/>
      <c r="N187" s="4"/>
    </row>
    <row r="188" spans="5:14" x14ac:dyDescent="0.25">
      <c r="E188" s="4"/>
      <c r="N188" s="4"/>
    </row>
    <row r="189" spans="5:14" x14ac:dyDescent="0.25">
      <c r="E189" s="4"/>
      <c r="N189" s="4"/>
    </row>
    <row r="190" spans="5:14" x14ac:dyDescent="0.25">
      <c r="E190" s="4"/>
      <c r="N190" s="4"/>
    </row>
    <row r="191" spans="5:14" x14ac:dyDescent="0.25">
      <c r="E191" s="4"/>
      <c r="N191" s="4"/>
    </row>
    <row r="192" spans="5:14" x14ac:dyDescent="0.25">
      <c r="E192" s="4"/>
      <c r="N192" s="4"/>
    </row>
    <row r="193" spans="5:14" x14ac:dyDescent="0.25">
      <c r="E193" s="4"/>
      <c r="N193" s="4"/>
    </row>
    <row r="194" spans="5:14" x14ac:dyDescent="0.25">
      <c r="E194" s="4"/>
      <c r="N194" s="4"/>
    </row>
    <row r="195" spans="5:14" x14ac:dyDescent="0.25">
      <c r="E195" s="4"/>
      <c r="N195" s="4"/>
    </row>
    <row r="196" spans="5:14" x14ac:dyDescent="0.25">
      <c r="E196" s="4"/>
      <c r="N196" s="4"/>
    </row>
    <row r="197" spans="5:14" x14ac:dyDescent="0.25">
      <c r="E197" s="4"/>
      <c r="N197" s="4"/>
    </row>
    <row r="198" spans="5:14" x14ac:dyDescent="0.25">
      <c r="E198" s="4"/>
      <c r="N198" s="4"/>
    </row>
    <row r="199" spans="5:14" x14ac:dyDescent="0.25">
      <c r="E199" s="4"/>
      <c r="N199" s="4"/>
    </row>
    <row r="200" spans="5:14" x14ac:dyDescent="0.25">
      <c r="E200" s="4"/>
      <c r="N200" s="4"/>
    </row>
    <row r="201" spans="5:14" x14ac:dyDescent="0.25">
      <c r="E201" s="4"/>
      <c r="N201" s="4"/>
    </row>
    <row r="202" spans="5:14" x14ac:dyDescent="0.25">
      <c r="E202" s="4"/>
      <c r="N202" s="4"/>
    </row>
    <row r="203" spans="5:14" x14ac:dyDescent="0.25">
      <c r="E203" s="4"/>
      <c r="N203" s="4"/>
    </row>
    <row r="204" spans="5:14" x14ac:dyDescent="0.25">
      <c r="E204" s="4"/>
      <c r="N204" s="4"/>
    </row>
    <row r="205" spans="5:14" x14ac:dyDescent="0.25">
      <c r="E205" s="4"/>
      <c r="N205" s="4"/>
    </row>
    <row r="206" spans="5:14" x14ac:dyDescent="0.25">
      <c r="E206" s="4"/>
      <c r="N206" s="4"/>
    </row>
    <row r="207" spans="5:14" x14ac:dyDescent="0.25">
      <c r="E207" s="4"/>
      <c r="N207" s="4"/>
    </row>
    <row r="208" spans="5:14" x14ac:dyDescent="0.25">
      <c r="E208" s="4"/>
      <c r="N208" s="4"/>
    </row>
    <row r="209" spans="5:14" x14ac:dyDescent="0.25">
      <c r="E209" s="4"/>
      <c r="N209" s="4"/>
    </row>
    <row r="210" spans="5:14" x14ac:dyDescent="0.25">
      <c r="E210" s="4"/>
      <c r="N210" s="4"/>
    </row>
    <row r="211" spans="5:14" x14ac:dyDescent="0.25">
      <c r="E211" s="4"/>
      <c r="N211" s="4"/>
    </row>
    <row r="212" spans="5:14" x14ac:dyDescent="0.25">
      <c r="E212" s="4"/>
      <c r="N212" s="4"/>
    </row>
    <row r="213" spans="5:14" x14ac:dyDescent="0.25">
      <c r="E213" s="4"/>
      <c r="N213" s="4"/>
    </row>
    <row r="214" spans="5:14" x14ac:dyDescent="0.25">
      <c r="E214" s="4"/>
      <c r="N214" s="4"/>
    </row>
    <row r="215" spans="5:14" x14ac:dyDescent="0.25">
      <c r="E215" s="4"/>
      <c r="N215" s="4"/>
    </row>
    <row r="216" spans="5:14" x14ac:dyDescent="0.25">
      <c r="E216" s="4"/>
      <c r="N216" s="4"/>
    </row>
    <row r="217" spans="5:14" x14ac:dyDescent="0.25">
      <c r="E217" s="4"/>
      <c r="N217" s="4"/>
    </row>
    <row r="218" spans="5:14" x14ac:dyDescent="0.25">
      <c r="E218" s="4"/>
      <c r="N218" s="4"/>
    </row>
    <row r="219" spans="5:14" x14ac:dyDescent="0.25">
      <c r="E219" s="4"/>
      <c r="N219" s="4"/>
    </row>
    <row r="220" spans="5:14" x14ac:dyDescent="0.25">
      <c r="E220" s="4"/>
      <c r="N220" s="4"/>
    </row>
    <row r="221" spans="5:14" x14ac:dyDescent="0.25">
      <c r="E221" s="4"/>
      <c r="N221" s="4"/>
    </row>
    <row r="222" spans="5:14" x14ac:dyDescent="0.25">
      <c r="E222" s="4"/>
      <c r="N222" s="4"/>
    </row>
    <row r="223" spans="5:14" x14ac:dyDescent="0.25">
      <c r="E223" s="4"/>
      <c r="N223" s="4"/>
    </row>
    <row r="224" spans="5:14" x14ac:dyDescent="0.25">
      <c r="E224" s="4"/>
      <c r="N224" s="4"/>
    </row>
    <row r="225" spans="5:14" x14ac:dyDescent="0.25">
      <c r="E225" s="4"/>
      <c r="N225" s="4"/>
    </row>
    <row r="226" spans="5:14" x14ac:dyDescent="0.25">
      <c r="E226" s="4"/>
      <c r="N226" s="4"/>
    </row>
    <row r="227" spans="5:14" x14ac:dyDescent="0.25">
      <c r="E227" s="4"/>
      <c r="N227" s="4"/>
    </row>
    <row r="228" spans="5:14" x14ac:dyDescent="0.25">
      <c r="E228" s="4"/>
      <c r="N228" s="4"/>
    </row>
    <row r="229" spans="5:14" x14ac:dyDescent="0.25">
      <c r="E229" s="4"/>
      <c r="N229" s="4"/>
    </row>
    <row r="230" spans="5:14" x14ac:dyDescent="0.25">
      <c r="E230" s="4"/>
      <c r="N230" s="4"/>
    </row>
    <row r="231" spans="5:14" x14ac:dyDescent="0.25">
      <c r="E231" s="4"/>
      <c r="N231" s="4"/>
    </row>
    <row r="232" spans="5:14" x14ac:dyDescent="0.25">
      <c r="E232" s="4"/>
      <c r="N232" s="4"/>
    </row>
    <row r="233" spans="5:14" x14ac:dyDescent="0.25">
      <c r="E233" s="4"/>
      <c r="N233" s="4"/>
    </row>
    <row r="234" spans="5:14" x14ac:dyDescent="0.25">
      <c r="E234" s="4"/>
      <c r="N234" s="4"/>
    </row>
    <row r="235" spans="5:14" x14ac:dyDescent="0.25">
      <c r="E235" s="4"/>
      <c r="N235" s="4"/>
    </row>
    <row r="236" spans="5:14" x14ac:dyDescent="0.25">
      <c r="E236" s="4"/>
      <c r="N236" s="4"/>
    </row>
    <row r="237" spans="5:14" x14ac:dyDescent="0.25">
      <c r="E237" s="4"/>
      <c r="N237" s="4"/>
    </row>
    <row r="238" spans="5:14" x14ac:dyDescent="0.25">
      <c r="E238" s="4"/>
      <c r="N238" s="4"/>
    </row>
    <row r="239" spans="5:14" x14ac:dyDescent="0.25">
      <c r="E239" s="4"/>
      <c r="N239" s="4"/>
    </row>
    <row r="240" spans="5:14" x14ac:dyDescent="0.25">
      <c r="E240" s="4"/>
      <c r="N240" s="4"/>
    </row>
    <row r="241" spans="5:14" x14ac:dyDescent="0.25">
      <c r="E241" s="4"/>
      <c r="N241" s="4"/>
    </row>
    <row r="242" spans="5:14" x14ac:dyDescent="0.25">
      <c r="E242" s="4"/>
      <c r="N242" s="4"/>
    </row>
    <row r="243" spans="5:14" x14ac:dyDescent="0.25">
      <c r="E243" s="4"/>
      <c r="N243" s="4"/>
    </row>
    <row r="244" spans="5:14" x14ac:dyDescent="0.25">
      <c r="E244" s="4"/>
      <c r="N244" s="4"/>
    </row>
    <row r="245" spans="5:14" x14ac:dyDescent="0.25">
      <c r="E245" s="4"/>
      <c r="N245" s="4"/>
    </row>
    <row r="246" spans="5:14" x14ac:dyDescent="0.25">
      <c r="E246" s="4"/>
      <c r="N246" s="4"/>
    </row>
    <row r="247" spans="5:14" x14ac:dyDescent="0.25">
      <c r="E247" s="4"/>
      <c r="N247" s="4"/>
    </row>
    <row r="248" spans="5:14" x14ac:dyDescent="0.25">
      <c r="E248" s="4"/>
      <c r="N248" s="4"/>
    </row>
    <row r="249" spans="5:14" x14ac:dyDescent="0.25">
      <c r="E249" s="4"/>
      <c r="N249" s="4"/>
    </row>
    <row r="250" spans="5:14" x14ac:dyDescent="0.25">
      <c r="E250" s="4"/>
      <c r="N250" s="4"/>
    </row>
    <row r="251" spans="5:14" x14ac:dyDescent="0.25">
      <c r="E251" s="4"/>
      <c r="N251" s="4"/>
    </row>
    <row r="252" spans="5:14" x14ac:dyDescent="0.25">
      <c r="E252" s="4"/>
      <c r="N252" s="4"/>
    </row>
    <row r="253" spans="5:14" x14ac:dyDescent="0.25">
      <c r="E253" s="4"/>
      <c r="N253" s="4"/>
    </row>
    <row r="254" spans="5:14" x14ac:dyDescent="0.25">
      <c r="E254" s="4"/>
      <c r="N254" s="4"/>
    </row>
    <row r="255" spans="5:14" x14ac:dyDescent="0.25">
      <c r="E255" s="4"/>
      <c r="N255" s="4"/>
    </row>
    <row r="256" spans="5:14" x14ac:dyDescent="0.25">
      <c r="E256" s="4"/>
      <c r="N256" s="4"/>
    </row>
    <row r="257" spans="5:14" x14ac:dyDescent="0.25">
      <c r="E257" s="4"/>
      <c r="N257" s="4"/>
    </row>
    <row r="258" spans="5:14" x14ac:dyDescent="0.25">
      <c r="E258" s="4"/>
      <c r="N258" s="4"/>
    </row>
    <row r="259" spans="5:14" x14ac:dyDescent="0.25">
      <c r="E259" s="4"/>
      <c r="N259" s="4"/>
    </row>
    <row r="260" spans="5:14" x14ac:dyDescent="0.25">
      <c r="E260" s="4"/>
      <c r="N260" s="4"/>
    </row>
    <row r="261" spans="5:14" x14ac:dyDescent="0.25">
      <c r="E261" s="4"/>
      <c r="N261" s="4"/>
    </row>
    <row r="262" spans="5:14" x14ac:dyDescent="0.25">
      <c r="E262" s="4"/>
      <c r="N262" s="4"/>
    </row>
    <row r="263" spans="5:14" x14ac:dyDescent="0.25">
      <c r="E263" s="4"/>
      <c r="N263" s="4"/>
    </row>
    <row r="264" spans="5:14" x14ac:dyDescent="0.25">
      <c r="E264" s="4"/>
      <c r="N264" s="4"/>
    </row>
    <row r="265" spans="5:14" x14ac:dyDescent="0.25">
      <c r="E265" s="4"/>
      <c r="N265" s="4"/>
    </row>
    <row r="266" spans="5:14" x14ac:dyDescent="0.25">
      <c r="E266" s="4"/>
      <c r="N266" s="4"/>
    </row>
    <row r="267" spans="5:14" x14ac:dyDescent="0.25">
      <c r="E267" s="4"/>
      <c r="N267" s="4"/>
    </row>
    <row r="268" spans="5:14" x14ac:dyDescent="0.25">
      <c r="E268" s="4"/>
      <c r="N268" s="4"/>
    </row>
    <row r="269" spans="5:14" x14ac:dyDescent="0.25">
      <c r="E269" s="4"/>
      <c r="N269" s="4"/>
    </row>
    <row r="270" spans="5:14" x14ac:dyDescent="0.25">
      <c r="E270" s="4"/>
      <c r="N270" s="4"/>
    </row>
    <row r="271" spans="5:14" x14ac:dyDescent="0.25">
      <c r="E271" s="4"/>
      <c r="N271" s="4"/>
    </row>
  </sheetData>
  <mergeCells count="2">
    <mergeCell ref="C1:L1"/>
    <mergeCell ref="N1:U1"/>
  </mergeCells>
  <conditionalFormatting sqref="U8">
    <cfRule type="cellIs" dxfId="15" priority="2" operator="between">
      <formula>0.05</formula>
      <formula>0.025</formula>
    </cfRule>
    <cfRule type="cellIs" dxfId="14" priority="3" operator="lessThan">
      <formula>0.025</formula>
    </cfRule>
    <cfRule type="cellIs" dxfId="13" priority="4" operator="greaterThan">
      <formula>0.05</formula>
    </cfRule>
  </conditionalFormatting>
  <conditionalFormatting sqref="P2:P112">
    <cfRule type="cellIs" dxfId="12" priority="1" operator="equal">
      <formula>$P$114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topLeftCell="E1" zoomScale="86" workbookViewId="0">
      <selection activeCell="T8" sqref="T8"/>
    </sheetView>
  </sheetViews>
  <sheetFormatPr defaultRowHeight="15" x14ac:dyDescent="0.25"/>
  <cols>
    <col min="6" max="6" width="12.42578125" bestFit="1" customWidth="1"/>
    <col min="7" max="7" width="12" bestFit="1" customWidth="1"/>
    <col min="8" max="9" width="12" customWidth="1"/>
    <col min="10" max="10" width="12" bestFit="1" customWidth="1"/>
    <col min="15" max="16" width="12" bestFit="1" customWidth="1"/>
    <col min="17" max="18" width="12" customWidth="1"/>
    <col min="19" max="19" width="12" bestFit="1" customWidth="1"/>
    <col min="22" max="22" width="11.28515625" bestFit="1" customWidth="1"/>
  </cols>
  <sheetData>
    <row r="1" spans="1:26" ht="18" x14ac:dyDescent="0.35">
      <c r="C1" s="30"/>
      <c r="D1" s="30"/>
      <c r="E1" s="30"/>
      <c r="F1" s="30"/>
      <c r="G1" s="30"/>
      <c r="H1" s="30"/>
      <c r="I1" s="30"/>
      <c r="J1" s="30"/>
      <c r="K1" s="30"/>
      <c r="M1" s="31" t="s">
        <v>19</v>
      </c>
      <c r="N1" s="31"/>
      <c r="O1" s="31"/>
      <c r="P1" s="31"/>
      <c r="Q1" s="31"/>
      <c r="R1" s="31"/>
      <c r="S1" s="31"/>
      <c r="T1" s="31"/>
    </row>
    <row r="2" spans="1:26" ht="14.45" x14ac:dyDescent="0.3">
      <c r="A2" t="s">
        <v>30</v>
      </c>
      <c r="B2" t="s">
        <v>9</v>
      </c>
      <c r="C2" t="s">
        <v>15</v>
      </c>
      <c r="D2" t="s">
        <v>0</v>
      </c>
      <c r="E2" t="s">
        <v>16</v>
      </c>
      <c r="F2" t="s">
        <v>8</v>
      </c>
      <c r="G2" t="s">
        <v>2</v>
      </c>
      <c r="J2" t="s">
        <v>4</v>
      </c>
      <c r="K2" t="s">
        <v>3</v>
      </c>
      <c r="M2" t="s">
        <v>0</v>
      </c>
      <c r="N2" t="s">
        <v>16</v>
      </c>
      <c r="O2" t="s">
        <v>8</v>
      </c>
      <c r="P2" t="s">
        <v>2</v>
      </c>
      <c r="S2" t="s">
        <v>4</v>
      </c>
      <c r="T2" t="s">
        <v>3</v>
      </c>
      <c r="V2" t="s">
        <v>7</v>
      </c>
      <c r="X2" t="s">
        <v>10</v>
      </c>
      <c r="Y2" t="s">
        <v>13</v>
      </c>
      <c r="Z2" t="s">
        <v>12</v>
      </c>
    </row>
    <row r="3" spans="1:26" ht="14.45" x14ac:dyDescent="0.3">
      <c r="A3">
        <f>Input!G4</f>
        <v>0</v>
      </c>
      <c r="B3">
        <f>A3-$A$3</f>
        <v>0</v>
      </c>
      <c r="C3" s="4">
        <f t="shared" ref="C3:C34" si="0">((B3-$Y$3)/$Z$3)</f>
        <v>-1.5392580225897894</v>
      </c>
      <c r="D3" s="4">
        <f>Input!I4</f>
        <v>0.99209557142857163</v>
      </c>
      <c r="E3">
        <f>D3-$D$3</f>
        <v>0</v>
      </c>
      <c r="F3">
        <f>O3</f>
        <v>0</v>
      </c>
      <c r="G3">
        <f>(E3-F3)^2</f>
        <v>0</v>
      </c>
      <c r="H3">
        <f>(F3-$I$4)^2</f>
        <v>99282.297706725061</v>
      </c>
      <c r="I3" s="2" t="s">
        <v>11</v>
      </c>
      <c r="J3" s="23">
        <f>SUM(G3:G161)</f>
        <v>51818.851129353912</v>
      </c>
      <c r="K3">
        <f>1-(J3/J5)</f>
        <v>0.97907647944838505</v>
      </c>
      <c r="M3" s="4">
        <f>Input!J4</f>
        <v>0.38157542857142868</v>
      </c>
      <c r="N3">
        <f>M3-$M$3</f>
        <v>0</v>
      </c>
      <c r="O3" s="4">
        <v>0</v>
      </c>
      <c r="P3">
        <f>(N3-O3)^2</f>
        <v>0</v>
      </c>
      <c r="Q3">
        <f>(N3-$R$4)^2</f>
        <v>41.945607493240054</v>
      </c>
      <c r="R3" s="2" t="s">
        <v>11</v>
      </c>
      <c r="S3" s="23">
        <f>SUM(P4:P167)</f>
        <v>617.47705463916816</v>
      </c>
      <c r="T3">
        <f>1-(S3/S5)</f>
        <v>0.54884060673373503</v>
      </c>
      <c r="V3">
        <f>COUNT(B4:B500)</f>
        <v>81</v>
      </c>
      <c r="X3">
        <v>530.52332475665912</v>
      </c>
      <c r="Y3">
        <v>28.397006748075334</v>
      </c>
      <c r="Z3">
        <v>18.448503325191442</v>
      </c>
    </row>
    <row r="4" spans="1:26" ht="14.45" x14ac:dyDescent="0.3">
      <c r="A4">
        <f>Input!G5</f>
        <v>1</v>
      </c>
      <c r="B4">
        <f t="shared" ref="B4:B67" si="1">A4-$A$3</f>
        <v>1</v>
      </c>
      <c r="C4">
        <f t="shared" si="0"/>
        <v>-1.4850530834479514</v>
      </c>
      <c r="D4" s="4">
        <f>Input!I5</f>
        <v>1.5263011428571431</v>
      </c>
      <c r="E4">
        <f t="shared" ref="E4:E67" si="2">D4-$D$3</f>
        <v>0.5342055714285715</v>
      </c>
      <c r="F4">
        <f>O4</f>
        <v>3.8085586650958954</v>
      </c>
      <c r="G4">
        <f>(E4-F4)^2</f>
        <v>10.721388182008774</v>
      </c>
      <c r="H4">
        <f t="shared" ref="H4:H67" si="3">(F4-$I$4)^2</f>
        <v>96896.718199571304</v>
      </c>
      <c r="I4">
        <f>AVERAGE(E3:E161)</f>
        <v>315.09093561498253</v>
      </c>
      <c r="J4" t="s">
        <v>5</v>
      </c>
      <c r="K4" t="s">
        <v>6</v>
      </c>
      <c r="M4" s="4">
        <f>Input!J5</f>
        <v>0.5342055714285715</v>
      </c>
      <c r="N4">
        <f>M4-$M$3</f>
        <v>0.15263014285714283</v>
      </c>
      <c r="O4">
        <f>$X$3*((1/$Z$3)*(1/SQRT(2*PI()))*EXP(-1*C4*C4/2))</f>
        <v>3.8085586650958954</v>
      </c>
      <c r="P4">
        <f>(N4-O4)^2</f>
        <v>13.365813359718828</v>
      </c>
      <c r="Q4">
        <f t="shared" ref="Q4:Q67" si="4">(N4-$R$4)^2</f>
        <v>39.991872128077347</v>
      </c>
      <c r="R4">
        <f>AVERAGE(N3:N167)</f>
        <v>6.476542865853669</v>
      </c>
      <c r="S4" t="s">
        <v>5</v>
      </c>
      <c r="T4" t="s">
        <v>6</v>
      </c>
    </row>
    <row r="5" spans="1:26" ht="14.45" x14ac:dyDescent="0.3">
      <c r="A5">
        <f>Input!G6</f>
        <v>2</v>
      </c>
      <c r="B5">
        <f t="shared" si="1"/>
        <v>2</v>
      </c>
      <c r="C5">
        <f t="shared" si="0"/>
        <v>-1.4308481443061132</v>
      </c>
      <c r="D5" s="4">
        <f>Input!I6</f>
        <v>2.2131367142857146</v>
      </c>
      <c r="E5">
        <f t="shared" si="2"/>
        <v>1.221041142857143</v>
      </c>
      <c r="F5">
        <f>F4+O5</f>
        <v>7.9303132331406072</v>
      </c>
      <c r="G5">
        <f t="shared" ref="G5:G68" si="5">(E5-F5)^2</f>
        <v>45.01433198145665</v>
      </c>
      <c r="H5">
        <f t="shared" si="3"/>
        <v>94347.647942000476</v>
      </c>
      <c r="J5">
        <f>SUM(H3:H161)</f>
        <v>2476583.7566161561</v>
      </c>
      <c r="K5">
        <f>1-((1-K3)*(V3-1)/(V3-1-1))</f>
        <v>0.97881162475785832</v>
      </c>
      <c r="M5" s="4">
        <f>Input!J6</f>
        <v>0.68683557142857143</v>
      </c>
      <c r="N5">
        <f t="shared" ref="N5:N68" si="6">M5-$M$3</f>
        <v>0.30526014285714276</v>
      </c>
      <c r="O5">
        <f t="shared" ref="O5:O68" si="7">$X$3*((1/$Z$3)*(1/SQRT(2*PI()))*EXP(-1*C5*C5/2))</f>
        <v>4.1217545680447119</v>
      </c>
      <c r="P5">
        <f t="shared" ref="P5:P68" si="8">(N5-O5)^2</f>
        <v>14.565629697487795</v>
      </c>
      <c r="Q5">
        <f t="shared" si="4"/>
        <v>38.084730447155422</v>
      </c>
      <c r="S5">
        <f>SUM(Q4:Q167)</f>
        <v>1368.6450151659501</v>
      </c>
      <c r="T5">
        <f>1-((1-T3)*(X3-1)/(X3-1-1))</f>
        <v>0.54798698424985703</v>
      </c>
    </row>
    <row r="6" spans="1:26" ht="14.45" x14ac:dyDescent="0.3">
      <c r="A6">
        <f>Input!G7</f>
        <v>3</v>
      </c>
      <c r="B6">
        <f t="shared" si="1"/>
        <v>3</v>
      </c>
      <c r="C6">
        <f t="shared" si="0"/>
        <v>-1.3766432051642752</v>
      </c>
      <c r="D6" s="4">
        <f>Input!I7</f>
        <v>2.8999722857142864</v>
      </c>
      <c r="E6">
        <f t="shared" si="2"/>
        <v>1.9078767142857149</v>
      </c>
      <c r="F6">
        <f t="shared" ref="F6:F69" si="9">F5+O6</f>
        <v>12.377932192228775</v>
      </c>
      <c r="G6">
        <f t="shared" si="5"/>
        <v>109.62206171120548</v>
      </c>
      <c r="H6">
        <f t="shared" si="3"/>
        <v>91635.162441224107</v>
      </c>
      <c r="M6" s="4">
        <f>Input!J7</f>
        <v>0.68683557142857188</v>
      </c>
      <c r="N6">
        <f t="shared" si="6"/>
        <v>0.3052601428571432</v>
      </c>
      <c r="O6">
        <f t="shared" si="7"/>
        <v>4.4476189590881674</v>
      </c>
      <c r="P6">
        <f t="shared" si="8"/>
        <v>17.159136562406889</v>
      </c>
      <c r="Q6">
        <f t="shared" si="4"/>
        <v>38.084730447155408</v>
      </c>
    </row>
    <row r="7" spans="1:26" ht="14.45" x14ac:dyDescent="0.3">
      <c r="A7">
        <f>Input!G8</f>
        <v>4</v>
      </c>
      <c r="B7">
        <f t="shared" si="1"/>
        <v>4</v>
      </c>
      <c r="C7">
        <f t="shared" si="0"/>
        <v>-1.322438266022437</v>
      </c>
      <c r="D7" s="4">
        <f>Input!I8</f>
        <v>4.1210134285714286</v>
      </c>
      <c r="E7">
        <f t="shared" si="2"/>
        <v>3.1289178571428571</v>
      </c>
      <c r="F7">
        <f t="shared" si="9"/>
        <v>17.163097929045627</v>
      </c>
      <c r="G7">
        <f t="shared" si="5"/>
        <v>196.9582102905928</v>
      </c>
      <c r="H7">
        <f t="shared" si="3"/>
        <v>88760.996468217956</v>
      </c>
      <c r="M7" s="4">
        <f>Input!J8</f>
        <v>1.2210411428571422</v>
      </c>
      <c r="N7">
        <f t="shared" si="6"/>
        <v>0.83946571428571348</v>
      </c>
      <c r="O7">
        <f t="shared" si="7"/>
        <v>4.7851657368168512</v>
      </c>
      <c r="P7">
        <f t="shared" si="8"/>
        <v>15.568548667802222</v>
      </c>
      <c r="Q7">
        <f t="shared" si="4"/>
        <v>31.776638812729491</v>
      </c>
      <c r="S7" s="17"/>
      <c r="T7" s="18"/>
    </row>
    <row r="8" spans="1:26" x14ac:dyDescent="0.25">
      <c r="A8">
        <f>Input!G9</f>
        <v>5</v>
      </c>
      <c r="B8">
        <f t="shared" si="1"/>
        <v>5</v>
      </c>
      <c r="C8">
        <f t="shared" si="0"/>
        <v>-1.268233326880599</v>
      </c>
      <c r="D8" s="4">
        <f>Input!I9</f>
        <v>6.0288899999999996</v>
      </c>
      <c r="E8">
        <f t="shared" si="2"/>
        <v>5.0367944285714277</v>
      </c>
      <c r="F8">
        <f t="shared" si="9"/>
        <v>22.29632366017416</v>
      </c>
      <c r="G8">
        <f t="shared" si="5"/>
        <v>297.89134929654927</v>
      </c>
      <c r="H8">
        <f t="shared" si="3"/>
        <v>85728.684789766819</v>
      </c>
      <c r="M8" s="4">
        <f>Input!J9</f>
        <v>1.907876571428571</v>
      </c>
      <c r="N8">
        <f t="shared" si="6"/>
        <v>1.5263011428571422</v>
      </c>
      <c r="O8">
        <f t="shared" si="7"/>
        <v>5.133225731128535</v>
      </c>
      <c r="P8">
        <f t="shared" si="8"/>
        <v>13.009904985476757</v>
      </c>
      <c r="Q8">
        <f t="shared" si="4"/>
        <v>24.504893116095623</v>
      </c>
      <c r="S8" s="19" t="s">
        <v>28</v>
      </c>
      <c r="T8" s="24">
        <f>SQRT((T5-K5)^2)</f>
        <v>0.43082464050800129</v>
      </c>
    </row>
    <row r="9" spans="1:26" x14ac:dyDescent="0.25">
      <c r="A9">
        <f>Input!G10</f>
        <v>6</v>
      </c>
      <c r="B9">
        <f t="shared" si="1"/>
        <v>6</v>
      </c>
      <c r="C9">
        <f t="shared" si="0"/>
        <v>-1.2140283877387608</v>
      </c>
      <c r="D9" s="4">
        <f>Input!I10</f>
        <v>8.165711714285715</v>
      </c>
      <c r="E9">
        <f t="shared" si="2"/>
        <v>7.173616142857143</v>
      </c>
      <c r="F9">
        <f t="shared" si="9"/>
        <v>27.786770707825006</v>
      </c>
      <c r="G9">
        <f t="shared" si="5"/>
        <v>424.90214111925548</v>
      </c>
      <c r="H9">
        <f t="shared" si="3"/>
        <v>82543.683172999168</v>
      </c>
      <c r="M9" s="4">
        <f>Input!J10</f>
        <v>2.1368217142857153</v>
      </c>
      <c r="N9">
        <f t="shared" si="6"/>
        <v>1.7552462857142865</v>
      </c>
      <c r="O9">
        <f t="shared" si="7"/>
        <v>5.4904470476508465</v>
      </c>
      <c r="P9">
        <f t="shared" si="8"/>
        <v>13.951724731971458</v>
      </c>
      <c r="Q9">
        <f t="shared" si="4"/>
        <v>22.290641397635827</v>
      </c>
      <c r="S9" s="21"/>
      <c r="T9" s="22"/>
    </row>
    <row r="10" spans="1:26" x14ac:dyDescent="0.25">
      <c r="A10">
        <f>Input!G11</f>
        <v>7</v>
      </c>
      <c r="B10">
        <f t="shared" si="1"/>
        <v>7</v>
      </c>
      <c r="C10">
        <f t="shared" si="0"/>
        <v>-1.1598234485969228</v>
      </c>
      <c r="D10" s="4">
        <f>Input!I11</f>
        <v>10.302533428571431</v>
      </c>
      <c r="E10">
        <f t="shared" si="2"/>
        <v>9.3104378571428601</v>
      </c>
      <c r="F10">
        <f t="shared" si="9"/>
        <v>33.642068920881719</v>
      </c>
      <c r="G10">
        <f t="shared" si="5"/>
        <v>592.02827022190195</v>
      </c>
      <c r="H10">
        <f t="shared" si="3"/>
        <v>79213.464563393718</v>
      </c>
      <c r="M10" s="4">
        <f>Input!J11</f>
        <v>2.1368217142857162</v>
      </c>
      <c r="N10">
        <f t="shared" si="6"/>
        <v>1.7552462857142874</v>
      </c>
      <c r="O10">
        <f t="shared" si="7"/>
        <v>5.8552982130567104</v>
      </c>
      <c r="P10">
        <f t="shared" si="8"/>
        <v>16.810425806904316</v>
      </c>
      <c r="Q10">
        <f t="shared" si="4"/>
        <v>22.29064139763582</v>
      </c>
    </row>
    <row r="11" spans="1:26" x14ac:dyDescent="0.25">
      <c r="A11">
        <f>Input!G12</f>
        <v>8</v>
      </c>
      <c r="B11">
        <f t="shared" si="1"/>
        <v>8</v>
      </c>
      <c r="C11">
        <f t="shared" si="0"/>
        <v>-1.1056185094550846</v>
      </c>
      <c r="D11" s="4">
        <f>Input!I12</f>
        <v>13.431450999999999</v>
      </c>
      <c r="E11">
        <f t="shared" si="2"/>
        <v>12.439355428571428</v>
      </c>
      <c r="F11">
        <f t="shared" si="9"/>
        <v>39.868143188317397</v>
      </c>
      <c r="G11">
        <f t="shared" si="5"/>
        <v>752.33839796919028</v>
      </c>
      <c r="H11">
        <f t="shared" si="3"/>
        <v>75747.585471131199</v>
      </c>
      <c r="M11" s="4">
        <f>Input!J12</f>
        <v>3.128917571428568</v>
      </c>
      <c r="N11">
        <f t="shared" si="6"/>
        <v>2.7473421428571392</v>
      </c>
      <c r="O11">
        <f t="shared" si="7"/>
        <v>6.2260742674356768</v>
      </c>
      <c r="P11">
        <f t="shared" si="8"/>
        <v>12.101577194574705</v>
      </c>
      <c r="Q11">
        <f t="shared" si="4"/>
        <v>13.906938032397841</v>
      </c>
    </row>
    <row r="12" spans="1:26" x14ac:dyDescent="0.25">
      <c r="A12">
        <f>Input!G13</f>
        <v>9</v>
      </c>
      <c r="B12">
        <f t="shared" si="1"/>
        <v>9</v>
      </c>
      <c r="C12">
        <f t="shared" si="0"/>
        <v>-1.0514135703132466</v>
      </c>
      <c r="D12" s="4">
        <f>Input!I13</f>
        <v>18.086669857142855</v>
      </c>
      <c r="E12">
        <f t="shared" si="2"/>
        <v>17.094574285714284</v>
      </c>
      <c r="F12">
        <f t="shared" si="9"/>
        <v>46.469049086073255</v>
      </c>
      <c r="G12">
        <f t="shared" si="5"/>
        <v>862.85976979692418</v>
      </c>
      <c r="H12">
        <f t="shared" si="3"/>
        <v>72157.717922350203</v>
      </c>
      <c r="M12" s="4">
        <f>Input!J13</f>
        <v>4.6552188571428559</v>
      </c>
      <c r="N12">
        <f t="shared" si="6"/>
        <v>4.2736434285714271</v>
      </c>
      <c r="O12">
        <f t="shared" si="7"/>
        <v>6.6009058977558608</v>
      </c>
      <c r="P12">
        <f t="shared" si="8"/>
        <v>5.4161506004744275</v>
      </c>
      <c r="Q12">
        <f t="shared" si="4"/>
        <v>4.8527659307784177</v>
      </c>
    </row>
    <row r="13" spans="1:26" x14ac:dyDescent="0.25">
      <c r="A13">
        <f>Input!G14</f>
        <v>10</v>
      </c>
      <c r="B13">
        <f t="shared" si="1"/>
        <v>10</v>
      </c>
      <c r="C13">
        <f t="shared" si="0"/>
        <v>-0.99720863117140834</v>
      </c>
      <c r="D13" s="4">
        <f>Input!I14</f>
        <v>23.886614714285713</v>
      </c>
      <c r="E13">
        <f t="shared" si="2"/>
        <v>22.894519142857142</v>
      </c>
      <c r="F13">
        <f t="shared" si="9"/>
        <v>53.446820734499184</v>
      </c>
      <c r="G13">
        <f t="shared" si="5"/>
        <v>933.44313254665281</v>
      </c>
      <c r="H13">
        <f t="shared" si="3"/>
        <v>68457.642851591576</v>
      </c>
      <c r="M13" s="4">
        <f>Input!J14</f>
        <v>5.799944857142858</v>
      </c>
      <c r="N13">
        <f t="shared" si="6"/>
        <v>5.4183694285714292</v>
      </c>
      <c r="O13">
        <f t="shared" si="7"/>
        <v>6.9777716484259287</v>
      </c>
      <c r="P13">
        <f t="shared" si="8"/>
        <v>2.4317352832871406</v>
      </c>
      <c r="Q13">
        <f t="shared" si="4"/>
        <v>1.1197310233697102</v>
      </c>
    </row>
    <row r="14" spans="1:26" x14ac:dyDescent="0.25">
      <c r="A14">
        <f>Input!G15</f>
        <v>11</v>
      </c>
      <c r="B14">
        <f t="shared" si="1"/>
        <v>11</v>
      </c>
      <c r="C14">
        <f t="shared" si="0"/>
        <v>-0.94300369202957024</v>
      </c>
      <c r="D14" s="4">
        <f>Input!I15</f>
        <v>31.060230571428573</v>
      </c>
      <c r="E14">
        <f t="shared" si="2"/>
        <v>30.068135000000002</v>
      </c>
      <c r="F14">
        <f t="shared" si="9"/>
        <v>60.801333916721703</v>
      </c>
      <c r="G14">
        <f t="shared" si="5"/>
        <v>944.52951565478395</v>
      </c>
      <c r="H14">
        <f t="shared" si="3"/>
        <v>64663.201531860126</v>
      </c>
      <c r="M14" s="4">
        <f>Input!J15</f>
        <v>7.1736158571428597</v>
      </c>
      <c r="N14">
        <f t="shared" si="6"/>
        <v>6.7920404285714309</v>
      </c>
      <c r="O14">
        <f t="shared" si="7"/>
        <v>7.3545131822225196</v>
      </c>
      <c r="P14">
        <f t="shared" si="8"/>
        <v>0.31637559859983833</v>
      </c>
      <c r="Q14">
        <f t="shared" si="4"/>
        <v>9.953871208084808E-2</v>
      </c>
    </row>
    <row r="15" spans="1:26" x14ac:dyDescent="0.25">
      <c r="A15">
        <f>Input!G16</f>
        <v>12</v>
      </c>
      <c r="B15">
        <f t="shared" si="1"/>
        <v>12</v>
      </c>
      <c r="C15">
        <f t="shared" si="0"/>
        <v>-0.88879875288773214</v>
      </c>
      <c r="D15" s="4">
        <f>Input!I16</f>
        <v>38.539106857142862</v>
      </c>
      <c r="E15">
        <f t="shared" si="2"/>
        <v>37.547011285714291</v>
      </c>
      <c r="F15">
        <f t="shared" si="9"/>
        <v>68.530187415506433</v>
      </c>
      <c r="G15">
        <f t="shared" si="5"/>
        <v>959.95720308972159</v>
      </c>
      <c r="H15">
        <f t="shared" si="3"/>
        <v>60792.202552685463</v>
      </c>
      <c r="M15" s="4">
        <f>Input!J16</f>
        <v>7.4788762857142892</v>
      </c>
      <c r="N15">
        <f t="shared" si="6"/>
        <v>7.0973008571428604</v>
      </c>
      <c r="O15">
        <f t="shared" si="7"/>
        <v>7.7288534987847317</v>
      </c>
      <c r="P15">
        <f t="shared" si="8"/>
        <v>0.39885873916482589</v>
      </c>
      <c r="Q15">
        <f t="shared" si="4"/>
        <v>0.38534048374939184</v>
      </c>
    </row>
    <row r="16" spans="1:26" x14ac:dyDescent="0.25">
      <c r="A16">
        <f>Input!G17</f>
        <v>13</v>
      </c>
      <c r="B16">
        <f t="shared" si="1"/>
        <v>13</v>
      </c>
      <c r="C16">
        <f t="shared" si="0"/>
        <v>-0.83459381374589403</v>
      </c>
      <c r="D16" s="4">
        <f>Input!I17</f>
        <v>46.857448714285717</v>
      </c>
      <c r="E16">
        <f t="shared" si="2"/>
        <v>45.865353142857145</v>
      </c>
      <c r="F16">
        <f t="shared" si="9"/>
        <v>76.628605365587532</v>
      </c>
      <c r="G16">
        <f t="shared" si="5"/>
        <v>946.37768731932613</v>
      </c>
      <c r="H16">
        <f t="shared" si="3"/>
        <v>56864.282947971522</v>
      </c>
      <c r="M16" s="4">
        <f>Input!J17</f>
        <v>8.3183418571428547</v>
      </c>
      <c r="N16">
        <f t="shared" si="6"/>
        <v>7.9367664285714259</v>
      </c>
      <c r="O16">
        <f t="shared" si="7"/>
        <v>8.0984179500810978</v>
      </c>
      <c r="P16">
        <f t="shared" si="8"/>
        <v>2.613121440639191E-2</v>
      </c>
      <c r="Q16">
        <f t="shared" si="4"/>
        <v>2.1322528531161389</v>
      </c>
    </row>
    <row r="17" spans="1:17" x14ac:dyDescent="0.25">
      <c r="A17">
        <f>Input!G18</f>
        <v>14</v>
      </c>
      <c r="B17">
        <f t="shared" si="1"/>
        <v>14</v>
      </c>
      <c r="C17">
        <f t="shared" si="0"/>
        <v>-0.78038887460405604</v>
      </c>
      <c r="D17" s="4">
        <f>Input!I18</f>
        <v>57.999447857142854</v>
      </c>
      <c r="E17">
        <f t="shared" si="2"/>
        <v>57.007352285714283</v>
      </c>
      <c r="F17">
        <f t="shared" si="9"/>
        <v>85.089363190048189</v>
      </c>
      <c r="G17">
        <f t="shared" si="5"/>
        <v>788.59933643112845</v>
      </c>
      <c r="H17">
        <f t="shared" si="3"/>
        <v>52900.72331794232</v>
      </c>
      <c r="M17" s="4">
        <f>Input!J18</f>
        <v>11.141999142857138</v>
      </c>
      <c r="N17">
        <f t="shared" si="6"/>
        <v>10.760423714285709</v>
      </c>
      <c r="O17">
        <f t="shared" si="7"/>
        <v>8.4607578244606554</v>
      </c>
      <c r="P17">
        <f t="shared" si="8"/>
        <v>5.2884632048248559</v>
      </c>
      <c r="Q17">
        <f t="shared" si="4"/>
        <v>18.351635123562815</v>
      </c>
    </row>
    <row r="18" spans="1:17" x14ac:dyDescent="0.25">
      <c r="A18">
        <f>Input!G19</f>
        <v>15</v>
      </c>
      <c r="B18">
        <f t="shared" si="1"/>
        <v>15</v>
      </c>
      <c r="C18">
        <f t="shared" si="0"/>
        <v>-0.72618393546221793</v>
      </c>
      <c r="D18" s="4">
        <f>Input!I19</f>
        <v>69.294077142857148</v>
      </c>
      <c r="E18">
        <f t="shared" si="2"/>
        <v>68.30198157142857</v>
      </c>
      <c r="F18">
        <f t="shared" si="9"/>
        <v>93.902739394990036</v>
      </c>
      <c r="G18">
        <f t="shared" si="5"/>
        <v>655.39880114064363</v>
      </c>
      <c r="H18">
        <f t="shared" si="3"/>
        <v>48924.218147053907</v>
      </c>
      <c r="M18" s="4">
        <f>Input!J19</f>
        <v>11.294629285714294</v>
      </c>
      <c r="N18">
        <f t="shared" si="6"/>
        <v>10.913053857142865</v>
      </c>
      <c r="O18">
        <f t="shared" si="7"/>
        <v>8.8133762049418412</v>
      </c>
      <c r="P18">
        <f t="shared" si="8"/>
        <v>4.4086462431524032</v>
      </c>
      <c r="Q18">
        <f t="shared" si="4"/>
        <v>19.682629775829842</v>
      </c>
    </row>
    <row r="19" spans="1:17" x14ac:dyDescent="0.25">
      <c r="A19">
        <f>Input!G20</f>
        <v>16</v>
      </c>
      <c r="B19">
        <f t="shared" si="1"/>
        <v>16</v>
      </c>
      <c r="C19">
        <f t="shared" si="0"/>
        <v>-0.67197899632037983</v>
      </c>
      <c r="D19" s="4">
        <f>Input!I20</f>
        <v>80.741336714285708</v>
      </c>
      <c r="E19">
        <f t="shared" si="2"/>
        <v>79.74924114285713</v>
      </c>
      <c r="F19">
        <f t="shared" si="9"/>
        <v>103.0564951401381</v>
      </c>
      <c r="G19">
        <f t="shared" si="5"/>
        <v>543.22808889376961</v>
      </c>
      <c r="H19">
        <f t="shared" si="3"/>
        <v>44958.60394748034</v>
      </c>
      <c r="M19" s="4">
        <f>Input!J20</f>
        <v>11.44725957142856</v>
      </c>
      <c r="N19">
        <f t="shared" si="6"/>
        <v>11.065684142857132</v>
      </c>
      <c r="O19">
        <f t="shared" si="7"/>
        <v>9.1537557451480644</v>
      </c>
      <c r="P19">
        <f t="shared" si="8"/>
        <v>3.6554701979663604</v>
      </c>
      <c r="Q19">
        <f t="shared" si="4"/>
        <v>21.060217660296971</v>
      </c>
    </row>
    <row r="20" spans="1:17" x14ac:dyDescent="0.25">
      <c r="A20">
        <f>Input!G21</f>
        <v>17</v>
      </c>
      <c r="B20">
        <f t="shared" si="1"/>
        <v>17</v>
      </c>
      <c r="C20">
        <f t="shared" si="0"/>
        <v>-0.61777405717854172</v>
      </c>
      <c r="D20" s="4">
        <f>Input!I21</f>
        <v>92.799116714285702</v>
      </c>
      <c r="E20">
        <f t="shared" si="2"/>
        <v>91.807021142857124</v>
      </c>
      <c r="F20">
        <f t="shared" si="9"/>
        <v>112.53588308976649</v>
      </c>
      <c r="G20">
        <f t="shared" si="5"/>
        <v>429.685717614027</v>
      </c>
      <c r="H20">
        <f t="shared" si="3"/>
        <v>41028.549303493026</v>
      </c>
      <c r="M20" s="4">
        <f>Input!J21</f>
        <v>12.057779999999994</v>
      </c>
      <c r="N20">
        <f t="shared" si="6"/>
        <v>11.676204571428565</v>
      </c>
      <c r="O20">
        <f t="shared" si="7"/>
        <v>9.4793879496283822</v>
      </c>
      <c r="P20">
        <f t="shared" si="8"/>
        <v>4.8260032698175683</v>
      </c>
      <c r="Q20">
        <f t="shared" si="4"/>
        <v>27.036481852422039</v>
      </c>
    </row>
    <row r="21" spans="1:17" x14ac:dyDescent="0.25">
      <c r="A21">
        <f>Input!G22</f>
        <v>18</v>
      </c>
      <c r="B21">
        <f t="shared" si="1"/>
        <v>18</v>
      </c>
      <c r="C21">
        <f t="shared" si="0"/>
        <v>-0.56356911803670362</v>
      </c>
      <c r="D21" s="4">
        <f>Input!I22</f>
        <v>105.69636242857143</v>
      </c>
      <c r="E21">
        <f t="shared" si="2"/>
        <v>104.70426685714285</v>
      </c>
      <c r="F21">
        <f t="shared" si="9"/>
        <v>122.3236865857551</v>
      </c>
      <c r="G21">
        <f t="shared" si="5"/>
        <v>310.44395157301034</v>
      </c>
      <c r="H21">
        <f t="shared" si="3"/>
        <v>37159.212298296181</v>
      </c>
      <c r="M21" s="4">
        <f>Input!J22</f>
        <v>12.897245714285731</v>
      </c>
      <c r="N21">
        <f t="shared" si="6"/>
        <v>12.515670285714302</v>
      </c>
      <c r="O21">
        <f t="shared" si="7"/>
        <v>9.7878034959886175</v>
      </c>
      <c r="P21">
        <f t="shared" si="8"/>
        <v>7.4412572224883116</v>
      </c>
      <c r="Q21">
        <f t="shared" si="4"/>
        <v>36.471059993312544</v>
      </c>
    </row>
    <row r="22" spans="1:17" x14ac:dyDescent="0.25">
      <c r="A22">
        <f>Input!G23</f>
        <v>19</v>
      </c>
      <c r="B22">
        <f t="shared" si="1"/>
        <v>19</v>
      </c>
      <c r="C22">
        <f t="shared" si="0"/>
        <v>-0.50936417889486552</v>
      </c>
      <c r="D22" s="4">
        <f>Input!I23</f>
        <v>119.50938885714287</v>
      </c>
      <c r="E22">
        <f t="shared" si="2"/>
        <v>118.51729328571429</v>
      </c>
      <c r="F22">
        <f t="shared" si="9"/>
        <v>132.40028968170085</v>
      </c>
      <c r="G22">
        <f t="shared" si="5"/>
        <v>192.73758893097599</v>
      </c>
      <c r="H22">
        <f t="shared" si="3"/>
        <v>33375.872111519689</v>
      </c>
      <c r="M22" s="4">
        <f>Input!J23</f>
        <v>13.813026428571433</v>
      </c>
      <c r="N22">
        <f t="shared" si="6"/>
        <v>13.431451000000004</v>
      </c>
      <c r="O22">
        <f t="shared" si="7"/>
        <v>10.076603095945764</v>
      </c>
      <c r="P22">
        <f t="shared" si="8"/>
        <v>11.255004459337131</v>
      </c>
      <c r="Q22">
        <f t="shared" si="4"/>
        <v>48.370747154414865</v>
      </c>
    </row>
    <row r="23" spans="1:17" x14ac:dyDescent="0.25">
      <c r="A23">
        <f>Input!G24</f>
        <v>20</v>
      </c>
      <c r="B23">
        <f t="shared" si="1"/>
        <v>20</v>
      </c>
      <c r="C23">
        <f t="shared" si="0"/>
        <v>-0.45515923975302736</v>
      </c>
      <c r="D23" s="4">
        <f>Input!I24</f>
        <v>135.38292199999998</v>
      </c>
      <c r="E23">
        <f t="shared" si="2"/>
        <v>134.39082642857142</v>
      </c>
      <c r="F23">
        <f t="shared" si="9"/>
        <v>142.74377804424986</v>
      </c>
      <c r="G23">
        <f t="shared" si="5"/>
        <v>69.771800693865217</v>
      </c>
      <c r="H23">
        <f t="shared" si="3"/>
        <v>29703.542722710954</v>
      </c>
      <c r="M23" s="4">
        <f>Input!J24</f>
        <v>15.873533142857113</v>
      </c>
      <c r="N23">
        <f t="shared" si="6"/>
        <v>15.491957714285684</v>
      </c>
      <c r="O23">
        <f t="shared" si="7"/>
        <v>10.343488362549014</v>
      </c>
      <c r="P23">
        <f t="shared" si="8"/>
        <v>26.506736665771811</v>
      </c>
      <c r="Q23">
        <f t="shared" si="4"/>
        <v>81.277704889328476</v>
      </c>
    </row>
    <row r="24" spans="1:17" x14ac:dyDescent="0.25">
      <c r="A24">
        <f>Input!G25</f>
        <v>21</v>
      </c>
      <c r="B24">
        <f t="shared" si="1"/>
        <v>21</v>
      </c>
      <c r="C24">
        <f t="shared" si="0"/>
        <v>-0.40095430061118925</v>
      </c>
      <c r="D24" s="4">
        <f>Input!I25</f>
        <v>150.34067442857145</v>
      </c>
      <c r="E24">
        <f t="shared" si="2"/>
        <v>149.34857885714288</v>
      </c>
      <c r="F24">
        <f t="shared" si="9"/>
        <v>153.33007017682164</v>
      </c>
      <c r="G24">
        <f t="shared" si="5"/>
        <v>15.852273128677258</v>
      </c>
      <c r="H24">
        <f t="shared" si="3"/>
        <v>26166.577587302796</v>
      </c>
      <c r="M24" s="4">
        <f>Input!J25</f>
        <v>14.957752428571467</v>
      </c>
      <c r="N24">
        <f t="shared" si="6"/>
        <v>14.576177000000039</v>
      </c>
      <c r="O24">
        <f t="shared" si="7"/>
        <v>10.58629213257178</v>
      </c>
      <c r="P24">
        <f t="shared" si="8"/>
        <v>15.919181255333015</v>
      </c>
      <c r="Q24">
        <f t="shared" si="4"/>
        <v>65.604073107029024</v>
      </c>
    </row>
    <row r="25" spans="1:17" x14ac:dyDescent="0.25">
      <c r="A25">
        <f>Input!G26</f>
        <v>22</v>
      </c>
      <c r="B25">
        <f t="shared" si="1"/>
        <v>22</v>
      </c>
      <c r="C25">
        <f t="shared" si="0"/>
        <v>-0.34674936146935115</v>
      </c>
      <c r="D25" s="4">
        <f>Input!I26</f>
        <v>165.68000214285715</v>
      </c>
      <c r="E25">
        <f t="shared" si="2"/>
        <v>164.68790657142858</v>
      </c>
      <c r="F25">
        <f t="shared" si="9"/>
        <v>164.13307786417519</v>
      </c>
      <c r="G25">
        <f t="shared" si="5"/>
        <v>0.30783489439247058</v>
      </c>
      <c r="H25">
        <f t="shared" si="3"/>
        <v>22788.274816712983</v>
      </c>
      <c r="M25" s="4">
        <f>Input!J26</f>
        <v>15.339327714285702</v>
      </c>
      <c r="N25">
        <f t="shared" si="6"/>
        <v>14.957752285714273</v>
      </c>
      <c r="O25">
        <f t="shared" si="7"/>
        <v>10.803007687353567</v>
      </c>
      <c r="P25">
        <f t="shared" si="8"/>
        <v>17.261902677607463</v>
      </c>
      <c r="Q25">
        <f t="shared" si="4"/>
        <v>71.930913223532258</v>
      </c>
    </row>
    <row r="26" spans="1:17" x14ac:dyDescent="0.25">
      <c r="A26">
        <f>Input!G27</f>
        <v>23</v>
      </c>
      <c r="B26">
        <f t="shared" si="1"/>
        <v>23</v>
      </c>
      <c r="C26">
        <f t="shared" si="0"/>
        <v>-0.29254442232751304</v>
      </c>
      <c r="D26" s="4">
        <f>Input!I27</f>
        <v>182.85089128571425</v>
      </c>
      <c r="E26">
        <f t="shared" si="2"/>
        <v>181.85879571428569</v>
      </c>
      <c r="F26">
        <f t="shared" si="9"/>
        <v>175.12489418687449</v>
      </c>
      <c r="G26">
        <f t="shared" si="5"/>
        <v>45.345429780870973</v>
      </c>
      <c r="H26">
        <f t="shared" si="3"/>
        <v>19590.492753054856</v>
      </c>
      <c r="M26" s="4">
        <f>Input!J27</f>
        <v>17.170889142857106</v>
      </c>
      <c r="N26">
        <f t="shared" si="6"/>
        <v>16.789313714285679</v>
      </c>
      <c r="O26">
        <f t="shared" si="7"/>
        <v>10.9918163226993</v>
      </c>
      <c r="P26">
        <f t="shared" si="8"/>
        <v>33.610976005450873</v>
      </c>
      <c r="Q26">
        <f t="shared" si="4"/>
        <v>106.35324257226907</v>
      </c>
    </row>
    <row r="27" spans="1:17" x14ac:dyDescent="0.25">
      <c r="A27">
        <f>Input!G28</f>
        <v>24</v>
      </c>
      <c r="B27">
        <f t="shared" si="1"/>
        <v>24</v>
      </c>
      <c r="C27">
        <f t="shared" si="0"/>
        <v>-0.23833948318567497</v>
      </c>
      <c r="D27" s="4">
        <f>Input!I28</f>
        <v>199.1823147142857</v>
      </c>
      <c r="E27">
        <f t="shared" si="2"/>
        <v>198.19021914285713</v>
      </c>
      <c r="F27">
        <f t="shared" si="9"/>
        <v>186.27600692586972</v>
      </c>
      <c r="G27">
        <f t="shared" si="5"/>
        <v>141.94845275141202</v>
      </c>
      <c r="H27">
        <f t="shared" si="3"/>
        <v>16593.285853181216</v>
      </c>
      <c r="M27" s="4">
        <f>Input!J28</f>
        <v>16.331423428571441</v>
      </c>
      <c r="N27">
        <f t="shared" si="6"/>
        <v>15.949848000000012</v>
      </c>
      <c r="O27">
        <f t="shared" si="7"/>
        <v>11.151112738995241</v>
      </c>
      <c r="P27">
        <f t="shared" si="8"/>
        <v>23.027860105210522</v>
      </c>
      <c r="Q27">
        <f t="shared" si="4"/>
        <v>89.743510164643482</v>
      </c>
    </row>
    <row r="28" spans="1:17" x14ac:dyDescent="0.25">
      <c r="A28">
        <f>Input!G29</f>
        <v>25</v>
      </c>
      <c r="B28">
        <f t="shared" si="1"/>
        <v>25</v>
      </c>
      <c r="C28">
        <f t="shared" si="0"/>
        <v>-0.18413454404383686</v>
      </c>
      <c r="D28" s="4">
        <f>Input!I29</f>
        <v>215.43742314285711</v>
      </c>
      <c r="E28">
        <f t="shared" si="2"/>
        <v>214.44532757142855</v>
      </c>
      <c r="F28">
        <f t="shared" si="9"/>
        <v>197.55553468212719</v>
      </c>
      <c r="G28">
        <f t="shared" si="5"/>
        <v>285.26510384349484</v>
      </c>
      <c r="H28">
        <f t="shared" si="3"/>
        <v>13814.570472447052</v>
      </c>
      <c r="M28" s="4">
        <f>Input!J29</f>
        <v>16.255108428571418</v>
      </c>
      <c r="N28">
        <f t="shared" si="6"/>
        <v>15.873532999999989</v>
      </c>
      <c r="O28">
        <f t="shared" si="7"/>
        <v>11.279527756257455</v>
      </c>
      <c r="P28">
        <f t="shared" si="8"/>
        <v>21.104884179533904</v>
      </c>
      <c r="Q28">
        <f t="shared" si="4"/>
        <v>88.303423581243294</v>
      </c>
    </row>
    <row r="29" spans="1:17" x14ac:dyDescent="0.25">
      <c r="A29">
        <f>Input!G30</f>
        <v>26</v>
      </c>
      <c r="B29">
        <f t="shared" si="1"/>
        <v>26</v>
      </c>
      <c r="C29">
        <f t="shared" si="0"/>
        <v>-0.12992960490199876</v>
      </c>
      <c r="D29" s="4">
        <f>Input!I30</f>
        <v>231.00569599999997</v>
      </c>
      <c r="E29">
        <f t="shared" si="2"/>
        <v>230.01360042857141</v>
      </c>
      <c r="F29">
        <f t="shared" si="9"/>
        <v>208.93148258690957</v>
      </c>
      <c r="G29">
        <f t="shared" si="5"/>
        <v>444.4556926897165</v>
      </c>
      <c r="H29">
        <f t="shared" si="3"/>
        <v>11269.82946721963</v>
      </c>
      <c r="M29" s="4">
        <f>Input!J30</f>
        <v>15.568272857142858</v>
      </c>
      <c r="N29">
        <f t="shared" si="6"/>
        <v>15.18669742857143</v>
      </c>
      <c r="O29">
        <f t="shared" si="7"/>
        <v>11.375947904782386</v>
      </c>
      <c r="P29">
        <f t="shared" si="8"/>
        <v>14.521811933058423</v>
      </c>
      <c r="Q29">
        <f t="shared" si="4"/>
        <v>75.866792506433043</v>
      </c>
    </row>
    <row r="30" spans="1:17" x14ac:dyDescent="0.25">
      <c r="A30">
        <f>Input!G31</f>
        <v>27</v>
      </c>
      <c r="B30">
        <f t="shared" si="1"/>
        <v>27</v>
      </c>
      <c r="C30">
        <f t="shared" si="0"/>
        <v>-7.5724665760160653E-2</v>
      </c>
      <c r="D30" s="4">
        <f>Input!I31</f>
        <v>245.20029771428568</v>
      </c>
      <c r="E30">
        <f t="shared" si="2"/>
        <v>244.20820214285712</v>
      </c>
      <c r="F30">
        <f t="shared" si="9"/>
        <v>220.37101408634359</v>
      </c>
      <c r="G30">
        <f t="shared" si="5"/>
        <v>568.21153444159108</v>
      </c>
      <c r="H30">
        <f t="shared" si="3"/>
        <v>8971.8635343915175</v>
      </c>
      <c r="M30" s="4">
        <f>Input!J31</f>
        <v>14.19460171428571</v>
      </c>
      <c r="N30">
        <f t="shared" si="6"/>
        <v>13.813026285714281</v>
      </c>
      <c r="O30">
        <f t="shared" si="7"/>
        <v>11.439531499434013</v>
      </c>
      <c r="P30">
        <f t="shared" si="8"/>
        <v>5.6334775004996169</v>
      </c>
      <c r="Q30">
        <f t="shared" si="4"/>
        <v>53.823988969889669</v>
      </c>
    </row>
    <row r="31" spans="1:17" x14ac:dyDescent="0.25">
      <c r="A31">
        <f>Input!G32</f>
        <v>28</v>
      </c>
      <c r="B31">
        <f t="shared" si="1"/>
        <v>28</v>
      </c>
      <c r="C31">
        <f t="shared" si="0"/>
        <v>-2.1519726618322549E-2</v>
      </c>
      <c r="D31" s="4">
        <f>Input!I32</f>
        <v>257.86859814285714</v>
      </c>
      <c r="E31">
        <f t="shared" si="2"/>
        <v>256.87650257142855</v>
      </c>
      <c r="F31">
        <f t="shared" si="9"/>
        <v>231.84073495938125</v>
      </c>
      <c r="G31">
        <f t="shared" si="5"/>
        <v>626.78965992443625</v>
      </c>
      <c r="H31">
        <f t="shared" si="3"/>
        <v>6930.5959091978748</v>
      </c>
      <c r="M31" s="4">
        <f>Input!J32</f>
        <v>12.668300428571456</v>
      </c>
      <c r="N31">
        <f t="shared" si="6"/>
        <v>12.286725000000027</v>
      </c>
      <c r="O31">
        <f t="shared" si="7"/>
        <v>11.469720873037652</v>
      </c>
      <c r="P31">
        <f t="shared" si="8"/>
        <v>0.66749574347355345</v>
      </c>
      <c r="Q31">
        <f t="shared" si="4"/>
        <v>33.758216431953528</v>
      </c>
    </row>
    <row r="32" spans="1:17" x14ac:dyDescent="0.25">
      <c r="A32">
        <f>Input!G33</f>
        <v>29</v>
      </c>
      <c r="B32">
        <f t="shared" si="1"/>
        <v>29</v>
      </c>
      <c r="C32">
        <f t="shared" si="0"/>
        <v>3.2685212523515556E-2</v>
      </c>
      <c r="D32" s="4">
        <f>Input!I33</f>
        <v>269.31585757142858</v>
      </c>
      <c r="E32">
        <f t="shared" si="2"/>
        <v>268.32376199999999</v>
      </c>
      <c r="F32">
        <f t="shared" si="9"/>
        <v>243.30698547958261</v>
      </c>
      <c r="G32">
        <f t="shared" si="5"/>
        <v>625.83910747250638</v>
      </c>
      <c r="H32">
        <f t="shared" si="3"/>
        <v>5152.9354970415825</v>
      </c>
      <c r="M32" s="4">
        <f>Input!J33</f>
        <v>11.447259428571442</v>
      </c>
      <c r="N32">
        <f t="shared" si="6"/>
        <v>11.065684000000013</v>
      </c>
      <c r="O32">
        <f t="shared" si="7"/>
        <v>11.466250520201369</v>
      </c>
      <c r="P32">
        <f t="shared" si="8"/>
        <v>0.16045353710622279</v>
      </c>
      <c r="Q32">
        <f t="shared" si="4"/>
        <v>21.060216349113997</v>
      </c>
    </row>
    <row r="33" spans="1:17" x14ac:dyDescent="0.25">
      <c r="A33">
        <f>Input!G34</f>
        <v>30</v>
      </c>
      <c r="B33">
        <f t="shared" si="1"/>
        <v>30</v>
      </c>
      <c r="C33">
        <f t="shared" si="0"/>
        <v>8.689015166535366E-2</v>
      </c>
      <c r="D33" s="4">
        <f>Input!I34</f>
        <v>279.31313085714288</v>
      </c>
      <c r="E33">
        <f t="shared" si="2"/>
        <v>278.32103528571429</v>
      </c>
      <c r="F33">
        <f t="shared" si="9"/>
        <v>254.73613646481249</v>
      </c>
      <c r="G33">
        <f t="shared" si="5"/>
        <v>556.24745239217509</v>
      </c>
      <c r="H33">
        <f t="shared" si="3"/>
        <v>3642.7017804573661</v>
      </c>
      <c r="M33" s="4">
        <f>Input!J34</f>
        <v>9.9972732857143001</v>
      </c>
      <c r="N33">
        <f t="shared" si="6"/>
        <v>9.6156978571428713</v>
      </c>
      <c r="O33">
        <f t="shared" si="7"/>
        <v>11.42915098522989</v>
      </c>
      <c r="P33">
        <f t="shared" si="8"/>
        <v>3.2886122477685951</v>
      </c>
      <c r="Q33">
        <f t="shared" si="4"/>
        <v>9.8542940593359116</v>
      </c>
    </row>
    <row r="34" spans="1:17" x14ac:dyDescent="0.25">
      <c r="A34">
        <f>Input!G35</f>
        <v>31</v>
      </c>
      <c r="B34">
        <f t="shared" si="1"/>
        <v>31</v>
      </c>
      <c r="C34">
        <f t="shared" si="0"/>
        <v>0.14109509080719176</v>
      </c>
      <c r="D34" s="4">
        <f>Input!I35</f>
        <v>289.31040414285718</v>
      </c>
      <c r="E34">
        <f t="shared" si="2"/>
        <v>288.31830857142859</v>
      </c>
      <c r="F34">
        <f t="shared" si="9"/>
        <v>266.09488487931583</v>
      </c>
      <c r="G34">
        <f t="shared" si="5"/>
        <v>493.88056059915874</v>
      </c>
      <c r="H34">
        <f t="shared" si="3"/>
        <v>2400.6129876920254</v>
      </c>
      <c r="M34" s="4">
        <f>Input!J35</f>
        <v>9.9972732857143001</v>
      </c>
      <c r="N34">
        <f t="shared" si="6"/>
        <v>9.6156978571428713</v>
      </c>
      <c r="O34">
        <f t="shared" si="7"/>
        <v>11.358748414503344</v>
      </c>
      <c r="P34">
        <f t="shared" si="8"/>
        <v>3.0382252455146546</v>
      </c>
      <c r="Q34">
        <f t="shared" si="4"/>
        <v>9.8542940593359116</v>
      </c>
    </row>
    <row r="35" spans="1:17" x14ac:dyDescent="0.25">
      <c r="A35">
        <f>Input!G36</f>
        <v>32</v>
      </c>
      <c r="B35">
        <f t="shared" si="1"/>
        <v>32</v>
      </c>
      <c r="C35">
        <f t="shared" ref="C35:C66" si="10">((B35-$Y$3)/$Z$3)</f>
        <v>0.19530002994902987</v>
      </c>
      <c r="D35" s="4">
        <f>Input!I36</f>
        <v>298.39189657142862</v>
      </c>
      <c r="E35">
        <f t="shared" si="2"/>
        <v>297.39980100000002</v>
      </c>
      <c r="F35">
        <f t="shared" si="9"/>
        <v>277.35054466181151</v>
      </c>
      <c r="G35">
        <f t="shared" si="5"/>
        <v>401.97267971439226</v>
      </c>
      <c r="H35">
        <f t="shared" si="3"/>
        <v>1424.3371092981927</v>
      </c>
      <c r="M35" s="4">
        <f>Input!J36</f>
        <v>9.0814924285714369</v>
      </c>
      <c r="N35">
        <f t="shared" si="6"/>
        <v>8.6999170000000081</v>
      </c>
      <c r="O35">
        <f t="shared" si="7"/>
        <v>11.25565978249567</v>
      </c>
      <c r="P35">
        <f t="shared" si="8"/>
        <v>6.5318211702786666</v>
      </c>
      <c r="Q35">
        <f t="shared" si="4"/>
        <v>4.9433925403909829</v>
      </c>
    </row>
    <row r="36" spans="1:17" x14ac:dyDescent="0.25">
      <c r="A36">
        <f>Input!G37</f>
        <v>33</v>
      </c>
      <c r="B36">
        <f t="shared" si="1"/>
        <v>33</v>
      </c>
      <c r="C36">
        <f t="shared" si="10"/>
        <v>0.24950496909086797</v>
      </c>
      <c r="D36" s="4">
        <f>Input!I37</f>
        <v>307.62601914285716</v>
      </c>
      <c r="E36">
        <f t="shared" si="2"/>
        <v>306.63392357142857</v>
      </c>
      <c r="F36">
        <f t="shared" si="9"/>
        <v>288.47132855097971</v>
      </c>
      <c r="G36">
        <f t="shared" si="5"/>
        <v>329.8798578768338</v>
      </c>
      <c r="H36">
        <f t="shared" si="3"/>
        <v>708.60348024190887</v>
      </c>
      <c r="M36" s="4">
        <f>Input!J37</f>
        <v>9.2341225714285429</v>
      </c>
      <c r="N36">
        <f t="shared" si="6"/>
        <v>8.8525471428571141</v>
      </c>
      <c r="O36">
        <f t="shared" si="7"/>
        <v>11.120783889168194</v>
      </c>
      <c r="P36">
        <f t="shared" si="8"/>
        <v>5.1448979373158767</v>
      </c>
      <c r="Q36">
        <f t="shared" si="4"/>
        <v>5.6453963243386633</v>
      </c>
    </row>
    <row r="37" spans="1:17" x14ac:dyDescent="0.25">
      <c r="A37">
        <f>Input!G38</f>
        <v>34</v>
      </c>
      <c r="B37">
        <f t="shared" si="1"/>
        <v>34</v>
      </c>
      <c r="C37">
        <f t="shared" si="10"/>
        <v>0.30370990823270605</v>
      </c>
      <c r="D37" s="4">
        <f>Input!I38</f>
        <v>316.63119657142852</v>
      </c>
      <c r="E37">
        <f t="shared" si="2"/>
        <v>315.63910099999993</v>
      </c>
      <c r="F37">
        <f t="shared" si="9"/>
        <v>299.42661686344439</v>
      </c>
      <c r="G37">
        <f t="shared" si="5"/>
        <v>262.84464187806475</v>
      </c>
      <c r="H37">
        <f t="shared" si="3"/>
        <v>245.37088194978918</v>
      </c>
      <c r="M37" s="4">
        <f>Input!J38</f>
        <v>9.0051774285713577</v>
      </c>
      <c r="N37">
        <f t="shared" si="6"/>
        <v>8.6236019999999289</v>
      </c>
      <c r="O37">
        <f t="shared" si="7"/>
        <v>10.955288312464665</v>
      </c>
      <c r="P37">
        <f t="shared" si="8"/>
        <v>5.4367610597353995</v>
      </c>
      <c r="Q37">
        <f t="shared" si="4"/>
        <v>4.6098629255208872</v>
      </c>
    </row>
    <row r="38" spans="1:17" x14ac:dyDescent="0.25">
      <c r="A38">
        <f>Input!G39</f>
        <v>35</v>
      </c>
      <c r="B38">
        <f t="shared" si="1"/>
        <v>35</v>
      </c>
      <c r="C38">
        <f t="shared" si="10"/>
        <v>0.35791484737454415</v>
      </c>
      <c r="D38" s="4">
        <f>Input!I39</f>
        <v>325.2547987142857</v>
      </c>
      <c r="E38">
        <f t="shared" si="2"/>
        <v>324.26270314285711</v>
      </c>
      <c r="F38">
        <f t="shared" si="9"/>
        <v>310.18720944425303</v>
      </c>
      <c r="G38">
        <f t="shared" si="5"/>
        <v>198.11952285944309</v>
      </c>
      <c r="H38">
        <f t="shared" si="3"/>
        <v>24.046530357497392</v>
      </c>
      <c r="M38" s="4">
        <f>Input!J39</f>
        <v>8.6236021428571803</v>
      </c>
      <c r="N38">
        <f t="shared" si="6"/>
        <v>8.2420267142857515</v>
      </c>
      <c r="O38">
        <f t="shared" si="7"/>
        <v>10.760592580808611</v>
      </c>
      <c r="P38">
        <f t="shared" si="8"/>
        <v>6.3431740240140417</v>
      </c>
      <c r="Q38">
        <f t="shared" si="4"/>
        <v>3.1169332190745567</v>
      </c>
    </row>
    <row r="39" spans="1:17" x14ac:dyDescent="0.25">
      <c r="A39">
        <f>Input!G40</f>
        <v>36</v>
      </c>
      <c r="B39">
        <f t="shared" si="1"/>
        <v>36</v>
      </c>
      <c r="C39">
        <f t="shared" si="10"/>
        <v>0.41211978651638226</v>
      </c>
      <c r="D39" s="4">
        <f>Input!I40</f>
        <v>333.57314057142855</v>
      </c>
      <c r="E39">
        <f t="shared" si="2"/>
        <v>332.58104499999996</v>
      </c>
      <c r="F39">
        <f t="shared" si="9"/>
        <v>320.7255573490238</v>
      </c>
      <c r="G39">
        <f t="shared" si="5"/>
        <v>140.55258744244819</v>
      </c>
      <c r="H39">
        <f t="shared" si="3"/>
        <v>31.748962085730305</v>
      </c>
      <c r="M39" s="4">
        <f>Input!J40</f>
        <v>8.3183418571428547</v>
      </c>
      <c r="N39">
        <f t="shared" si="6"/>
        <v>7.9367664285714259</v>
      </c>
      <c r="O39">
        <f t="shared" si="7"/>
        <v>10.538347904770749</v>
      </c>
      <c r="P39">
        <f t="shared" si="8"/>
        <v>6.7682261773034487</v>
      </c>
      <c r="Q39">
        <f t="shared" si="4"/>
        <v>2.1322528531161389</v>
      </c>
    </row>
    <row r="40" spans="1:17" x14ac:dyDescent="0.25">
      <c r="A40">
        <f>Input!G41</f>
        <v>37</v>
      </c>
      <c r="B40">
        <f t="shared" si="1"/>
        <v>37</v>
      </c>
      <c r="C40">
        <f t="shared" si="10"/>
        <v>0.46632472565822036</v>
      </c>
      <c r="D40" s="4">
        <f>Input!I41</f>
        <v>340.36518114285712</v>
      </c>
      <c r="E40">
        <f t="shared" si="2"/>
        <v>339.37308557142853</v>
      </c>
      <c r="F40">
        <f t="shared" si="9"/>
        <v>331.01597122158472</v>
      </c>
      <c r="G40">
        <f t="shared" si="5"/>
        <v>69.841360256365363</v>
      </c>
      <c r="H40">
        <f t="shared" si="3"/>
        <v>253.60675907154769</v>
      </c>
      <c r="M40" s="4">
        <f>Input!J41</f>
        <v>6.7920405714285721</v>
      </c>
      <c r="N40">
        <f t="shared" si="6"/>
        <v>6.4104651428571433</v>
      </c>
      <c r="O40">
        <f t="shared" si="7"/>
        <v>10.290413872560899</v>
      </c>
      <c r="P40">
        <f t="shared" si="8"/>
        <v>15.054002145129788</v>
      </c>
      <c r="Q40">
        <f t="shared" si="4"/>
        <v>4.366265476405581E-3</v>
      </c>
    </row>
    <row r="41" spans="1:17" x14ac:dyDescent="0.25">
      <c r="A41">
        <f>Input!G42</f>
        <v>38</v>
      </c>
      <c r="B41">
        <f t="shared" si="1"/>
        <v>38</v>
      </c>
      <c r="C41">
        <f t="shared" si="10"/>
        <v>0.52052966480005847</v>
      </c>
      <c r="D41" s="4">
        <f>Input!I42</f>
        <v>346.92827657142851</v>
      </c>
      <c r="E41">
        <f t="shared" si="2"/>
        <v>345.93618099999992</v>
      </c>
      <c r="F41">
        <f t="shared" si="9"/>
        <v>341.0348037906964</v>
      </c>
      <c r="G41">
        <f t="shared" si="5"/>
        <v>24.023498547879949</v>
      </c>
      <c r="H41">
        <f t="shared" si="3"/>
        <v>673.08429591881918</v>
      </c>
      <c r="M41" s="4">
        <f>Input!J42</f>
        <v>6.5630954285713869</v>
      </c>
      <c r="N41">
        <f t="shared" si="6"/>
        <v>6.1815199999999582</v>
      </c>
      <c r="O41">
        <f t="shared" si="7"/>
        <v>10.018832569111664</v>
      </c>
      <c r="P41">
        <f t="shared" si="8"/>
        <v>14.724967753062682</v>
      </c>
      <c r="Q41">
        <f t="shared" si="4"/>
        <v>8.7038491376536672E-2</v>
      </c>
    </row>
    <row r="42" spans="1:17" x14ac:dyDescent="0.25">
      <c r="A42">
        <f>Input!G43</f>
        <v>39</v>
      </c>
      <c r="B42">
        <f t="shared" si="1"/>
        <v>39</v>
      </c>
      <c r="C42">
        <f t="shared" si="10"/>
        <v>0.57473460394189657</v>
      </c>
      <c r="D42" s="4">
        <f>Input!I43</f>
        <v>352.270331</v>
      </c>
      <c r="E42">
        <f t="shared" si="2"/>
        <v>351.27823542857141</v>
      </c>
      <c r="F42">
        <f t="shared" si="9"/>
        <v>350.76060441268612</v>
      </c>
      <c r="G42">
        <f t="shared" si="5"/>
        <v>0.26794186860643288</v>
      </c>
      <c r="H42">
        <f t="shared" si="3"/>
        <v>1272.3252721378694</v>
      </c>
      <c r="M42" s="4">
        <f>Input!J43</f>
        <v>5.3420544285714868</v>
      </c>
      <c r="N42">
        <f t="shared" si="6"/>
        <v>4.960479000000058</v>
      </c>
      <c r="O42">
        <f t="shared" si="7"/>
        <v>9.7258006219897002</v>
      </c>
      <c r="P42">
        <f t="shared" si="8"/>
        <v>22.708290161001994</v>
      </c>
      <c r="Q42">
        <f t="shared" si="4"/>
        <v>2.2984496453469956</v>
      </c>
    </row>
    <row r="43" spans="1:17" x14ac:dyDescent="0.25">
      <c r="A43">
        <f>Input!G44</f>
        <v>40</v>
      </c>
      <c r="B43">
        <f t="shared" si="1"/>
        <v>40</v>
      </c>
      <c r="C43">
        <f t="shared" si="10"/>
        <v>0.62893954308373468</v>
      </c>
      <c r="D43" s="4">
        <f>Input!I44</f>
        <v>358.52816614285712</v>
      </c>
      <c r="E43">
        <f t="shared" si="2"/>
        <v>357.53607057142852</v>
      </c>
      <c r="F43">
        <f t="shared" si="9"/>
        <v>360.17424412097131</v>
      </c>
      <c r="G43">
        <f t="shared" si="5"/>
        <v>6.9599596775071761</v>
      </c>
      <c r="H43">
        <f t="shared" si="3"/>
        <v>2032.5047058461605</v>
      </c>
      <c r="M43" s="4">
        <f>Input!J44</f>
        <v>6.2578351428571182</v>
      </c>
      <c r="N43">
        <f t="shared" si="6"/>
        <v>5.8762597142856894</v>
      </c>
      <c r="O43">
        <f t="shared" si="7"/>
        <v>9.4136397082851708</v>
      </c>
      <c r="P43">
        <f t="shared" si="8"/>
        <v>12.513057221947772</v>
      </c>
      <c r="Q43">
        <f t="shared" si="4"/>
        <v>0.36033986205638602</v>
      </c>
    </row>
    <row r="44" spans="1:17" x14ac:dyDescent="0.25">
      <c r="A44">
        <f>Input!G45</f>
        <v>41</v>
      </c>
      <c r="B44">
        <f t="shared" si="1"/>
        <v>41</v>
      </c>
      <c r="C44">
        <f t="shared" si="10"/>
        <v>0.68314448222557278</v>
      </c>
      <c r="D44" s="4">
        <f>Input!I45</f>
        <v>364.32811099999992</v>
      </c>
      <c r="E44">
        <f t="shared" si="2"/>
        <v>363.33601542857133</v>
      </c>
      <c r="F44">
        <f t="shared" si="9"/>
        <v>369.25901019543426</v>
      </c>
      <c r="G44">
        <f t="shared" si="5"/>
        <v>35.081867008285627</v>
      </c>
      <c r="H44">
        <f t="shared" si="3"/>
        <v>2934.1803037533809</v>
      </c>
      <c r="M44" s="4">
        <f>Input!J45</f>
        <v>5.7999448571428047</v>
      </c>
      <c r="N44">
        <f t="shared" si="6"/>
        <v>5.4183694285713759</v>
      </c>
      <c r="O44">
        <f t="shared" si="7"/>
        <v>9.0847660744629515</v>
      </c>
      <c r="P44">
        <f t="shared" si="8"/>
        <v>13.442464365004994</v>
      </c>
      <c r="Q44">
        <f t="shared" si="4"/>
        <v>1.119731023369823</v>
      </c>
    </row>
    <row r="45" spans="1:17" x14ac:dyDescent="0.25">
      <c r="A45">
        <f>Input!G46</f>
        <v>42</v>
      </c>
      <c r="B45">
        <f t="shared" si="1"/>
        <v>42</v>
      </c>
      <c r="C45">
        <f t="shared" si="10"/>
        <v>0.73734942136741088</v>
      </c>
      <c r="D45" s="4">
        <f>Input!I46</f>
        <v>370.73857628571432</v>
      </c>
      <c r="E45">
        <f t="shared" si="2"/>
        <v>369.74648071428572</v>
      </c>
      <c r="F45">
        <f t="shared" si="9"/>
        <v>378.00066982120654</v>
      </c>
      <c r="G45">
        <f t="shared" si="5"/>
        <v>68.131637812810311</v>
      </c>
      <c r="H45">
        <f t="shared" si="3"/>
        <v>3957.6346578977518</v>
      </c>
      <c r="M45" s="4">
        <f>Input!J46</f>
        <v>6.4104652857143947</v>
      </c>
      <c r="N45">
        <f t="shared" si="6"/>
        <v>6.0288898571429659</v>
      </c>
      <c r="O45">
        <f t="shared" si="7"/>
        <v>8.7416596257723143</v>
      </c>
      <c r="P45">
        <f t="shared" si="8"/>
        <v>7.3591198175893284</v>
      </c>
      <c r="Q45">
        <f t="shared" si="4"/>
        <v>0.20039321620774486</v>
      </c>
    </row>
    <row r="46" spans="1:17" x14ac:dyDescent="0.25">
      <c r="A46">
        <f>Input!G47</f>
        <v>43</v>
      </c>
      <c r="B46">
        <f t="shared" si="1"/>
        <v>43</v>
      </c>
      <c r="C46">
        <f t="shared" si="10"/>
        <v>0.79155436050924899</v>
      </c>
      <c r="D46" s="4">
        <f>Input!I47</f>
        <v>377.68324699999999</v>
      </c>
      <c r="E46">
        <f t="shared" si="2"/>
        <v>376.6911514285714</v>
      </c>
      <c r="F46">
        <f t="shared" si="9"/>
        <v>386.38750295465957</v>
      </c>
      <c r="G46">
        <f t="shared" si="5"/>
        <v>94.01923291747228</v>
      </c>
      <c r="H46">
        <f t="shared" si="3"/>
        <v>5083.2005144211025</v>
      </c>
      <c r="M46" s="4">
        <f>Input!J47</f>
        <v>6.9446707142856781</v>
      </c>
      <c r="N46">
        <f t="shared" si="6"/>
        <v>6.5630952857142493</v>
      </c>
      <c r="O46">
        <f t="shared" si="7"/>
        <v>8.386833133453008</v>
      </c>
      <c r="P46">
        <f t="shared" si="8"/>
        <v>3.3260197372747999</v>
      </c>
      <c r="Q46">
        <f t="shared" si="4"/>
        <v>7.4913213837221691E-3</v>
      </c>
    </row>
    <row r="47" spans="1:17" x14ac:dyDescent="0.25">
      <c r="A47">
        <f>Input!G48</f>
        <v>44</v>
      </c>
      <c r="B47">
        <f t="shared" si="1"/>
        <v>44</v>
      </c>
      <c r="C47">
        <f t="shared" si="10"/>
        <v>0.84575929965108709</v>
      </c>
      <c r="D47" s="4">
        <f>Input!I48</f>
        <v>384.93317800000005</v>
      </c>
      <c r="E47">
        <f t="shared" si="2"/>
        <v>383.94108242857146</v>
      </c>
      <c r="F47">
        <f t="shared" si="9"/>
        <v>394.41030504191741</v>
      </c>
      <c r="G47">
        <f t="shared" si="5"/>
        <v>109.60462212779417</v>
      </c>
      <c r="H47">
        <f t="shared" si="3"/>
        <v>6291.5623662865728</v>
      </c>
      <c r="M47" s="4">
        <f>Input!J48</f>
        <v>7.2499310000000605</v>
      </c>
      <c r="N47">
        <f t="shared" si="6"/>
        <v>6.8683555714286317</v>
      </c>
      <c r="O47">
        <f t="shared" si="7"/>
        <v>8.0228020872578476</v>
      </c>
      <c r="P47">
        <f t="shared" si="8"/>
        <v>1.3327467579102159</v>
      </c>
      <c r="Q47">
        <f t="shared" si="4"/>
        <v>0.15351719624997243</v>
      </c>
    </row>
    <row r="48" spans="1:17" x14ac:dyDescent="0.25">
      <c r="A48">
        <f>Input!G49</f>
        <v>45</v>
      </c>
      <c r="B48">
        <f t="shared" si="1"/>
        <v>45</v>
      </c>
      <c r="C48">
        <f t="shared" si="10"/>
        <v>0.8999642387929252</v>
      </c>
      <c r="D48" s="4">
        <f>Input!I49</f>
        <v>392.79362957142854</v>
      </c>
      <c r="E48">
        <f t="shared" si="2"/>
        <v>391.80153399999995</v>
      </c>
      <c r="F48">
        <f t="shared" si="9"/>
        <v>402.06236073060262</v>
      </c>
      <c r="G48">
        <f t="shared" si="5"/>
        <v>105.28456519545034</v>
      </c>
      <c r="H48">
        <f t="shared" si="3"/>
        <v>7564.0287866419139</v>
      </c>
      <c r="M48" s="4">
        <f>Input!J49</f>
        <v>7.8604515714284844</v>
      </c>
      <c r="N48">
        <f t="shared" si="6"/>
        <v>7.4788761428570556</v>
      </c>
      <c r="O48">
        <f t="shared" si="7"/>
        <v>7.652055688685226</v>
      </c>
      <c r="P48">
        <f t="shared" si="8"/>
        <v>2.9991155093251377E-2</v>
      </c>
      <c r="Q48">
        <f t="shared" si="4"/>
        <v>1.0046719981883476</v>
      </c>
    </row>
    <row r="49" spans="1:17" x14ac:dyDescent="0.25">
      <c r="A49">
        <f>Input!G50</f>
        <v>46</v>
      </c>
      <c r="B49">
        <f t="shared" si="1"/>
        <v>46</v>
      </c>
      <c r="C49">
        <f t="shared" si="10"/>
        <v>0.9541691779347633</v>
      </c>
      <c r="D49" s="4">
        <f>Input!I50</f>
        <v>400.577766</v>
      </c>
      <c r="E49">
        <f t="shared" si="2"/>
        <v>399.5856704285714</v>
      </c>
      <c r="F49">
        <f t="shared" si="9"/>
        <v>409.33939016862558</v>
      </c>
      <c r="G49">
        <f t="shared" si="5"/>
        <v>95.135048767522576</v>
      </c>
      <c r="H49">
        <f t="shared" si="3"/>
        <v>8882.7711857501199</v>
      </c>
      <c r="M49" s="4">
        <f>Input!J50</f>
        <v>7.7841364285714576</v>
      </c>
      <c r="N49">
        <f t="shared" si="6"/>
        <v>7.4025610000000288</v>
      </c>
      <c r="O49">
        <f t="shared" si="7"/>
        <v>7.2770294380229386</v>
      </c>
      <c r="P49">
        <f t="shared" si="8"/>
        <v>1.575817305240805E-2</v>
      </c>
      <c r="Q49">
        <f t="shared" si="4"/>
        <v>0.85750958476790562</v>
      </c>
    </row>
    <row r="50" spans="1:17" x14ac:dyDescent="0.25">
      <c r="A50">
        <f>Input!G51</f>
        <v>47</v>
      </c>
      <c r="B50">
        <f t="shared" si="1"/>
        <v>47</v>
      </c>
      <c r="C50">
        <f t="shared" si="10"/>
        <v>1.0083741170766014</v>
      </c>
      <c r="D50" s="4">
        <f>Input!I51</f>
        <v>407.59875185714282</v>
      </c>
      <c r="E50">
        <f t="shared" si="2"/>
        <v>406.60665628571422</v>
      </c>
      <c r="F50">
        <f t="shared" si="9"/>
        <v>416.23946988596191</v>
      </c>
      <c r="G50">
        <f t="shared" si="5"/>
        <v>92.791097857116796</v>
      </c>
      <c r="H50">
        <f t="shared" si="3"/>
        <v>10231.025985167491</v>
      </c>
      <c r="M50" s="4">
        <f>Input!J51</f>
        <v>7.0209858571428185</v>
      </c>
      <c r="N50">
        <f t="shared" si="6"/>
        <v>6.6394104285713897</v>
      </c>
      <c r="O50">
        <f t="shared" si="7"/>
        <v>6.9000797173362987</v>
      </c>
      <c r="P50">
        <f t="shared" si="8"/>
        <v>6.7948478105203464E-2</v>
      </c>
      <c r="Q50">
        <f t="shared" si="4"/>
        <v>2.6525842985610698E-2</v>
      </c>
    </row>
    <row r="51" spans="1:17" x14ac:dyDescent="0.25">
      <c r="A51">
        <f>Input!G52</f>
        <v>48</v>
      </c>
      <c r="B51">
        <f t="shared" si="1"/>
        <v>48</v>
      </c>
      <c r="C51">
        <f t="shared" si="10"/>
        <v>1.0625790562184394</v>
      </c>
      <c r="D51" s="4">
        <f>Input!I52</f>
        <v>414.08553228571429</v>
      </c>
      <c r="E51">
        <f t="shared" si="2"/>
        <v>413.0934367142857</v>
      </c>
      <c r="F51">
        <f t="shared" si="9"/>
        <v>422.76293059952741</v>
      </c>
      <c r="G51">
        <f t="shared" si="5"/>
        <v>93.499111996726754</v>
      </c>
      <c r="H51">
        <f t="shared" si="3"/>
        <v>11593.258503951858</v>
      </c>
      <c r="M51" s="4">
        <f>Input!J52</f>
        <v>6.4867804285714783</v>
      </c>
      <c r="N51">
        <f t="shared" si="6"/>
        <v>6.1052050000000495</v>
      </c>
      <c r="O51">
        <f t="shared" si="7"/>
        <v>6.5234607135654938</v>
      </c>
      <c r="P51">
        <f t="shared" si="8"/>
        <v>0.174937841930139</v>
      </c>
      <c r="Q51">
        <f t="shared" si="4"/>
        <v>0.13789181061672071</v>
      </c>
    </row>
    <row r="52" spans="1:17" x14ac:dyDescent="0.25">
      <c r="A52">
        <f>Input!G53</f>
        <v>49</v>
      </c>
      <c r="B52">
        <f t="shared" si="1"/>
        <v>49</v>
      </c>
      <c r="C52">
        <f t="shared" si="10"/>
        <v>1.1167839953602776</v>
      </c>
      <c r="D52" s="4">
        <f>Input!I53</f>
        <v>420.11442228571434</v>
      </c>
      <c r="E52">
        <f t="shared" si="2"/>
        <v>419.12232671428575</v>
      </c>
      <c r="F52">
        <f t="shared" si="9"/>
        <v>428.91223456226118</v>
      </c>
      <c r="G52">
        <f t="shared" si="5"/>
        <v>95.842295671850877</v>
      </c>
      <c r="H52">
        <f t="shared" si="3"/>
        <v>12955.288094045776</v>
      </c>
      <c r="M52" s="4">
        <f>Input!J53</f>
        <v>6.0288900000000467</v>
      </c>
      <c r="N52">
        <f t="shared" si="6"/>
        <v>5.6473145714286179</v>
      </c>
      <c r="O52">
        <f t="shared" si="7"/>
        <v>6.1493039627337858</v>
      </c>
      <c r="P52">
        <f t="shared" si="8"/>
        <v>0.25199334898293291</v>
      </c>
      <c r="Q52">
        <f t="shared" si="4"/>
        <v>0.6876195642750792</v>
      </c>
    </row>
    <row r="53" spans="1:17" x14ac:dyDescent="0.25">
      <c r="A53">
        <f>Input!G54</f>
        <v>50</v>
      </c>
      <c r="B53">
        <f t="shared" si="1"/>
        <v>50</v>
      </c>
      <c r="C53">
        <f t="shared" si="10"/>
        <v>1.1709889345021156</v>
      </c>
      <c r="D53" s="4">
        <f>Input!I54</f>
        <v>426.83014785714289</v>
      </c>
      <c r="E53">
        <f t="shared" si="2"/>
        <v>425.8380522857143</v>
      </c>
      <c r="F53">
        <f t="shared" si="9"/>
        <v>434.69183529204037</v>
      </c>
      <c r="G53">
        <f t="shared" si="5"/>
        <v>78.389473523108279</v>
      </c>
      <c r="H53">
        <f t="shared" si="3"/>
        <v>14304.375203561654</v>
      </c>
      <c r="M53" s="4">
        <f>Input!J54</f>
        <v>6.7157255714285498</v>
      </c>
      <c r="N53">
        <f t="shared" si="6"/>
        <v>6.334150142857121</v>
      </c>
      <c r="O53">
        <f t="shared" si="7"/>
        <v>5.779600729779208</v>
      </c>
      <c r="P53">
        <f t="shared" si="8"/>
        <v>0.30752505154505771</v>
      </c>
      <c r="Q53">
        <f t="shared" si="4"/>
        <v>2.027568756237166E-2</v>
      </c>
    </row>
    <row r="54" spans="1:17" x14ac:dyDescent="0.25">
      <c r="A54">
        <f>Input!G55</f>
        <v>51</v>
      </c>
      <c r="B54">
        <f t="shared" si="1"/>
        <v>51</v>
      </c>
      <c r="C54">
        <f t="shared" si="10"/>
        <v>1.2251938736439538</v>
      </c>
      <c r="D54" s="4">
        <f>Input!I55</f>
        <v>433.54587342857138</v>
      </c>
      <c r="E54">
        <f t="shared" si="2"/>
        <v>432.55377785714279</v>
      </c>
      <c r="F54">
        <f t="shared" si="9"/>
        <v>440.10802266262095</v>
      </c>
      <c r="G54">
        <f t="shared" si="5"/>
        <v>57.066614581093809</v>
      </c>
      <c r="H54">
        <f t="shared" si="3"/>
        <v>15629.272053876804</v>
      </c>
      <c r="M54" s="4">
        <f>Input!J55</f>
        <v>6.7157255714284929</v>
      </c>
      <c r="N54">
        <f t="shared" si="6"/>
        <v>6.3341501428570641</v>
      </c>
      <c r="O54">
        <f t="shared" si="7"/>
        <v>5.4161873705805643</v>
      </c>
      <c r="P54">
        <f t="shared" si="8"/>
        <v>0.84265565128555708</v>
      </c>
      <c r="Q54">
        <f t="shared" si="4"/>
        <v>2.0275687562387849E-2</v>
      </c>
    </row>
    <row r="55" spans="1:17" x14ac:dyDescent="0.25">
      <c r="A55">
        <f>Input!G56</f>
        <v>52</v>
      </c>
      <c r="B55">
        <f t="shared" si="1"/>
        <v>52</v>
      </c>
      <c r="C55">
        <f t="shared" si="10"/>
        <v>1.2793988127857918</v>
      </c>
      <c r="D55" s="4">
        <f>Input!I56</f>
        <v>439.6510784285714</v>
      </c>
      <c r="E55">
        <f t="shared" si="2"/>
        <v>438.6589828571428</v>
      </c>
      <c r="F55">
        <f t="shared" si="9"/>
        <v>445.16875641779251</v>
      </c>
      <c r="G55">
        <f t="shared" si="5"/>
        <v>42.377151810933945</v>
      </c>
      <c r="H55">
        <f t="shared" si="3"/>
        <v>16920.239464807946</v>
      </c>
      <c r="M55" s="4">
        <f>Input!J56</f>
        <v>6.1052050000000122</v>
      </c>
      <c r="N55">
        <f t="shared" si="6"/>
        <v>5.7236295714285834</v>
      </c>
      <c r="O55">
        <f t="shared" si="7"/>
        <v>5.0607337551715679</v>
      </c>
      <c r="P55">
        <f t="shared" si="8"/>
        <v>0.4394308632110549</v>
      </c>
      <c r="Q55">
        <f t="shared" si="4"/>
        <v>0.56687842892203566</v>
      </c>
    </row>
    <row r="56" spans="1:17" x14ac:dyDescent="0.25">
      <c r="A56">
        <f>Input!G57</f>
        <v>53</v>
      </c>
      <c r="B56">
        <f t="shared" si="1"/>
        <v>53</v>
      </c>
      <c r="C56">
        <f t="shared" si="10"/>
        <v>1.33360375192763</v>
      </c>
      <c r="D56" s="4">
        <f>Input!I57</f>
        <v>446.21417385714284</v>
      </c>
      <c r="E56">
        <f t="shared" si="2"/>
        <v>445.22207828571425</v>
      </c>
      <c r="F56">
        <f t="shared" si="9"/>
        <v>449.88349118342529</v>
      </c>
      <c r="G56">
        <f t="shared" si="5"/>
        <v>21.728770202946883</v>
      </c>
      <c r="H56">
        <f t="shared" si="3"/>
        <v>18169.033036671732</v>
      </c>
      <c r="M56" s="4">
        <f>Input!J57</f>
        <v>6.5630954285714438</v>
      </c>
      <c r="N56">
        <f t="shared" si="6"/>
        <v>6.181520000000015</v>
      </c>
      <c r="O56">
        <f t="shared" si="7"/>
        <v>4.7147347656327794</v>
      </c>
      <c r="P56">
        <f t="shared" si="8"/>
        <v>2.1514589237577462</v>
      </c>
      <c r="Q56">
        <f t="shared" si="4"/>
        <v>8.703849137650313E-2</v>
      </c>
    </row>
    <row r="57" spans="1:17" x14ac:dyDescent="0.25">
      <c r="A57">
        <f>Input!G58</f>
        <v>54</v>
      </c>
      <c r="B57">
        <f t="shared" si="1"/>
        <v>54</v>
      </c>
      <c r="C57">
        <f t="shared" si="10"/>
        <v>1.387808691069468</v>
      </c>
      <c r="D57" s="4">
        <f>Input!I58</f>
        <v>451.32728314285714</v>
      </c>
      <c r="E57">
        <f t="shared" si="2"/>
        <v>450.33518757142855</v>
      </c>
      <c r="F57">
        <f t="shared" si="9"/>
        <v>454.2629960036968</v>
      </c>
      <c r="G57">
        <f t="shared" si="5"/>
        <v>15.427679080597571</v>
      </c>
      <c r="H57">
        <f t="shared" si="3"/>
        <v>19368.862392839932</v>
      </c>
      <c r="M57" s="4">
        <f>Input!J58</f>
        <v>5.1131092857143017</v>
      </c>
      <c r="N57">
        <f t="shared" si="6"/>
        <v>4.7315338571428729</v>
      </c>
      <c r="O57">
        <f t="shared" si="7"/>
        <v>4.3795048202715012</v>
      </c>
      <c r="P57">
        <f t="shared" si="8"/>
        <v>0.12392444280058555</v>
      </c>
      <c r="Q57">
        <f t="shared" si="4"/>
        <v>3.0450564404818352</v>
      </c>
    </row>
    <row r="58" spans="1:17" x14ac:dyDescent="0.25">
      <c r="A58">
        <f>Input!G59</f>
        <v>55</v>
      </c>
      <c r="B58">
        <f t="shared" si="1"/>
        <v>55</v>
      </c>
      <c r="C58">
        <f t="shared" si="10"/>
        <v>1.4420136302113062</v>
      </c>
      <c r="D58" s="4">
        <f>Input!I59</f>
        <v>456.44039228571421</v>
      </c>
      <c r="E58">
        <f t="shared" si="2"/>
        <v>455.44829671428562</v>
      </c>
      <c r="F58">
        <f t="shared" si="9"/>
        <v>458.3191713224972</v>
      </c>
      <c r="G58">
        <f t="shared" si="5"/>
        <v>8.2419210160739897</v>
      </c>
      <c r="H58">
        <f t="shared" si="3"/>
        <v>20514.32750388738</v>
      </c>
      <c r="M58" s="4">
        <f>Input!J59</f>
        <v>5.1131091428570699</v>
      </c>
      <c r="N58">
        <f t="shared" si="6"/>
        <v>4.7315337142856411</v>
      </c>
      <c r="O58">
        <f t="shared" si="7"/>
        <v>4.0561753188003733</v>
      </c>
      <c r="P58">
        <f t="shared" si="8"/>
        <v>0.45610896235243537</v>
      </c>
      <c r="Q58">
        <f t="shared" si="4"/>
        <v>3.0450569390561686</v>
      </c>
    </row>
    <row r="59" spans="1:17" x14ac:dyDescent="0.25">
      <c r="A59">
        <f>Input!G60</f>
        <v>56</v>
      </c>
      <c r="B59">
        <f t="shared" si="1"/>
        <v>56</v>
      </c>
      <c r="C59">
        <f t="shared" si="10"/>
        <v>1.4962185693531442</v>
      </c>
      <c r="D59" s="4">
        <f>Input!I60</f>
        <v>462.39296728571424</v>
      </c>
      <c r="E59">
        <f t="shared" si="2"/>
        <v>461.40087171428564</v>
      </c>
      <c r="F59">
        <f t="shared" si="9"/>
        <v>462.06486617493357</v>
      </c>
      <c r="G59">
        <f t="shared" si="5"/>
        <v>0.44088864377113224</v>
      </c>
      <c r="H59">
        <f t="shared" si="3"/>
        <v>21601.336264241312</v>
      </c>
      <c r="M59" s="4">
        <f>Input!J60</f>
        <v>5.9525750000000244</v>
      </c>
      <c r="N59">
        <f t="shared" si="6"/>
        <v>5.5709995714285956</v>
      </c>
      <c r="O59">
        <f t="shared" si="7"/>
        <v>3.7456948524363867</v>
      </c>
      <c r="P59">
        <f t="shared" si="8"/>
        <v>3.3317373171752269</v>
      </c>
      <c r="Q59">
        <f t="shared" si="4"/>
        <v>0.82000865807821521</v>
      </c>
    </row>
    <row r="60" spans="1:17" x14ac:dyDescent="0.25">
      <c r="A60">
        <f>Input!G61</f>
        <v>57</v>
      </c>
      <c r="B60">
        <f t="shared" si="1"/>
        <v>57</v>
      </c>
      <c r="C60">
        <f t="shared" si="10"/>
        <v>1.5504235084949824</v>
      </c>
      <c r="D60" s="4">
        <f>Input!I61</f>
        <v>466.97187114285714</v>
      </c>
      <c r="E60">
        <f t="shared" si="2"/>
        <v>465.97977557142855</v>
      </c>
      <c r="F60">
        <f t="shared" si="9"/>
        <v>465.51369815397948</v>
      </c>
      <c r="G60">
        <f t="shared" si="5"/>
        <v>0.21722815905599574</v>
      </c>
      <c r="H60">
        <f t="shared" si="3"/>
        <v>22627.007489863463</v>
      </c>
      <c r="M60" s="4">
        <f>Input!J61</f>
        <v>4.5789038571429046</v>
      </c>
      <c r="N60">
        <f t="shared" si="6"/>
        <v>4.1973284285714758</v>
      </c>
      <c r="O60">
        <f t="shared" si="7"/>
        <v>3.4488319790458837</v>
      </c>
      <c r="P60">
        <f t="shared" si="8"/>
        <v>0.56024693495241729</v>
      </c>
      <c r="Q60">
        <f t="shared" si="4"/>
        <v>5.1948184511155846</v>
      </c>
    </row>
    <row r="61" spans="1:17" x14ac:dyDescent="0.25">
      <c r="A61">
        <f>Input!G62</f>
        <v>58</v>
      </c>
      <c r="B61">
        <f t="shared" si="1"/>
        <v>58</v>
      </c>
      <c r="C61">
        <f t="shared" si="10"/>
        <v>1.6046284476368204</v>
      </c>
      <c r="D61" s="4">
        <f>Input!I62</f>
        <v>470.86393928571431</v>
      </c>
      <c r="E61">
        <f t="shared" si="2"/>
        <v>469.87184371428572</v>
      </c>
      <c r="F61">
        <f t="shared" si="9"/>
        <v>468.67987848126347</v>
      </c>
      <c r="G61">
        <f t="shared" si="5"/>
        <v>1.4207811167337743</v>
      </c>
      <c r="H61">
        <f t="shared" si="3"/>
        <v>23589.563370781714</v>
      </c>
      <c r="M61" s="4">
        <f>Input!J62</f>
        <v>3.8920681428571697</v>
      </c>
      <c r="N61">
        <f t="shared" si="6"/>
        <v>3.5104927142857409</v>
      </c>
      <c r="O61">
        <f t="shared" si="7"/>
        <v>3.1661803272839939</v>
      </c>
      <c r="P61">
        <f t="shared" si="8"/>
        <v>0.11855101984284083</v>
      </c>
      <c r="Q61">
        <f t="shared" si="4"/>
        <v>8.797453501616129</v>
      </c>
    </row>
    <row r="62" spans="1:17" x14ac:dyDescent="0.25">
      <c r="A62">
        <f>Input!G63</f>
        <v>59</v>
      </c>
      <c r="B62">
        <f t="shared" si="1"/>
        <v>59</v>
      </c>
      <c r="C62">
        <f t="shared" si="10"/>
        <v>1.6588333867786587</v>
      </c>
      <c r="D62" s="4">
        <f>Input!I63</f>
        <v>474.75600742857142</v>
      </c>
      <c r="E62">
        <f t="shared" si="2"/>
        <v>473.76391185714283</v>
      </c>
      <c r="F62">
        <f t="shared" si="9"/>
        <v>471.57804424674816</v>
      </c>
      <c r="G62">
        <f t="shared" si="5"/>
        <v>4.7780172101724894</v>
      </c>
      <c r="H62">
        <f t="shared" si="3"/>
        <v>24488.215167930019</v>
      </c>
      <c r="M62" s="4">
        <f>Input!J63</f>
        <v>3.8920681428571129</v>
      </c>
      <c r="N62">
        <f t="shared" si="6"/>
        <v>3.5104927142856841</v>
      </c>
      <c r="O62">
        <f t="shared" si="7"/>
        <v>2.8981657654847042</v>
      </c>
      <c r="P62">
        <f t="shared" si="8"/>
        <v>0.37494429222791792</v>
      </c>
      <c r="Q62">
        <f t="shared" si="4"/>
        <v>8.7974535016164666</v>
      </c>
    </row>
    <row r="63" spans="1:17" x14ac:dyDescent="0.25">
      <c r="A63">
        <f>Input!G64</f>
        <v>60</v>
      </c>
      <c r="B63">
        <f t="shared" si="1"/>
        <v>60</v>
      </c>
      <c r="C63">
        <f t="shared" si="10"/>
        <v>1.7130383259204967</v>
      </c>
      <c r="D63" s="4">
        <f>Input!I64</f>
        <v>479.18228114285711</v>
      </c>
      <c r="E63">
        <f t="shared" si="2"/>
        <v>478.19018557142851</v>
      </c>
      <c r="F63">
        <f t="shared" si="9"/>
        <v>474.22309959771383</v>
      </c>
      <c r="G63">
        <f t="shared" si="5"/>
        <v>15.737771122843817</v>
      </c>
      <c r="H63">
        <f t="shared" si="3"/>
        <v>25323.045613826886</v>
      </c>
      <c r="M63" s="4">
        <f>Input!J64</f>
        <v>4.4262737142856849</v>
      </c>
      <c r="N63">
        <f t="shared" si="6"/>
        <v>4.0446982857142562</v>
      </c>
      <c r="O63">
        <f t="shared" si="7"/>
        <v>2.6450553509656443</v>
      </c>
      <c r="P63">
        <f t="shared" si="8"/>
        <v>1.959000344791707</v>
      </c>
      <c r="Q63">
        <f t="shared" si="4"/>
        <v>5.9138680619534369</v>
      </c>
    </row>
    <row r="64" spans="1:17" x14ac:dyDescent="0.25">
      <c r="A64">
        <f>Input!G65</f>
        <v>61</v>
      </c>
      <c r="B64">
        <f t="shared" si="1"/>
        <v>61</v>
      </c>
      <c r="C64">
        <f t="shared" si="10"/>
        <v>1.7672432650623349</v>
      </c>
      <c r="D64" s="4">
        <f>Input!I65</f>
        <v>483.68486985714287</v>
      </c>
      <c r="E64">
        <f t="shared" si="2"/>
        <v>482.69277428571428</v>
      </c>
      <c r="F64">
        <f t="shared" si="9"/>
        <v>476.63006736101141</v>
      </c>
      <c r="G64">
        <f t="shared" si="5"/>
        <v>36.756415254840078</v>
      </c>
      <c r="H64">
        <f t="shared" si="3"/>
        <v>26094.891085260879</v>
      </c>
      <c r="M64" s="4">
        <f>Input!J65</f>
        <v>4.5025887142857641</v>
      </c>
      <c r="N64">
        <f t="shared" si="6"/>
        <v>4.1210132857143353</v>
      </c>
      <c r="O64">
        <f t="shared" si="7"/>
        <v>2.4069677632976134</v>
      </c>
      <c r="P64">
        <f t="shared" si="8"/>
        <v>2.9379520529168133</v>
      </c>
      <c r="Q64">
        <f t="shared" si="4"/>
        <v>5.5485196029113855</v>
      </c>
    </row>
    <row r="65" spans="1:17" x14ac:dyDescent="0.25">
      <c r="A65">
        <f>Input!G66</f>
        <v>62</v>
      </c>
      <c r="B65">
        <f t="shared" si="1"/>
        <v>62</v>
      </c>
      <c r="C65">
        <f t="shared" si="10"/>
        <v>1.8214482042041729</v>
      </c>
      <c r="D65" s="4">
        <f>Input!I66</f>
        <v>488.26377371428572</v>
      </c>
      <c r="E65">
        <f t="shared" si="2"/>
        <v>487.27167814285713</v>
      </c>
      <c r="F65">
        <f t="shared" si="9"/>
        <v>478.8139522816287</v>
      </c>
      <c r="G65">
        <f t="shared" si="5"/>
        <v>71.533126743692108</v>
      </c>
      <c r="H65">
        <f t="shared" si="3"/>
        <v>26805.226186426902</v>
      </c>
      <c r="M65" s="4">
        <f>Input!J66</f>
        <v>4.5789038571428478</v>
      </c>
      <c r="N65">
        <f t="shared" si="6"/>
        <v>4.197328428571419</v>
      </c>
      <c r="O65">
        <f t="shared" si="7"/>
        <v>2.1838849206172686</v>
      </c>
      <c r="P65">
        <f t="shared" si="8"/>
        <v>4.053954759722715</v>
      </c>
      <c r="Q65">
        <f t="shared" si="4"/>
        <v>5.1948184511158439</v>
      </c>
    </row>
    <row r="66" spans="1:17" x14ac:dyDescent="0.25">
      <c r="A66">
        <f>Input!G67</f>
        <v>63</v>
      </c>
      <c r="B66">
        <f t="shared" si="1"/>
        <v>63</v>
      </c>
      <c r="C66">
        <f t="shared" si="10"/>
        <v>1.8756531433460111</v>
      </c>
      <c r="D66" s="4">
        <f>Input!I67</f>
        <v>492.07952685714281</v>
      </c>
      <c r="E66">
        <f t="shared" si="2"/>
        <v>491.08743128571422</v>
      </c>
      <c r="F66">
        <f t="shared" si="9"/>
        <v>480.78961676233826</v>
      </c>
      <c r="G66">
        <f t="shared" si="5"/>
        <v>106.04498395785289</v>
      </c>
      <c r="H66">
        <f t="shared" si="3"/>
        <v>27456.05293397306</v>
      </c>
      <c r="M66" s="4">
        <f>Input!J67</f>
        <v>3.8157531428570906</v>
      </c>
      <c r="N66">
        <f t="shared" si="6"/>
        <v>3.4341777142856618</v>
      </c>
      <c r="O66">
        <f t="shared" si="7"/>
        <v>1.9756644807095711</v>
      </c>
      <c r="P66">
        <f t="shared" si="8"/>
        <v>2.1272608525165841</v>
      </c>
      <c r="Q66">
        <f t="shared" si="4"/>
        <v>9.2559857154754237</v>
      </c>
    </row>
    <row r="67" spans="1:17" x14ac:dyDescent="0.25">
      <c r="A67">
        <f>Input!G68</f>
        <v>64</v>
      </c>
      <c r="B67">
        <f t="shared" si="1"/>
        <v>64</v>
      </c>
      <c r="C67">
        <f t="shared" ref="C67:C84" si="11">((B67-$Y$3)/$Z$3)</f>
        <v>1.9298580824878491</v>
      </c>
      <c r="D67" s="4">
        <f>Input!I68</f>
        <v>496.20054014285716</v>
      </c>
      <c r="E67">
        <f t="shared" si="2"/>
        <v>495.20844457142857</v>
      </c>
      <c r="F67">
        <f t="shared" si="9"/>
        <v>482.57166970001521</v>
      </c>
      <c r="G67">
        <f t="shared" si="5"/>
        <v>159.68807915078429</v>
      </c>
      <c r="H67">
        <f t="shared" si="3"/>
        <v>28049.796289661426</v>
      </c>
      <c r="M67" s="4">
        <f>Input!J68</f>
        <v>4.1210132857143549</v>
      </c>
      <c r="N67">
        <f t="shared" si="6"/>
        <v>3.7394378571429261</v>
      </c>
      <c r="O67">
        <f t="shared" si="7"/>
        <v>1.7820529376769332</v>
      </c>
      <c r="P67">
        <f t="shared" si="8"/>
        <v>3.8313557229528916</v>
      </c>
      <c r="Q67">
        <f t="shared" si="4"/>
        <v>7.4917438287094358</v>
      </c>
    </row>
    <row r="68" spans="1:17" x14ac:dyDescent="0.25">
      <c r="A68">
        <f>Input!G69</f>
        <v>65</v>
      </c>
      <c r="B68">
        <f t="shared" ref="B68:B84" si="12">A68-$A$3</f>
        <v>65</v>
      </c>
      <c r="C68">
        <f t="shared" si="11"/>
        <v>1.9840630216296873</v>
      </c>
      <c r="D68" s="4">
        <f>Input!I69</f>
        <v>500.0926084285714</v>
      </c>
      <c r="E68">
        <f t="shared" ref="E68:E84" si="13">D68-$D$3</f>
        <v>499.1005128571428</v>
      </c>
      <c r="F68">
        <f t="shared" si="9"/>
        <v>484.17436873976112</v>
      </c>
      <c r="G68">
        <f t="shared" si="5"/>
        <v>222.78977821284778</v>
      </c>
      <c r="H68">
        <f t="shared" ref="H68:H84" si="14">(F68-$I$4)^2</f>
        <v>28589.207357261475</v>
      </c>
      <c r="M68" s="4">
        <f>Input!J69</f>
        <v>3.892068285714231</v>
      </c>
      <c r="N68">
        <f t="shared" si="6"/>
        <v>3.5104928571428022</v>
      </c>
      <c r="O68">
        <f t="shared" si="7"/>
        <v>1.6026990397459049</v>
      </c>
      <c r="P68">
        <f t="shared" si="8"/>
        <v>3.6396772496978262</v>
      </c>
      <c r="Q68">
        <f t="shared" ref="Q68:Q84" si="15">(N68-$R$4)^2</f>
        <v>8.7974526541737337</v>
      </c>
    </row>
    <row r="69" spans="1:17" x14ac:dyDescent="0.25">
      <c r="A69">
        <f>Input!G70</f>
        <v>66</v>
      </c>
      <c r="B69">
        <f t="shared" si="12"/>
        <v>66</v>
      </c>
      <c r="C69">
        <f t="shared" si="11"/>
        <v>2.0382679607715253</v>
      </c>
      <c r="D69" s="4">
        <f>Input!I70</f>
        <v>504.1373068571429</v>
      </c>
      <c r="E69">
        <f t="shared" si="13"/>
        <v>503.14521128571431</v>
      </c>
      <c r="F69">
        <f t="shared" si="9"/>
        <v>485.61153601301663</v>
      </c>
      <c r="G69">
        <f t="shared" ref="G69:G84" si="16">(E69-F69)^2</f>
        <v>307.42976856841</v>
      </c>
      <c r="H69">
        <f t="shared" si="14"/>
        <v>29077.27516010603</v>
      </c>
      <c r="M69" s="4">
        <f>Input!J70</f>
        <v>4.0446984285715075</v>
      </c>
      <c r="N69">
        <f t="shared" ref="N69:N84" si="17">M69-$M$3</f>
        <v>3.6631230000000787</v>
      </c>
      <c r="O69">
        <f t="shared" ref="O69:O84" si="18">$X$3*((1/$Z$3)*(1/SQRT(2*PI()))*EXP(-1*C69*C69/2))</f>
        <v>1.437167273255523</v>
      </c>
      <c r="P69">
        <f t="shared" ref="P69:P84" si="19">(N69-O69)^2</f>
        <v>4.9548788974268847</v>
      </c>
      <c r="Q69">
        <f t="shared" si="15"/>
        <v>7.915331341579634</v>
      </c>
    </row>
    <row r="70" spans="1:17" x14ac:dyDescent="0.25">
      <c r="A70">
        <f>Input!G71</f>
        <v>67</v>
      </c>
      <c r="B70">
        <f t="shared" si="12"/>
        <v>67</v>
      </c>
      <c r="C70">
        <f t="shared" si="11"/>
        <v>2.0924728999133633</v>
      </c>
      <c r="D70" s="4">
        <f>Input!I71</f>
        <v>507.34253942857146</v>
      </c>
      <c r="E70">
        <f t="shared" si="13"/>
        <v>506.35044385714286</v>
      </c>
      <c r="F70">
        <f t="shared" ref="F70:F84" si="20">F69+O70</f>
        <v>486.89648719420541</v>
      </c>
      <c r="G70">
        <f t="shared" si="16"/>
        <v>378.45642984344869</v>
      </c>
      <c r="H70">
        <f t="shared" si="14"/>
        <v>29517.147553441013</v>
      </c>
      <c r="M70" s="4">
        <f>Input!J71</f>
        <v>3.205232571428553</v>
      </c>
      <c r="N70">
        <f t="shared" si="17"/>
        <v>2.8236571428571242</v>
      </c>
      <c r="O70">
        <f t="shared" si="18"/>
        <v>1.2849511811887677</v>
      </c>
      <c r="P70">
        <f t="shared" si="19"/>
        <v>2.3676160364737417</v>
      </c>
      <c r="Q70">
        <f t="shared" si="15"/>
        <v>13.343574105271991</v>
      </c>
    </row>
    <row r="71" spans="1:17" x14ac:dyDescent="0.25">
      <c r="A71">
        <f>Input!G72</f>
        <v>68</v>
      </c>
      <c r="B71">
        <f t="shared" si="12"/>
        <v>68</v>
      </c>
      <c r="C71">
        <f t="shared" si="11"/>
        <v>2.1466778390552017</v>
      </c>
      <c r="D71" s="4">
        <f>Input!I72</f>
        <v>512.45564857142858</v>
      </c>
      <c r="E71">
        <f t="shared" si="13"/>
        <v>511.46355299999999</v>
      </c>
      <c r="F71">
        <f t="shared" si="20"/>
        <v>488.04197350500306</v>
      </c>
      <c r="G71">
        <f t="shared" si="16"/>
        <v>548.57038604046079</v>
      </c>
      <c r="H71">
        <f t="shared" si="14"/>
        <v>29912.061507235318</v>
      </c>
      <c r="M71" s="4">
        <f>Input!J72</f>
        <v>5.1131091428571267</v>
      </c>
      <c r="N71">
        <f t="shared" si="17"/>
        <v>4.7315337142856979</v>
      </c>
      <c r="O71">
        <f t="shared" si="18"/>
        <v>1.1454863107976314</v>
      </c>
      <c r="P71">
        <f t="shared" si="19"/>
        <v>12.859735980063505</v>
      </c>
      <c r="Q71">
        <f t="shared" si="15"/>
        <v>3.0450569390559705</v>
      </c>
    </row>
    <row r="72" spans="1:17" x14ac:dyDescent="0.25">
      <c r="A72">
        <f>Input!G73</f>
        <v>69</v>
      </c>
      <c r="B72">
        <f t="shared" si="12"/>
        <v>69</v>
      </c>
      <c r="C72">
        <f t="shared" si="11"/>
        <v>2.2008827781970397</v>
      </c>
      <c r="D72" s="4">
        <f>Input!I73</f>
        <v>517.72138785714287</v>
      </c>
      <c r="E72">
        <f t="shared" si="13"/>
        <v>516.72929228571434</v>
      </c>
      <c r="F72">
        <f t="shared" si="20"/>
        <v>489.06013611799676</v>
      </c>
      <c r="G72">
        <f t="shared" si="16"/>
        <v>765.58220303354346</v>
      </c>
      <c r="H72">
        <f t="shared" si="14"/>
        <v>30265.282723657969</v>
      </c>
      <c r="M72" s="4">
        <f>Input!J73</f>
        <v>5.2657392857142895</v>
      </c>
      <c r="N72">
        <f t="shared" si="17"/>
        <v>4.8841638571428607</v>
      </c>
      <c r="O72">
        <f t="shared" si="18"/>
        <v>1.0181626129937147</v>
      </c>
      <c r="P72">
        <f t="shared" si="19"/>
        <v>14.945965619762745</v>
      </c>
      <c r="Q72">
        <f t="shared" si="15"/>
        <v>2.5356709073828165</v>
      </c>
    </row>
    <row r="73" spans="1:17" x14ac:dyDescent="0.25">
      <c r="A73">
        <f>Input!G74</f>
        <v>70</v>
      </c>
      <c r="B73">
        <f t="shared" si="12"/>
        <v>70</v>
      </c>
      <c r="C73">
        <f t="shared" si="11"/>
        <v>2.2550877173388777</v>
      </c>
      <c r="D73" s="4">
        <f>Input!I74</f>
        <v>522.52923671428573</v>
      </c>
      <c r="E73">
        <f t="shared" si="13"/>
        <v>521.53714114285719</v>
      </c>
      <c r="F73">
        <f t="shared" si="20"/>
        <v>489.96247226332838</v>
      </c>
      <c r="G73">
        <f t="shared" si="16"/>
        <v>996.95971485188545</v>
      </c>
      <c r="H73">
        <f t="shared" si="14"/>
        <v>30580.054329753766</v>
      </c>
      <c r="M73" s="4">
        <f>Input!J74</f>
        <v>4.8078488571428579</v>
      </c>
      <c r="N73">
        <f t="shared" si="17"/>
        <v>4.4262734285714291</v>
      </c>
      <c r="O73">
        <f t="shared" si="18"/>
        <v>0.90233614533163209</v>
      </c>
      <c r="P73">
        <f t="shared" si="19"/>
        <v>12.418133976207482</v>
      </c>
      <c r="Q73">
        <f t="shared" si="15"/>
        <v>4.2036047654536324</v>
      </c>
    </row>
    <row r="74" spans="1:17" x14ac:dyDescent="0.25">
      <c r="A74">
        <f>Input!G75</f>
        <v>71</v>
      </c>
      <c r="B74">
        <f t="shared" si="12"/>
        <v>71</v>
      </c>
      <c r="C74">
        <f t="shared" si="11"/>
        <v>2.3092926564807157</v>
      </c>
      <c r="D74" s="4">
        <f>Input!I75</f>
        <v>527.26077071428563</v>
      </c>
      <c r="E74">
        <f t="shared" si="13"/>
        <v>526.26867514285709</v>
      </c>
      <c r="F74">
        <f t="shared" si="20"/>
        <v>490.75981222309571</v>
      </c>
      <c r="G74">
        <f t="shared" si="16"/>
        <v>1260.8793458544051</v>
      </c>
      <c r="H74">
        <f t="shared" si="14"/>
        <v>30859.554208756494</v>
      </c>
      <c r="M74" s="4">
        <f>Input!J75</f>
        <v>4.7315339999998969</v>
      </c>
      <c r="N74">
        <f t="shared" si="17"/>
        <v>4.3499585714284681</v>
      </c>
      <c r="O74">
        <f t="shared" si="18"/>
        <v>0.79733995976735139</v>
      </c>
      <c r="P74">
        <f t="shared" si="19"/>
        <v>12.62109899992096</v>
      </c>
      <c r="Q74">
        <f t="shared" si="15"/>
        <v>4.5223607612959293</v>
      </c>
    </row>
    <row r="75" spans="1:17" x14ac:dyDescent="0.25">
      <c r="A75">
        <f>Input!G76</f>
        <v>72</v>
      </c>
      <c r="B75">
        <f t="shared" si="12"/>
        <v>72</v>
      </c>
      <c r="C75">
        <f t="shared" si="11"/>
        <v>2.3634975956225541</v>
      </c>
      <c r="D75" s="4">
        <f>Input!I76</f>
        <v>532.22124985714277</v>
      </c>
      <c r="E75">
        <f t="shared" si="13"/>
        <v>531.22915428571423</v>
      </c>
      <c r="F75">
        <f t="shared" si="20"/>
        <v>491.46230630827159</v>
      </c>
      <c r="G75">
        <f t="shared" si="16"/>
        <v>1581.4021980610337</v>
      </c>
      <c r="H75">
        <f t="shared" si="14"/>
        <v>31106.860400229587</v>
      </c>
      <c r="M75" s="4">
        <f>Input!J76</f>
        <v>4.9604791428571389</v>
      </c>
      <c r="N75">
        <f t="shared" si="17"/>
        <v>4.5789037142857101</v>
      </c>
      <c r="O75">
        <f t="shared" si="18"/>
        <v>0.70249408517586276</v>
      </c>
      <c r="P75">
        <f t="shared" si="19"/>
        <v>15.026551612655545</v>
      </c>
      <c r="Q75">
        <f t="shared" si="15"/>
        <v>3.6010343495635628</v>
      </c>
    </row>
    <row r="76" spans="1:17" x14ac:dyDescent="0.25">
      <c r="A76">
        <f>Input!G77</f>
        <v>73</v>
      </c>
      <c r="B76">
        <f t="shared" si="12"/>
        <v>73</v>
      </c>
      <c r="C76">
        <f t="shared" si="11"/>
        <v>2.4177025347643921</v>
      </c>
      <c r="D76" s="4">
        <f>Input!I77</f>
        <v>537.0290988571428</v>
      </c>
      <c r="E76">
        <f t="shared" si="13"/>
        <v>536.03700328571426</v>
      </c>
      <c r="F76">
        <f t="shared" si="20"/>
        <v>492.07942085047887</v>
      </c>
      <c r="G76">
        <f t="shared" si="16"/>
        <v>1932.2690535505153</v>
      </c>
      <c r="H76">
        <f t="shared" si="14"/>
        <v>31324.923905955508</v>
      </c>
      <c r="M76" s="4">
        <f>Input!J77</f>
        <v>4.8078490000000329</v>
      </c>
      <c r="N76">
        <f t="shared" si="17"/>
        <v>4.4262735714286041</v>
      </c>
      <c r="O76">
        <f t="shared" si="18"/>
        <v>0.61711454220730322</v>
      </c>
      <c r="P76">
        <f t="shared" si="19"/>
        <v>14.509692509898166</v>
      </c>
      <c r="Q76">
        <f t="shared" si="15"/>
        <v>4.2036041796622534</v>
      </c>
    </row>
    <row r="77" spans="1:17" x14ac:dyDescent="0.25">
      <c r="A77">
        <f>Input!G78</f>
        <v>74</v>
      </c>
      <c r="B77">
        <f t="shared" si="12"/>
        <v>74</v>
      </c>
      <c r="C77">
        <f t="shared" si="11"/>
        <v>2.4719074739062301</v>
      </c>
      <c r="D77" s="4">
        <f>Input!I78</f>
        <v>541.6080027142857</v>
      </c>
      <c r="E77">
        <f t="shared" si="13"/>
        <v>540.61590714285717</v>
      </c>
      <c r="F77">
        <f t="shared" si="20"/>
        <v>492.61994220437731</v>
      </c>
      <c r="G77">
        <f t="shared" si="16"/>
        <v>2303.6126503757878</v>
      </c>
      <c r="H77">
        <f t="shared" si="14"/>
        <v>31516.548180617378</v>
      </c>
      <c r="M77" s="4">
        <f>Input!J78</f>
        <v>4.5789038571429046</v>
      </c>
      <c r="N77">
        <f t="shared" si="17"/>
        <v>4.1973284285714758</v>
      </c>
      <c r="O77">
        <f t="shared" si="18"/>
        <v>0.54052135389842937</v>
      </c>
      <c r="P77">
        <f t="shared" si="19"/>
        <v>13.372237981378845</v>
      </c>
      <c r="Q77">
        <f t="shared" si="15"/>
        <v>5.1948184511155846</v>
      </c>
    </row>
    <row r="78" spans="1:17" x14ac:dyDescent="0.25">
      <c r="A78">
        <f>Input!G79</f>
        <v>75</v>
      </c>
      <c r="B78">
        <f t="shared" si="12"/>
        <v>75</v>
      </c>
      <c r="C78">
        <f t="shared" si="11"/>
        <v>2.5261124130480681</v>
      </c>
      <c r="D78" s="4">
        <f>Input!I79</f>
        <v>545.34744085714283</v>
      </c>
      <c r="E78">
        <f t="shared" si="13"/>
        <v>544.35534528571429</v>
      </c>
      <c r="F78">
        <f t="shared" si="20"/>
        <v>493.09198774347607</v>
      </c>
      <c r="G78">
        <f t="shared" si="16"/>
        <v>2627.9318265033526</v>
      </c>
      <c r="H78">
        <f t="shared" si="14"/>
        <v>31684.374558850675</v>
      </c>
      <c r="M78" s="4">
        <f>Input!J79</f>
        <v>3.7394381428571251</v>
      </c>
      <c r="N78">
        <f t="shared" si="17"/>
        <v>3.3578627142856963</v>
      </c>
      <c r="O78">
        <f t="shared" si="18"/>
        <v>0.47204553909876379</v>
      </c>
      <c r="P78">
        <f t="shared" si="19"/>
        <v>8.3279407686038862</v>
      </c>
      <c r="Q78">
        <f t="shared" si="15"/>
        <v>9.7261658877840329</v>
      </c>
    </row>
    <row r="79" spans="1:17" x14ac:dyDescent="0.25">
      <c r="A79">
        <f>Input!G80</f>
        <v>76</v>
      </c>
      <c r="B79">
        <f t="shared" si="12"/>
        <v>76</v>
      </c>
      <c r="C79">
        <f t="shared" si="11"/>
        <v>2.5803173521899065</v>
      </c>
      <c r="D79" s="4">
        <f>Input!I80</f>
        <v>548.32372828571431</v>
      </c>
      <c r="E79">
        <f t="shared" si="13"/>
        <v>547.33163271428577</v>
      </c>
      <c r="F79">
        <f t="shared" si="20"/>
        <v>493.50302284036661</v>
      </c>
      <c r="G79">
        <f t="shared" si="16"/>
        <v>2897.5192409585875</v>
      </c>
      <c r="H79">
        <f t="shared" si="14"/>
        <v>31830.872868118058</v>
      </c>
      <c r="M79" s="4">
        <f>Input!J80</f>
        <v>2.9762874285714815</v>
      </c>
      <c r="N79">
        <f t="shared" si="17"/>
        <v>2.5947120000000528</v>
      </c>
      <c r="O79">
        <f t="shared" si="18"/>
        <v>0.41103509689052287</v>
      </c>
      <c r="P79">
        <f t="shared" si="19"/>
        <v>4.7684448171740277</v>
      </c>
      <c r="Q79">
        <f t="shared" si="15"/>
        <v>15.068610871093837</v>
      </c>
    </row>
    <row r="80" spans="1:17" x14ac:dyDescent="0.25">
      <c r="A80">
        <f>Input!G81</f>
        <v>77</v>
      </c>
      <c r="B80">
        <f t="shared" si="12"/>
        <v>77</v>
      </c>
      <c r="C80">
        <f t="shared" si="11"/>
        <v>2.6345222913317445</v>
      </c>
      <c r="D80" s="4">
        <f>Input!I81</f>
        <v>551.37633085714288</v>
      </c>
      <c r="E80">
        <f t="shared" si="13"/>
        <v>550.38423528571434</v>
      </c>
      <c r="F80">
        <f t="shared" si="20"/>
        <v>493.85988284892608</v>
      </c>
      <c r="G80">
        <f t="shared" si="16"/>
        <v>3195.0024183982514</v>
      </c>
      <c r="H80">
        <f t="shared" si="14"/>
        <v>31958.336495132495</v>
      </c>
      <c r="M80" s="4">
        <f>Input!J81</f>
        <v>3.0526025714285652</v>
      </c>
      <c r="N80">
        <f t="shared" si="17"/>
        <v>2.6710271428571364</v>
      </c>
      <c r="O80">
        <f t="shared" si="18"/>
        <v>0.3568600085594833</v>
      </c>
      <c r="P80">
        <f t="shared" si="19"/>
        <v>5.3553695254634128</v>
      </c>
      <c r="Q80">
        <f t="shared" si="15"/>
        <v>14.481949917973822</v>
      </c>
    </row>
    <row r="81" spans="1:17" x14ac:dyDescent="0.25">
      <c r="A81">
        <f>Input!G82</f>
        <v>78</v>
      </c>
      <c r="B81">
        <f t="shared" si="12"/>
        <v>78</v>
      </c>
      <c r="C81">
        <f t="shared" si="11"/>
        <v>2.6887272304735825</v>
      </c>
      <c r="D81" s="4">
        <f>Input!I82</f>
        <v>554.50524842857135</v>
      </c>
      <c r="E81">
        <f t="shared" si="13"/>
        <v>553.51315285714281</v>
      </c>
      <c r="F81">
        <f t="shared" si="20"/>
        <v>494.16879914811898</v>
      </c>
      <c r="G81">
        <f t="shared" si="16"/>
        <v>3521.7523171417311</v>
      </c>
      <c r="H81">
        <f t="shared" si="14"/>
        <v>32068.881207592643</v>
      </c>
      <c r="M81" s="4">
        <f>Input!J82</f>
        <v>3.1289175714284738</v>
      </c>
      <c r="N81">
        <f t="shared" si="17"/>
        <v>2.747342142857045</v>
      </c>
      <c r="O81">
        <f t="shared" si="18"/>
        <v>0.30891629919289032</v>
      </c>
      <c r="P81">
        <f t="shared" si="19"/>
        <v>5.9459205950492438</v>
      </c>
      <c r="Q81">
        <f t="shared" si="15"/>
        <v>13.906938032398543</v>
      </c>
    </row>
    <row r="82" spans="1:17" x14ac:dyDescent="0.25">
      <c r="A82">
        <f>Input!G83</f>
        <v>79</v>
      </c>
      <c r="B82">
        <f t="shared" si="12"/>
        <v>79</v>
      </c>
      <c r="C82">
        <f t="shared" si="11"/>
        <v>2.7429321696154205</v>
      </c>
      <c r="D82" s="4">
        <f>Input!I83</f>
        <v>557.63416599999994</v>
      </c>
      <c r="E82">
        <f t="shared" si="13"/>
        <v>556.6420704285714</v>
      </c>
      <c r="F82">
        <f t="shared" si="20"/>
        <v>494.43542836173475</v>
      </c>
      <c r="G82">
        <f t="shared" si="16"/>
        <v>3869.6663172315311</v>
      </c>
      <c r="H82">
        <f t="shared" si="14"/>
        <v>32164.447078589859</v>
      </c>
      <c r="M82" s="4">
        <f>Input!J83</f>
        <v>3.1289175714285875</v>
      </c>
      <c r="N82">
        <f t="shared" si="17"/>
        <v>2.7473421428571587</v>
      </c>
      <c r="O82">
        <f t="shared" si="18"/>
        <v>0.26662921361579855</v>
      </c>
      <c r="P82">
        <f t="shared" si="19"/>
        <v>6.1539366373052502</v>
      </c>
      <c r="Q82">
        <f t="shared" si="15"/>
        <v>13.906938032397695</v>
      </c>
    </row>
    <row r="83" spans="1:17" x14ac:dyDescent="0.25">
      <c r="A83">
        <f>Input!G84</f>
        <v>80</v>
      </c>
      <c r="B83">
        <f t="shared" si="12"/>
        <v>80</v>
      </c>
      <c r="C83">
        <f t="shared" si="11"/>
        <v>2.797137108757259</v>
      </c>
      <c r="D83" s="4">
        <f>Input!I84</f>
        <v>560.38150814285711</v>
      </c>
      <c r="E83">
        <f t="shared" si="13"/>
        <v>559.38941257142858</v>
      </c>
      <c r="F83">
        <f t="shared" si="20"/>
        <v>494.66488393292099</v>
      </c>
      <c r="G83">
        <f t="shared" si="16"/>
        <v>4189.2646074769891</v>
      </c>
      <c r="H83">
        <f t="shared" si="14"/>
        <v>32246.802914493634</v>
      </c>
      <c r="M83" s="4">
        <f>Input!J84</f>
        <v>2.7473421428571783</v>
      </c>
      <c r="N83">
        <f t="shared" si="17"/>
        <v>2.3657667142857495</v>
      </c>
      <c r="O83">
        <f t="shared" si="18"/>
        <v>0.22945557118624743</v>
      </c>
      <c r="P83">
        <f t="shared" si="19"/>
        <v>4.5638253001311009</v>
      </c>
      <c r="Q83">
        <f t="shared" si="15"/>
        <v>16.898480568299554</v>
      </c>
    </row>
    <row r="84" spans="1:17" x14ac:dyDescent="0.25">
      <c r="A84">
        <f>Input!G85</f>
        <v>81</v>
      </c>
      <c r="B84">
        <f t="shared" si="12"/>
        <v>81</v>
      </c>
      <c r="C84">
        <f t="shared" si="11"/>
        <v>2.851342047899097</v>
      </c>
      <c r="D84" s="4">
        <f>Input!I85</f>
        <v>562.97622028571425</v>
      </c>
      <c r="E84">
        <f t="shared" si="13"/>
        <v>561.98412471428571</v>
      </c>
      <c r="F84">
        <f t="shared" si="20"/>
        <v>494.86176930400057</v>
      </c>
      <c r="G84">
        <f t="shared" si="16"/>
        <v>4505.4105958246346</v>
      </c>
      <c r="H84">
        <f t="shared" si="14"/>
        <v>32317.552645244585</v>
      </c>
      <c r="M84" s="4">
        <f>Input!J85</f>
        <v>2.5947121428571336</v>
      </c>
      <c r="N84">
        <f t="shared" si="17"/>
        <v>2.2131367142857048</v>
      </c>
      <c r="O84">
        <f t="shared" si="18"/>
        <v>0.19688537107961335</v>
      </c>
      <c r="P84">
        <f t="shared" si="19"/>
        <v>4.0652694789803681</v>
      </c>
      <c r="Q84">
        <f t="shared" si="15"/>
        <v>18.176632013227557</v>
      </c>
    </row>
  </sheetData>
  <mergeCells count="2">
    <mergeCell ref="C1:K1"/>
    <mergeCell ref="M1:T1"/>
  </mergeCells>
  <conditionalFormatting sqref="T8">
    <cfRule type="cellIs" dxfId="11" priority="1" operator="between">
      <formula>0.05</formula>
      <formula>0.025</formula>
    </cfRule>
    <cfRule type="cellIs" dxfId="10" priority="2" operator="lessThan">
      <formula>0.025</formula>
    </cfRule>
    <cfRule type="cellIs" dxfId="9" priority="3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topLeftCell="D1" zoomScale="80" zoomScaleNormal="80" workbookViewId="0">
      <selection activeCell="W6" sqref="W6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0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31</v>
      </c>
    </row>
    <row r="3" spans="1:35" x14ac:dyDescent="0.25">
      <c r="A3">
        <f>Input!G4</f>
        <v>0</v>
      </c>
      <c r="B3">
        <f>A3-$A$3</f>
        <v>0</v>
      </c>
      <c r="C3" s="4">
        <f>Input!I4</f>
        <v>0.99209557142857163</v>
      </c>
      <c r="D3">
        <f>C3-$C$3</f>
        <v>0</v>
      </c>
      <c r="E3">
        <f>N3</f>
        <v>7.6192452816240586</v>
      </c>
      <c r="F3">
        <f>(D3-E3)^2</f>
        <v>58.052898661550479</v>
      </c>
      <c r="G3">
        <f>(E3-$H$4)^2</f>
        <v>93278.763148167753</v>
      </c>
      <c r="H3" s="2" t="s">
        <v>11</v>
      </c>
      <c r="I3" s="23">
        <f>SUM(F3:F167)</f>
        <v>144155.30523632967</v>
      </c>
      <c r="J3">
        <f>1-(I3/I5)</f>
        <v>0.95062405669538264</v>
      </c>
      <c r="L3">
        <f>Input!J4</f>
        <v>0.38157542857142868</v>
      </c>
      <c r="M3">
        <f>L3-$L$3</f>
        <v>0</v>
      </c>
      <c r="N3">
        <f>2*($X$3/PI())*($Z$3/(4*((B3-$Y$3)^2)+$Z$3*$Z$3))</f>
        <v>7.6192452816240586</v>
      </c>
      <c r="O3">
        <f>(L3-N3)^2</f>
        <v>52.383864901786879</v>
      </c>
      <c r="P3">
        <f>(N3-$Q$4)^2</f>
        <v>0.5019614005890537</v>
      </c>
      <c r="Q3" s="1" t="s">
        <v>11</v>
      </c>
      <c r="R3" s="23">
        <f>SUM(O3:O167)</f>
        <v>1573.7873608551486</v>
      </c>
      <c r="S3" s="5">
        <f>1-(R3/R5)</f>
        <v>-12.000198660357801</v>
      </c>
      <c r="V3">
        <f>COUNT(B3:B194)</f>
        <v>81</v>
      </c>
      <c r="X3">
        <v>95918.577915314891</v>
      </c>
      <c r="Y3">
        <v>1211.2995467049684</v>
      </c>
      <c r="Z3">
        <v>815.23136842430949</v>
      </c>
      <c r="AB3" s="29"/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</v>
      </c>
      <c r="B4">
        <f t="shared" ref="B4:B67" si="0">A4-$A$3</f>
        <v>1</v>
      </c>
      <c r="C4" s="4">
        <f>Input!I5</f>
        <v>1.5263011428571431</v>
      </c>
      <c r="D4">
        <f t="shared" ref="D4:D67" si="1">C4-$C$3</f>
        <v>0.5342055714285715</v>
      </c>
      <c r="E4">
        <f>N4+E3</f>
        <v>15.249803275810541</v>
      </c>
      <c r="F4">
        <f t="shared" ref="F4:F67" si="2">(D4-E4)^2</f>
        <v>216.54881579721186</v>
      </c>
      <c r="G4">
        <f t="shared" ref="G4:G67" si="3">(E4-$H$4)^2</f>
        <v>88676.003807769506</v>
      </c>
      <c r="H4">
        <f>AVERAGE(C3:C167)</f>
        <v>313.03496712345679</v>
      </c>
      <c r="I4" t="s">
        <v>5</v>
      </c>
      <c r="J4" t="s">
        <v>6</v>
      </c>
      <c r="L4">
        <f>Input!J5</f>
        <v>0.5342055714285715</v>
      </c>
      <c r="M4">
        <f t="shared" ref="M4:M67" si="4">L4-$L$3</f>
        <v>0.15263014285714283</v>
      </c>
      <c r="N4">
        <f t="shared" ref="N4:N67" si="5">2*($X$3/PI())*($Z$3/(4*((B4-$Y$3)^2)+$Z$3*$Z$3))</f>
        <v>7.6305579941864821</v>
      </c>
      <c r="O4">
        <f t="shared" ref="O4:O67" si="6">(L4-N4)^2</f>
        <v>50.358217707982071</v>
      </c>
      <c r="P4">
        <f t="shared" ref="P4:P67" si="7">(N4-$Q$4)^2</f>
        <v>0.5181193185206221</v>
      </c>
      <c r="Q4">
        <f>AVERAGE(L3:L167)</f>
        <v>6.9107529382716031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2</v>
      </c>
      <c r="B5">
        <f t="shared" si="0"/>
        <v>2</v>
      </c>
      <c r="C5" s="4">
        <f>Input!I6</f>
        <v>2.2131367142857146</v>
      </c>
      <c r="D5">
        <f t="shared" si="1"/>
        <v>1.221041142857143</v>
      </c>
      <c r="E5">
        <f t="shared" ref="E5:E68" si="8">N5+E4</f>
        <v>22.891698240840412</v>
      </c>
      <c r="F5">
        <f t="shared" si="2"/>
        <v>469.61737905837265</v>
      </c>
      <c r="G5">
        <f t="shared" si="3"/>
        <v>84183.116477890231</v>
      </c>
      <c r="I5">
        <f>SUM(G3:G167)</f>
        <v>2919545.3410780542</v>
      </c>
      <c r="J5" s="5">
        <f>1-((1-J3)*(V3-1)/(V3-1-1))</f>
        <v>0.94999904475481789</v>
      </c>
      <c r="L5">
        <f>Input!J6</f>
        <v>0.68683557142857143</v>
      </c>
      <c r="M5">
        <f t="shared" si="4"/>
        <v>0.30526014285714276</v>
      </c>
      <c r="N5">
        <f t="shared" si="5"/>
        <v>7.6418949650298726</v>
      </c>
      <c r="O5">
        <f t="shared" si="6"/>
        <v>48.372851168521699</v>
      </c>
      <c r="P5">
        <f t="shared" si="7"/>
        <v>0.5345686632921901</v>
      </c>
      <c r="R5">
        <f>SUM(P3:P167)</f>
        <v>121.05871625286638</v>
      </c>
      <c r="S5" s="5">
        <f>1-((1-S3)*(V3-1)/(V3-1-1))</f>
        <v>-12.164758137071193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3</v>
      </c>
      <c r="B6">
        <f t="shared" si="0"/>
        <v>3</v>
      </c>
      <c r="C6" s="4">
        <f>Input!I7</f>
        <v>2.8999722857142864</v>
      </c>
      <c r="D6">
        <f t="shared" si="1"/>
        <v>1.9078767142857149</v>
      </c>
      <c r="E6">
        <f t="shared" si="8"/>
        <v>30.544954501449091</v>
      </c>
      <c r="F6">
        <f t="shared" si="2"/>
        <v>820.0822241880461</v>
      </c>
      <c r="G6">
        <f t="shared" si="3"/>
        <v>79800.60723118209</v>
      </c>
      <c r="L6">
        <f>Input!J7</f>
        <v>0.68683557142857188</v>
      </c>
      <c r="M6">
        <f t="shared" si="4"/>
        <v>0.3052601428571432</v>
      </c>
      <c r="N6">
        <f t="shared" si="5"/>
        <v>7.6532562606086776</v>
      </c>
      <c r="O6">
        <f t="shared" si="6"/>
        <v>48.531017218636627</v>
      </c>
      <c r="P6">
        <f t="shared" si="7"/>
        <v>0.5513111836815936</v>
      </c>
      <c r="V6" s="19" t="s">
        <v>17</v>
      </c>
      <c r="W6" s="20">
        <f>SQRT((S5-J5)^2)</f>
        <v>13.114757181826011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4</v>
      </c>
      <c r="B7">
        <f t="shared" si="0"/>
        <v>4</v>
      </c>
      <c r="C7" s="4">
        <f>Input!I8</f>
        <v>4.1210134285714286</v>
      </c>
      <c r="D7">
        <f t="shared" si="1"/>
        <v>3.1289178571428571</v>
      </c>
      <c r="E7">
        <f t="shared" si="8"/>
        <v>38.2095964490426</v>
      </c>
      <c r="F7">
        <f t="shared" si="2"/>
        <v>1230.6540104681728</v>
      </c>
      <c r="G7">
        <f t="shared" si="3"/>
        <v>75528.984366329169</v>
      </c>
      <c r="L7">
        <f>Input!J8</f>
        <v>1.2210411428571422</v>
      </c>
      <c r="M7">
        <f t="shared" si="4"/>
        <v>0.83946571428571348</v>
      </c>
      <c r="N7">
        <f t="shared" si="5"/>
        <v>7.6646419475935117</v>
      </c>
      <c r="O7">
        <f t="shared" si="6"/>
        <v>41.519991330799193</v>
      </c>
      <c r="P7">
        <f t="shared" si="7"/>
        <v>0.56834863837636884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5</v>
      </c>
      <c r="B8">
        <f t="shared" si="0"/>
        <v>5</v>
      </c>
      <c r="C8" s="4">
        <f>Input!I9</f>
        <v>6.0288899999999996</v>
      </c>
      <c r="D8">
        <f t="shared" si="1"/>
        <v>5.0367944285714277</v>
      </c>
      <c r="E8">
        <f t="shared" si="8"/>
        <v>45.885648541914563</v>
      </c>
      <c r="F8">
        <f t="shared" si="2"/>
        <v>1668.6288823731904</v>
      </c>
      <c r="G8">
        <f t="shared" si="3"/>
        <v>71368.758418582336</v>
      </c>
      <c r="L8">
        <f>Input!J9</f>
        <v>1.907876571428571</v>
      </c>
      <c r="M8">
        <f t="shared" si="4"/>
        <v>1.5263011428571422</v>
      </c>
      <c r="N8">
        <f t="shared" si="5"/>
        <v>7.6760520928719602</v>
      </c>
      <c r="O8">
        <f t="shared" si="6"/>
        <v>33.271848846178713</v>
      </c>
      <c r="P8">
        <f t="shared" si="7"/>
        <v>0.58568279603202134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6</v>
      </c>
      <c r="B9">
        <f t="shared" si="0"/>
        <v>6</v>
      </c>
      <c r="C9" s="4">
        <f>Input!I10</f>
        <v>8.165711714285715</v>
      </c>
      <c r="D9">
        <f t="shared" si="1"/>
        <v>7.173616142857143</v>
      </c>
      <c r="E9">
        <f t="shared" si="8"/>
        <v>53.573135305463936</v>
      </c>
      <c r="F9">
        <f t="shared" si="2"/>
        <v>2152.9153785211151</v>
      </c>
      <c r="G9">
        <f t="shared" si="3"/>
        <v>67320.442170348411</v>
      </c>
      <c r="L9">
        <f>Input!J10</f>
        <v>2.1368217142857153</v>
      </c>
      <c r="M9">
        <f t="shared" si="4"/>
        <v>1.7552462857142865</v>
      </c>
      <c r="N9">
        <f t="shared" si="5"/>
        <v>7.687486763549372</v>
      </c>
      <c r="O9">
        <f t="shared" si="6"/>
        <v>30.809882489117111</v>
      </c>
      <c r="P9">
        <f t="shared" si="7"/>
        <v>0.60331543533063559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7</v>
      </c>
      <c r="B10">
        <f t="shared" si="0"/>
        <v>7</v>
      </c>
      <c r="C10" s="4">
        <f>Input!I11</f>
        <v>10.302533428571431</v>
      </c>
      <c r="D10">
        <f t="shared" si="1"/>
        <v>9.3104378571428601</v>
      </c>
      <c r="E10">
        <f t="shared" si="8"/>
        <v>61.27208133241357</v>
      </c>
      <c r="F10">
        <f t="shared" si="2"/>
        <v>2700.0123926511433</v>
      </c>
      <c r="G10">
        <f t="shared" si="3"/>
        <v>63384.550661833877</v>
      </c>
      <c r="L10">
        <f>Input!J11</f>
        <v>2.1368217142857162</v>
      </c>
      <c r="M10">
        <f t="shared" si="4"/>
        <v>1.7552462857142874</v>
      </c>
      <c r="N10">
        <f t="shared" si="5"/>
        <v>7.6989460269496366</v>
      </c>
      <c r="O10">
        <f t="shared" si="6"/>
        <v>30.937226869527088</v>
      </c>
      <c r="P10">
        <f t="shared" si="7"/>
        <v>0.62124834503981841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8</v>
      </c>
      <c r="B11">
        <f t="shared" si="0"/>
        <v>8</v>
      </c>
      <c r="C11" s="4">
        <f>Input!I12</f>
        <v>13.431450999999999</v>
      </c>
      <c r="D11">
        <f t="shared" si="1"/>
        <v>12.439355428571428</v>
      </c>
      <c r="E11">
        <f t="shared" si="8"/>
        <v>68.982511283029567</v>
      </c>
      <c r="F11">
        <f t="shared" si="2"/>
        <v>3197.1284739815433</v>
      </c>
      <c r="G11">
        <f t="shared" si="3"/>
        <v>59561.601201743681</v>
      </c>
      <c r="L11">
        <f>Input!J12</f>
        <v>3.128917571428568</v>
      </c>
      <c r="M11">
        <f t="shared" si="4"/>
        <v>2.7473421428571392</v>
      </c>
      <c r="N11">
        <f t="shared" si="5"/>
        <v>7.7104299506160032</v>
      </c>
      <c r="O11">
        <f t="shared" si="6"/>
        <v>20.990255680647714</v>
      </c>
      <c r="P11">
        <f t="shared" si="7"/>
        <v>0.63948332407206587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9</v>
      </c>
      <c r="B12">
        <f t="shared" si="0"/>
        <v>9</v>
      </c>
      <c r="C12" s="4">
        <f>Input!I13</f>
        <v>18.086669857142855</v>
      </c>
      <c r="D12">
        <f t="shared" si="1"/>
        <v>17.094574285714284</v>
      </c>
      <c r="E12">
        <f t="shared" si="8"/>
        <v>76.704449885341432</v>
      </c>
      <c r="F12">
        <f t="shared" si="2"/>
        <v>3553.3372690030237</v>
      </c>
      <c r="G12">
        <f t="shared" si="3"/>
        <v>55852.113378035145</v>
      </c>
      <c r="L12">
        <f>Input!J13</f>
        <v>4.6552188571428559</v>
      </c>
      <c r="M12">
        <f t="shared" si="4"/>
        <v>4.2736434285714271</v>
      </c>
      <c r="N12">
        <f t="shared" si="5"/>
        <v>7.7219386023118703</v>
      </c>
      <c r="O12">
        <f t="shared" si="6"/>
        <v>9.4047699954095059</v>
      </c>
      <c r="P12">
        <f t="shared" si="7"/>
        <v>0.65802218154444936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10</v>
      </c>
      <c r="B13">
        <f t="shared" si="0"/>
        <v>10</v>
      </c>
      <c r="C13" s="4">
        <f>Input!I14</f>
        <v>23.886614714285713</v>
      </c>
      <c r="D13">
        <f t="shared" si="1"/>
        <v>22.894519142857142</v>
      </c>
      <c r="E13">
        <f t="shared" si="8"/>
        <v>84.437921935363036</v>
      </c>
      <c r="F13">
        <f t="shared" si="2"/>
        <v>3787.5904272806224</v>
      </c>
      <c r="G13">
        <f t="shared" si="3"/>
        <v>52256.60906872739</v>
      </c>
      <c r="L13">
        <f>Input!J14</f>
        <v>5.799944857142858</v>
      </c>
      <c r="M13">
        <f t="shared" si="4"/>
        <v>5.4183694285714292</v>
      </c>
      <c r="N13">
        <f t="shared" si="5"/>
        <v>7.733472050021601</v>
      </c>
      <c r="O13">
        <f t="shared" si="6"/>
        <v>3.7385274056015518</v>
      </c>
      <c r="P13">
        <f t="shared" si="7"/>
        <v>0.67686673683870557</v>
      </c>
      <c r="S13" t="s">
        <v>23</v>
      </c>
      <c r="T13">
        <f>_Ac*0.8413</f>
        <v>521.90739594852107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</v>
      </c>
      <c r="B14">
        <f t="shared" si="0"/>
        <v>11</v>
      </c>
      <c r="C14" s="4">
        <f>Input!I15</f>
        <v>31.060230571428573</v>
      </c>
      <c r="D14">
        <f t="shared" si="1"/>
        <v>30.068135000000002</v>
      </c>
      <c r="E14">
        <f t="shared" si="8"/>
        <v>92.182952297314344</v>
      </c>
      <c r="F14">
        <f t="shared" si="2"/>
        <v>3858.2505278787417</v>
      </c>
      <c r="G14">
        <f t="shared" si="3"/>
        <v>48775.612452766654</v>
      </c>
      <c r="L14">
        <f>Input!J15</f>
        <v>7.1736158571428597</v>
      </c>
      <c r="M14">
        <f t="shared" si="4"/>
        <v>6.7920404285714309</v>
      </c>
      <c r="N14">
        <f t="shared" si="5"/>
        <v>7.7450303619513123</v>
      </c>
      <c r="O14">
        <f t="shared" si="6"/>
        <v>0.32651453630548921</v>
      </c>
      <c r="P14">
        <f t="shared" si="7"/>
        <v>0.69601881966165313</v>
      </c>
      <c r="S14" t="s">
        <v>24</v>
      </c>
      <c r="T14">
        <f>_Ac*0.9772</f>
        <v>606.21408215962765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</v>
      </c>
      <c r="B15">
        <f t="shared" si="0"/>
        <v>12</v>
      </c>
      <c r="C15" s="4">
        <f>Input!I16</f>
        <v>38.539106857142862</v>
      </c>
      <c r="D15">
        <f t="shared" si="1"/>
        <v>37.547011285714291</v>
      </c>
      <c r="E15">
        <f t="shared" si="8"/>
        <v>99.939565903844056</v>
      </c>
      <c r="F15">
        <f t="shared" si="2"/>
        <v>3892.8308717763057</v>
      </c>
      <c r="G15">
        <f t="shared" si="3"/>
        <v>45409.650020947731</v>
      </c>
      <c r="L15">
        <f>Input!J16</f>
        <v>7.4788762857142892</v>
      </c>
      <c r="M15">
        <f t="shared" si="4"/>
        <v>7.0973008571428604</v>
      </c>
      <c r="N15">
        <f t="shared" si="5"/>
        <v>7.7566136065297098</v>
      </c>
      <c r="O15">
        <f t="shared" si="6"/>
        <v>7.7138019373727856E-2</v>
      </c>
      <c r="P15">
        <f t="shared" si="7"/>
        <v>0.71548027010605086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</v>
      </c>
      <c r="B16">
        <f t="shared" si="0"/>
        <v>13</v>
      </c>
      <c r="C16" s="4">
        <f>Input!I17</f>
        <v>46.857448714285717</v>
      </c>
      <c r="D16">
        <f t="shared" si="1"/>
        <v>45.865353142857145</v>
      </c>
      <c r="E16">
        <f t="shared" si="8"/>
        <v>107.70778775625294</v>
      </c>
      <c r="F16">
        <f t="shared" si="2"/>
        <v>3824.4867189121342</v>
      </c>
      <c r="G16">
        <f t="shared" si="3"/>
        <v>42159.250586891903</v>
      </c>
      <c r="L16">
        <f>Input!J17</f>
        <v>8.3183418571428547</v>
      </c>
      <c r="M16">
        <f t="shared" si="4"/>
        <v>7.9367664285714259</v>
      </c>
      <c r="N16">
        <f t="shared" si="5"/>
        <v>7.7682218524088782</v>
      </c>
      <c r="O16">
        <f t="shared" si="6"/>
        <v>0.30263201960851033</v>
      </c>
      <c r="P16">
        <f t="shared" si="7"/>
        <v>0.73525293871175768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14</v>
      </c>
      <c r="B17">
        <f t="shared" si="0"/>
        <v>14</v>
      </c>
      <c r="C17" s="4">
        <f>Input!I18</f>
        <v>57.999447857142854</v>
      </c>
      <c r="D17">
        <f t="shared" si="1"/>
        <v>57.007352285714283</v>
      </c>
      <c r="E17">
        <f t="shared" si="8"/>
        <v>115.48764292471806</v>
      </c>
      <c r="F17">
        <f t="shared" si="2"/>
        <v>3419.9443932223526</v>
      </c>
      <c r="G17">
        <f t="shared" si="3"/>
        <v>39024.945298081591</v>
      </c>
      <c r="L17">
        <f>Input!J18</f>
        <v>11.141999142857138</v>
      </c>
      <c r="M17">
        <f t="shared" si="4"/>
        <v>10.760423714285709</v>
      </c>
      <c r="N17">
        <f t="shared" si="5"/>
        <v>7.7798551684651231</v>
      </c>
      <c r="O17">
        <f t="shared" si="6"/>
        <v>11.304012104540533</v>
      </c>
      <c r="P17">
        <f t="shared" si="7"/>
        <v>0.75533868652735037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</v>
      </c>
      <c r="B18">
        <f t="shared" si="0"/>
        <v>15</v>
      </c>
      <c r="C18" s="4">
        <f>Input!I19</f>
        <v>69.294077142857148</v>
      </c>
      <c r="D18">
        <f t="shared" si="1"/>
        <v>68.30198157142857</v>
      </c>
      <c r="E18">
        <f t="shared" si="8"/>
        <v>123.27915654851782</v>
      </c>
      <c r="F18">
        <f t="shared" si="2"/>
        <v>3022.489768461488</v>
      </c>
      <c r="G18">
        <f t="shared" si="3"/>
        <v>36007.267646952125</v>
      </c>
      <c r="L18">
        <f>Input!J19</f>
        <v>11.294629285714294</v>
      </c>
      <c r="M18">
        <f t="shared" si="4"/>
        <v>10.913053857142865</v>
      </c>
      <c r="N18">
        <f t="shared" si="5"/>
        <v>7.7915136237997649</v>
      </c>
      <c r="O18">
        <f t="shared" si="6"/>
        <v>12.271819340750866</v>
      </c>
      <c r="P18">
        <f t="shared" si="7"/>
        <v>0.77573938517203744</v>
      </c>
      <c r="AB18" s="29"/>
      <c r="AC18" s="29"/>
      <c r="AD18" s="29"/>
      <c r="AE18" s="29"/>
      <c r="AF18" s="29"/>
      <c r="AG18" s="29"/>
      <c r="AH18" s="29"/>
      <c r="AI18" s="29"/>
    </row>
    <row r="19" spans="1:35" x14ac:dyDescent="0.25">
      <c r="A19">
        <f>Input!G20</f>
        <v>16</v>
      </c>
      <c r="B19">
        <f t="shared" si="0"/>
        <v>16</v>
      </c>
      <c r="C19" s="4">
        <f>Input!I20</f>
        <v>80.741336714285708</v>
      </c>
      <c r="D19">
        <f t="shared" si="1"/>
        <v>79.74924114285713</v>
      </c>
      <c r="E19">
        <f t="shared" si="8"/>
        <v>131.08235383625779</v>
      </c>
      <c r="F19">
        <f t="shared" si="2"/>
        <v>2635.0884587933724</v>
      </c>
      <c r="G19">
        <f t="shared" si="3"/>
        <v>33106.753482040986</v>
      </c>
      <c r="L19">
        <f>Input!J20</f>
        <v>11.44725957142856</v>
      </c>
      <c r="M19">
        <f t="shared" si="4"/>
        <v>11.065684142857132</v>
      </c>
      <c r="N19">
        <f t="shared" si="5"/>
        <v>7.8031972877399838</v>
      </c>
      <c r="O19">
        <f t="shared" si="6"/>
        <v>13.279189927401603</v>
      </c>
      <c r="P19">
        <f t="shared" si="7"/>
        <v>0.79645691689804121</v>
      </c>
    </row>
    <row r="20" spans="1:35" x14ac:dyDescent="0.25">
      <c r="A20">
        <f>Input!G21</f>
        <v>17</v>
      </c>
      <c r="B20">
        <f t="shared" si="0"/>
        <v>17</v>
      </c>
      <c r="C20" s="4">
        <f>Input!I21</f>
        <v>92.799116714285702</v>
      </c>
      <c r="D20">
        <f t="shared" si="1"/>
        <v>91.807021142857124</v>
      </c>
      <c r="E20">
        <f t="shared" si="8"/>
        <v>138.89726006609743</v>
      </c>
      <c r="F20">
        <f t="shared" si="2"/>
        <v>2217.4906018478564</v>
      </c>
      <c r="G20">
        <f t="shared" si="3"/>
        <v>30323.941019194706</v>
      </c>
      <c r="L20">
        <f>Input!J21</f>
        <v>12.057779999999994</v>
      </c>
      <c r="M20">
        <f t="shared" si="4"/>
        <v>11.676204571428565</v>
      </c>
      <c r="N20">
        <f t="shared" si="5"/>
        <v>7.8149062298396323</v>
      </c>
      <c r="O20">
        <f t="shared" si="6"/>
        <v>18.0019778295148</v>
      </c>
      <c r="P20">
        <f t="shared" si="7"/>
        <v>0.81749317465330174</v>
      </c>
    </row>
    <row r="21" spans="1:35" x14ac:dyDescent="0.25">
      <c r="A21">
        <f>Input!G22</f>
        <v>18</v>
      </c>
      <c r="B21">
        <f t="shared" si="0"/>
        <v>18</v>
      </c>
      <c r="C21" s="4">
        <f>Input!I22</f>
        <v>105.69636242857143</v>
      </c>
      <c r="D21">
        <f t="shared" si="1"/>
        <v>104.70426685714285</v>
      </c>
      <c r="E21">
        <f t="shared" si="8"/>
        <v>146.7239005859775</v>
      </c>
      <c r="F21">
        <f t="shared" si="2"/>
        <v>1765.6496187054183</v>
      </c>
      <c r="G21">
        <f t="shared" si="3"/>
        <v>27659.370852833865</v>
      </c>
      <c r="L21">
        <f>Input!J22</f>
        <v>12.897245714285731</v>
      </c>
      <c r="M21">
        <f t="shared" si="4"/>
        <v>12.515670285714302</v>
      </c>
      <c r="N21">
        <f t="shared" si="5"/>
        <v>7.8266405198800788</v>
      </c>
      <c r="O21">
        <f t="shared" si="6"/>
        <v>25.711037037533579</v>
      </c>
      <c r="P21">
        <f t="shared" si="7"/>
        <v>0.83885006214462232</v>
      </c>
    </row>
    <row r="22" spans="1:35" x14ac:dyDescent="0.25">
      <c r="A22">
        <f>Input!G23</f>
        <v>19</v>
      </c>
      <c r="B22">
        <f t="shared" si="0"/>
        <v>19</v>
      </c>
      <c r="C22" s="4">
        <f>Input!I23</f>
        <v>119.50938885714287</v>
      </c>
      <c r="D22">
        <f t="shared" si="1"/>
        <v>118.51729328571429</v>
      </c>
      <c r="E22">
        <f t="shared" si="8"/>
        <v>154.56230081384854</v>
      </c>
      <c r="F22">
        <f t="shared" si="2"/>
        <v>1299.2425677032547</v>
      </c>
      <c r="G22">
        <f t="shared" si="3"/>
        <v>25113.585967276449</v>
      </c>
      <c r="L22">
        <f>Input!J23</f>
        <v>13.813026428571433</v>
      </c>
      <c r="M22">
        <f t="shared" si="4"/>
        <v>13.431451000000004</v>
      </c>
      <c r="N22">
        <f t="shared" si="5"/>
        <v>7.8384002278710261</v>
      </c>
      <c r="O22">
        <f t="shared" si="6"/>
        <v>35.696158238095784</v>
      </c>
      <c r="P22">
        <f t="shared" si="7"/>
        <v>0.86052949390115574</v>
      </c>
    </row>
    <row r="23" spans="1:35" x14ac:dyDescent="0.25">
      <c r="A23">
        <f>Input!G24</f>
        <v>20</v>
      </c>
      <c r="B23">
        <f t="shared" si="0"/>
        <v>20</v>
      </c>
      <c r="C23" s="4">
        <f>Input!I24</f>
        <v>135.38292199999998</v>
      </c>
      <c r="D23">
        <f t="shared" si="1"/>
        <v>134.39082642857142</v>
      </c>
      <c r="E23">
        <f t="shared" si="8"/>
        <v>162.41248623789988</v>
      </c>
      <c r="F23">
        <f t="shared" si="2"/>
        <v>785.21341846973439</v>
      </c>
      <c r="G23">
        <f t="shared" si="3"/>
        <v>22687.131748119959</v>
      </c>
      <c r="L23">
        <f>Input!J24</f>
        <v>15.873533142857113</v>
      </c>
      <c r="M23">
        <f t="shared" si="4"/>
        <v>15.491957714285684</v>
      </c>
      <c r="N23">
        <f t="shared" si="5"/>
        <v>7.8501854240513529</v>
      </c>
      <c r="O23">
        <f t="shared" si="6"/>
        <v>64.374108616865584</v>
      </c>
      <c r="P23">
        <f t="shared" si="7"/>
        <v>0.88253339533831987</v>
      </c>
    </row>
    <row r="24" spans="1:35" x14ac:dyDescent="0.25">
      <c r="A24">
        <f>Input!G25</f>
        <v>21</v>
      </c>
      <c r="B24">
        <f t="shared" si="0"/>
        <v>21</v>
      </c>
      <c r="C24" s="4">
        <f>Input!I25</f>
        <v>150.34067442857145</v>
      </c>
      <c r="D24">
        <f t="shared" si="1"/>
        <v>149.34857885714288</v>
      </c>
      <c r="E24">
        <f t="shared" si="8"/>
        <v>170.27448241678985</v>
      </c>
      <c r="F24">
        <f t="shared" si="2"/>
        <v>437.89343978764566</v>
      </c>
      <c r="G24">
        <f t="shared" si="3"/>
        <v>20380.555993682487</v>
      </c>
      <c r="L24">
        <f>Input!J25</f>
        <v>14.957752428571467</v>
      </c>
      <c r="M24">
        <f t="shared" si="4"/>
        <v>14.576177000000039</v>
      </c>
      <c r="N24">
        <f t="shared" si="5"/>
        <v>7.8619961788899646</v>
      </c>
      <c r="O24">
        <f t="shared" si="6"/>
        <v>50.349756754894102</v>
      </c>
      <c r="P24">
        <f t="shared" si="7"/>
        <v>0.90486370282212203</v>
      </c>
    </row>
    <row r="25" spans="1:35" x14ac:dyDescent="0.25">
      <c r="A25">
        <f>Input!G26</f>
        <v>22</v>
      </c>
      <c r="B25">
        <f t="shared" si="0"/>
        <v>22</v>
      </c>
      <c r="C25" s="4">
        <f>Input!I26</f>
        <v>165.68000214285715</v>
      </c>
      <c r="D25">
        <f t="shared" si="1"/>
        <v>164.68790657142858</v>
      </c>
      <c r="E25">
        <f t="shared" si="8"/>
        <v>178.14831497987646</v>
      </c>
      <c r="F25">
        <f t="shared" si="2"/>
        <v>181.18259452221426</v>
      </c>
      <c r="G25">
        <f t="shared" si="3"/>
        <v>18194.408926503245</v>
      </c>
      <c r="L25">
        <f>Input!J26</f>
        <v>15.339327714285702</v>
      </c>
      <c r="M25">
        <f t="shared" si="4"/>
        <v>14.957752285714273</v>
      </c>
      <c r="N25">
        <f t="shared" si="5"/>
        <v>7.8738325630866122</v>
      </c>
      <c r="O25">
        <f t="shared" si="6"/>
        <v>55.733617852577119</v>
      </c>
      <c r="P25">
        <f t="shared" si="7"/>
        <v>0.92752236373381869</v>
      </c>
    </row>
    <row r="26" spans="1:35" x14ac:dyDescent="0.25">
      <c r="A26">
        <f>Input!G27</f>
        <v>23</v>
      </c>
      <c r="B26">
        <f t="shared" si="0"/>
        <v>23</v>
      </c>
      <c r="C26" s="4">
        <f>Input!I27</f>
        <v>182.85089128571425</v>
      </c>
      <c r="D26">
        <f t="shared" si="1"/>
        <v>181.85879571428569</v>
      </c>
      <c r="E26">
        <f t="shared" si="8"/>
        <v>186.03400962744922</v>
      </c>
      <c r="F26">
        <f t="shared" si="2"/>
        <v>17.432411220674332</v>
      </c>
      <c r="G26">
        <f t="shared" si="3"/>
        <v>16129.243204902721</v>
      </c>
      <c r="L26">
        <f>Input!J27</f>
        <v>17.170889142857106</v>
      </c>
      <c r="M26">
        <f t="shared" si="4"/>
        <v>16.789313714285679</v>
      </c>
      <c r="N26">
        <f t="shared" si="5"/>
        <v>7.8856946475727634</v>
      </c>
      <c r="O26">
        <f t="shared" si="6"/>
        <v>86.214836815258678</v>
      </c>
      <c r="P26">
        <f t="shared" si="7"/>
        <v>0.95051133653506814</v>
      </c>
    </row>
    <row r="27" spans="1:35" x14ac:dyDescent="0.25">
      <c r="A27">
        <f>Input!G28</f>
        <v>24</v>
      </c>
      <c r="B27">
        <f t="shared" si="0"/>
        <v>24</v>
      </c>
      <c r="C27" s="4">
        <f>Input!I28</f>
        <v>199.1823147142857</v>
      </c>
      <c r="D27">
        <f t="shared" si="1"/>
        <v>198.19021914285713</v>
      </c>
      <c r="E27">
        <f t="shared" si="8"/>
        <v>193.93159213096166</v>
      </c>
      <c r="F27">
        <f t="shared" si="2"/>
        <v>18.13590402644574</v>
      </c>
      <c r="G27">
        <f t="shared" si="3"/>
        <v>14185.613934602916</v>
      </c>
      <c r="L27">
        <f>Input!J28</f>
        <v>16.331423428571441</v>
      </c>
      <c r="M27">
        <f t="shared" si="4"/>
        <v>15.949848000000012</v>
      </c>
      <c r="N27">
        <f t="shared" si="5"/>
        <v>7.8975825035124316</v>
      </c>
      <c r="O27">
        <f t="shared" si="6"/>
        <v>71.129672749200196</v>
      </c>
      <c r="P27">
        <f t="shared" si="7"/>
        <v>0.97383259083340268</v>
      </c>
    </row>
    <row r="28" spans="1:35" x14ac:dyDescent="0.25">
      <c r="A28">
        <f>Input!G29</f>
        <v>25</v>
      </c>
      <c r="B28">
        <f t="shared" si="0"/>
        <v>25</v>
      </c>
      <c r="C28" s="4">
        <f>Input!I29</f>
        <v>215.43742314285711</v>
      </c>
      <c r="D28">
        <f t="shared" si="1"/>
        <v>214.44532757142855</v>
      </c>
      <c r="E28">
        <f t="shared" si="8"/>
        <v>201.84108833326471</v>
      </c>
      <c r="F28">
        <f t="shared" si="2"/>
        <v>158.86684677286902</v>
      </c>
      <c r="G28">
        <f t="shared" si="3"/>
        <v>12364.078680407929</v>
      </c>
      <c r="L28">
        <f>Input!J29</f>
        <v>16.255108428571418</v>
      </c>
      <c r="M28">
        <f t="shared" si="4"/>
        <v>15.873532999999989</v>
      </c>
      <c r="N28">
        <f t="shared" si="5"/>
        <v>7.9094962023030462</v>
      </c>
      <c r="O28">
        <f t="shared" si="6"/>
        <v>69.649243431240137</v>
      </c>
      <c r="P28">
        <f t="shared" si="7"/>
        <v>0.99748810744818084</v>
      </c>
    </row>
    <row r="29" spans="1:35" x14ac:dyDescent="0.25">
      <c r="A29">
        <f>Input!G30</f>
        <v>26</v>
      </c>
      <c r="B29">
        <f t="shared" si="0"/>
        <v>26</v>
      </c>
      <c r="C29" s="4">
        <f>Input!I30</f>
        <v>231.00569599999997</v>
      </c>
      <c r="D29">
        <f t="shared" si="1"/>
        <v>230.01360042857141</v>
      </c>
      <c r="E29">
        <f t="shared" si="8"/>
        <v>209.76252414884101</v>
      </c>
      <c r="F29">
        <f t="shared" si="2"/>
        <v>410.1060904874592</v>
      </c>
      <c r="G29">
        <f t="shared" si="3"/>
        <v>10665.197477945268</v>
      </c>
      <c r="L29">
        <f>Input!J30</f>
        <v>15.568272857142858</v>
      </c>
      <c r="M29">
        <f t="shared" si="4"/>
        <v>15.18669742857143</v>
      </c>
      <c r="N29">
        <f t="shared" si="5"/>
        <v>7.9214358155762916</v>
      </c>
      <c r="O29">
        <f t="shared" si="6"/>
        <v>58.474116740274525</v>
      </c>
      <c r="P29">
        <f t="shared" si="7"/>
        <v>1.0214798784768842</v>
      </c>
    </row>
    <row r="30" spans="1:35" x14ac:dyDescent="0.25">
      <c r="A30">
        <f>Input!G31</f>
        <v>27</v>
      </c>
      <c r="B30">
        <f t="shared" si="0"/>
        <v>27</v>
      </c>
      <c r="C30" s="4">
        <f>Input!I31</f>
        <v>245.20029771428568</v>
      </c>
      <c r="D30">
        <f t="shared" si="1"/>
        <v>244.20820214285712</v>
      </c>
      <c r="E30">
        <f t="shared" si="8"/>
        <v>217.69592556403998</v>
      </c>
      <c r="F30">
        <f t="shared" si="2"/>
        <v>702.9008093916957</v>
      </c>
      <c r="G30">
        <f t="shared" si="3"/>
        <v>9089.5328454682058</v>
      </c>
      <c r="L30">
        <f>Input!J31</f>
        <v>14.19460171428571</v>
      </c>
      <c r="M30">
        <f t="shared" si="4"/>
        <v>13.813026285714281</v>
      </c>
      <c r="N30">
        <f t="shared" si="5"/>
        <v>7.93340141519898</v>
      </c>
      <c r="O30">
        <f t="shared" si="6"/>
        <v>39.202629185283762</v>
      </c>
      <c r="P30">
        <f t="shared" si="7"/>
        <v>1.0458099073618838</v>
      </c>
    </row>
    <row r="31" spans="1:35" x14ac:dyDescent="0.25">
      <c r="A31">
        <f>Input!G32</f>
        <v>28</v>
      </c>
      <c r="B31">
        <f t="shared" si="0"/>
        <v>28</v>
      </c>
      <c r="C31" s="4">
        <f>Input!I32</f>
        <v>257.86859814285714</v>
      </c>
      <c r="D31">
        <f t="shared" si="1"/>
        <v>256.87650257142855</v>
      </c>
      <c r="E31">
        <f t="shared" si="8"/>
        <v>225.64131863731387</v>
      </c>
      <c r="F31">
        <f t="shared" si="2"/>
        <v>975.63671539797542</v>
      </c>
      <c r="G31">
        <f t="shared" si="3"/>
        <v>7637.6497957195106</v>
      </c>
      <c r="L31">
        <f>Input!J32</f>
        <v>12.668300428571456</v>
      </c>
      <c r="M31">
        <f t="shared" si="4"/>
        <v>12.286725000000027</v>
      </c>
      <c r="N31">
        <f t="shared" si="5"/>
        <v>7.9453930732739009</v>
      </c>
      <c r="O31">
        <f t="shared" si="6"/>
        <v>22.305853886723746</v>
      </c>
      <c r="P31">
        <f t="shared" si="7"/>
        <v>1.0704802089575729</v>
      </c>
    </row>
    <row r="32" spans="1:35" x14ac:dyDescent="0.25">
      <c r="A32">
        <f>Input!G33</f>
        <v>29</v>
      </c>
      <c r="B32">
        <f t="shared" si="0"/>
        <v>29</v>
      </c>
      <c r="C32" s="4">
        <f>Input!I33</f>
        <v>269.31585757142858</v>
      </c>
      <c r="D32">
        <f t="shared" si="1"/>
        <v>268.32376199999999</v>
      </c>
      <c r="E32">
        <f t="shared" si="8"/>
        <v>233.59872949945458</v>
      </c>
      <c r="F32">
        <f t="shared" si="2"/>
        <v>1205.8278821639351</v>
      </c>
      <c r="G32">
        <f t="shared" si="3"/>
        <v>6310.115847856945</v>
      </c>
      <c r="L32">
        <f>Input!J33</f>
        <v>11.447259428571442</v>
      </c>
      <c r="M32">
        <f t="shared" si="4"/>
        <v>11.065684000000013</v>
      </c>
      <c r="N32">
        <f t="shared" si="5"/>
        <v>7.9574108621407014</v>
      </c>
      <c r="O32">
        <f t="shared" si="6"/>
        <v>12.179043016618698</v>
      </c>
      <c r="P32">
        <f t="shared" si="7"/>
        <v>1.0954928095979712</v>
      </c>
    </row>
    <row r="33" spans="1:16" x14ac:dyDescent="0.25">
      <c r="A33">
        <f>Input!G34</f>
        <v>30</v>
      </c>
      <c r="B33">
        <f t="shared" si="0"/>
        <v>30</v>
      </c>
      <c r="C33" s="4">
        <f>Input!I34</f>
        <v>279.31313085714288</v>
      </c>
      <c r="D33">
        <f t="shared" si="1"/>
        <v>278.32103528571429</v>
      </c>
      <c r="E33">
        <f t="shared" si="8"/>
        <v>241.56818435383133</v>
      </c>
      <c r="F33">
        <f t="shared" si="2"/>
        <v>1350.7720516212103</v>
      </c>
      <c r="G33">
        <f t="shared" si="3"/>
        <v>5107.5010394408355</v>
      </c>
      <c r="L33">
        <f>Input!J34</f>
        <v>9.9972732857143001</v>
      </c>
      <c r="M33">
        <f t="shared" si="4"/>
        <v>9.6156978571428713</v>
      </c>
      <c r="N33">
        <f t="shared" si="5"/>
        <v>7.9694548543767398</v>
      </c>
      <c r="O33">
        <f t="shared" si="6"/>
        <v>4.1120475904723239</v>
      </c>
      <c r="P33">
        <f t="shared" si="7"/>
        <v>1.1208497471646881</v>
      </c>
    </row>
    <row r="34" spans="1:16" x14ac:dyDescent="0.25">
      <c r="A34">
        <f>Input!G35</f>
        <v>31</v>
      </c>
      <c r="B34">
        <f t="shared" si="0"/>
        <v>31</v>
      </c>
      <c r="C34" s="4">
        <f>Input!I35</f>
        <v>289.31040414285718</v>
      </c>
      <c r="D34">
        <f t="shared" si="1"/>
        <v>288.31830857142859</v>
      </c>
      <c r="E34">
        <f t="shared" si="8"/>
        <v>249.54970947662929</v>
      </c>
      <c r="F34">
        <f t="shared" si="2"/>
        <v>1503.0042757732731</v>
      </c>
      <c r="G34">
        <f t="shared" si="3"/>
        <v>4030.3779384840705</v>
      </c>
      <c r="L34">
        <f>Input!J35</f>
        <v>9.9972732857143001</v>
      </c>
      <c r="M34">
        <f t="shared" si="4"/>
        <v>9.6156978571428713</v>
      </c>
      <c r="N34">
        <f t="shared" si="5"/>
        <v>7.9815251227979731</v>
      </c>
      <c r="O34">
        <f t="shared" si="6"/>
        <v>4.0632406563005468</v>
      </c>
      <c r="P34">
        <f t="shared" si="7"/>
        <v>1.1465530711553746</v>
      </c>
    </row>
    <row r="35" spans="1:16" x14ac:dyDescent="0.25">
      <c r="A35">
        <f>Input!G36</f>
        <v>32</v>
      </c>
      <c r="B35">
        <f t="shared" si="0"/>
        <v>32</v>
      </c>
      <c r="C35" s="4">
        <f>Input!I36</f>
        <v>298.39189657142862</v>
      </c>
      <c r="D35">
        <f t="shared" si="1"/>
        <v>297.39980100000002</v>
      </c>
      <c r="E35">
        <f t="shared" si="8"/>
        <v>257.54333121708913</v>
      </c>
      <c r="F35">
        <f t="shared" si="2"/>
        <v>1588.5381835560891</v>
      </c>
      <c r="G35">
        <f t="shared" si="3"/>
        <v>3079.3216555648728</v>
      </c>
      <c r="L35">
        <f>Input!J36</f>
        <v>9.0814924285714369</v>
      </c>
      <c r="M35">
        <f t="shared" si="4"/>
        <v>8.6999170000000081</v>
      </c>
      <c r="N35">
        <f t="shared" si="5"/>
        <v>7.993621740459818</v>
      </c>
      <c r="O35">
        <f t="shared" si="6"/>
        <v>1.1834626340524472</v>
      </c>
      <c r="P35">
        <f t="shared" si="7"/>
        <v>1.1726048427525393</v>
      </c>
    </row>
    <row r="36" spans="1:16" x14ac:dyDescent="0.25">
      <c r="A36">
        <f>Input!G37</f>
        <v>33</v>
      </c>
      <c r="B36">
        <f t="shared" si="0"/>
        <v>33</v>
      </c>
      <c r="C36" s="4">
        <f>Input!I37</f>
        <v>307.62601914285716</v>
      </c>
      <c r="D36">
        <f t="shared" si="1"/>
        <v>306.63392357142857</v>
      </c>
      <c r="E36">
        <f t="shared" si="8"/>
        <v>265.5490759977472</v>
      </c>
      <c r="F36">
        <f t="shared" si="2"/>
        <v>1687.9647001526321</v>
      </c>
      <c r="G36">
        <f t="shared" si="3"/>
        <v>2254.9098560027455</v>
      </c>
      <c r="L36">
        <f>Input!J37</f>
        <v>9.2341225714285429</v>
      </c>
      <c r="M36">
        <f t="shared" si="4"/>
        <v>8.8525471428571141</v>
      </c>
      <c r="N36">
        <f t="shared" si="5"/>
        <v>8.0057447806580395</v>
      </c>
      <c r="O36">
        <f t="shared" si="6"/>
        <v>1.5089119968582225</v>
      </c>
      <c r="P36">
        <f t="shared" si="7"/>
        <v>1.1990071348928424</v>
      </c>
    </row>
    <row r="37" spans="1:16" x14ac:dyDescent="0.25">
      <c r="A37">
        <f>Input!G38</f>
        <v>34</v>
      </c>
      <c r="B37">
        <f t="shared" si="0"/>
        <v>34</v>
      </c>
      <c r="C37" s="4">
        <f>Input!I38</f>
        <v>316.63119657142852</v>
      </c>
      <c r="D37">
        <f t="shared" si="1"/>
        <v>315.63910099999993</v>
      </c>
      <c r="E37">
        <f t="shared" si="8"/>
        <v>273.56697031467684</v>
      </c>
      <c r="F37">
        <f t="shared" si="2"/>
        <v>1770.0641804029046</v>
      </c>
      <c r="G37">
        <f t="shared" si="3"/>
        <v>1557.7227720978649</v>
      </c>
      <c r="L37">
        <f>Input!J38</f>
        <v>9.0051774285713577</v>
      </c>
      <c r="M37">
        <f t="shared" si="4"/>
        <v>8.6236019999999289</v>
      </c>
      <c r="N37">
        <f t="shared" si="5"/>
        <v>8.0178943169296399</v>
      </c>
      <c r="O37">
        <f t="shared" si="6"/>
        <v>0.97472794253295258</v>
      </c>
      <c r="P37">
        <f t="shared" si="7"/>
        <v>1.2257620323368186</v>
      </c>
    </row>
    <row r="38" spans="1:16" x14ac:dyDescent="0.25">
      <c r="A38">
        <f>Input!G39</f>
        <v>35</v>
      </c>
      <c r="B38">
        <f t="shared" si="0"/>
        <v>35</v>
      </c>
      <c r="C38" s="4">
        <f>Input!I39</f>
        <v>325.2547987142857</v>
      </c>
      <c r="D38">
        <f t="shared" si="1"/>
        <v>324.26270314285711</v>
      </c>
      <c r="E38">
        <f t="shared" si="8"/>
        <v>281.59704073773054</v>
      </c>
      <c r="F38">
        <f t="shared" si="2"/>
        <v>1820.3587484682307</v>
      </c>
      <c r="G38">
        <f t="shared" si="3"/>
        <v>988.34321543434316</v>
      </c>
      <c r="L38">
        <f>Input!J39</f>
        <v>8.6236021428571803</v>
      </c>
      <c r="M38">
        <f t="shared" si="4"/>
        <v>8.2420267142857515</v>
      </c>
      <c r="N38">
        <f t="shared" si="5"/>
        <v>8.0300704230537185</v>
      </c>
      <c r="O38">
        <f t="shared" si="6"/>
        <v>0.35227990241285506</v>
      </c>
      <c r="P38">
        <f t="shared" si="7"/>
        <v>1.2528716317389612</v>
      </c>
    </row>
    <row r="39" spans="1:16" x14ac:dyDescent="0.25">
      <c r="A39">
        <f>Input!G40</f>
        <v>36</v>
      </c>
      <c r="B39">
        <f t="shared" si="0"/>
        <v>36</v>
      </c>
      <c r="C39" s="4">
        <f>Input!I40</f>
        <v>333.57314057142855</v>
      </c>
      <c r="D39">
        <f t="shared" si="1"/>
        <v>332.58104499999996</v>
      </c>
      <c r="E39">
        <f t="shared" si="8"/>
        <v>289.6393139107829</v>
      </c>
      <c r="F39">
        <f t="shared" si="2"/>
        <v>1843.9922689386308</v>
      </c>
      <c r="G39">
        <f t="shared" si="3"/>
        <v>547.35658924769825</v>
      </c>
      <c r="L39">
        <f>Input!J40</f>
        <v>8.3183418571428547</v>
      </c>
      <c r="M39">
        <f t="shared" si="4"/>
        <v>7.9367664285714259</v>
      </c>
      <c r="N39">
        <f t="shared" si="5"/>
        <v>8.04227317305239</v>
      </c>
      <c r="O39">
        <f t="shared" si="6"/>
        <v>7.6213918335440792E-2</v>
      </c>
      <c r="P39">
        <f t="shared" si="7"/>
        <v>1.2803380417183672</v>
      </c>
    </row>
    <row r="40" spans="1:16" x14ac:dyDescent="0.25">
      <c r="A40">
        <f>Input!G41</f>
        <v>37</v>
      </c>
      <c r="B40">
        <f t="shared" si="0"/>
        <v>37</v>
      </c>
      <c r="C40" s="4">
        <f>Input!I41</f>
        <v>340.36518114285712</v>
      </c>
      <c r="D40">
        <f t="shared" si="1"/>
        <v>339.37308557142853</v>
      </c>
      <c r="E40">
        <f t="shared" si="8"/>
        <v>297.69381655197458</v>
      </c>
      <c r="F40">
        <f t="shared" si="2"/>
        <v>1737.1614659960142</v>
      </c>
      <c r="G40">
        <f t="shared" si="3"/>
        <v>235.35090085688915</v>
      </c>
      <c r="L40">
        <f>Input!J41</f>
        <v>6.7920405714285721</v>
      </c>
      <c r="M40">
        <f t="shared" si="4"/>
        <v>6.4104651428571433</v>
      </c>
      <c r="N40">
        <f t="shared" si="5"/>
        <v>8.0545026411916609</v>
      </c>
      <c r="O40">
        <f t="shared" si="6"/>
        <v>1.5938104775905022</v>
      </c>
      <c r="P40">
        <f t="shared" si="7"/>
        <v>1.3081633829297206</v>
      </c>
    </row>
    <row r="41" spans="1:16" x14ac:dyDescent="0.25">
      <c r="A41">
        <f>Input!G42</f>
        <v>38</v>
      </c>
      <c r="B41">
        <f t="shared" si="0"/>
        <v>38</v>
      </c>
      <c r="C41" s="4">
        <f>Input!I42</f>
        <v>346.92827657142851</v>
      </c>
      <c r="D41">
        <f t="shared" si="1"/>
        <v>345.93618099999992</v>
      </c>
      <c r="E41">
        <f t="shared" si="8"/>
        <v>305.7605754539569</v>
      </c>
      <c r="F41">
        <f t="shared" si="2"/>
        <v>1614.0792809912423</v>
      </c>
      <c r="G41">
        <f t="shared" si="3"/>
        <v>52.916774161289418</v>
      </c>
      <c r="L41">
        <f>Input!J42</f>
        <v>6.5630954285713869</v>
      </c>
      <c r="M41">
        <f t="shared" si="4"/>
        <v>6.1815199999999582</v>
      </c>
      <c r="N41">
        <f t="shared" si="5"/>
        <v>8.0667589019823325</v>
      </c>
      <c r="O41">
        <f t="shared" si="6"/>
        <v>2.2610038412702691</v>
      </c>
      <c r="P41">
        <f t="shared" si="7"/>
        <v>1.3363497881347721</v>
      </c>
    </row>
    <row r="42" spans="1:16" x14ac:dyDescent="0.25">
      <c r="A42">
        <f>Input!G43</f>
        <v>39</v>
      </c>
      <c r="B42">
        <f t="shared" si="0"/>
        <v>39</v>
      </c>
      <c r="C42" s="4">
        <f>Input!I43</f>
        <v>352.270331</v>
      </c>
      <c r="D42">
        <f t="shared" si="1"/>
        <v>351.27823542857141</v>
      </c>
      <c r="E42">
        <f t="shared" si="8"/>
        <v>313.83961748413782</v>
      </c>
      <c r="F42">
        <f t="shared" si="2"/>
        <v>1401.6501135892647</v>
      </c>
      <c r="G42">
        <f t="shared" si="3"/>
        <v>0.64746220294410095</v>
      </c>
      <c r="L42">
        <f>Input!J43</f>
        <v>5.3420544285714868</v>
      </c>
      <c r="M42">
        <f t="shared" si="4"/>
        <v>4.960479000000058</v>
      </c>
      <c r="N42">
        <f t="shared" si="5"/>
        <v>8.0790420301808954</v>
      </c>
      <c r="O42">
        <f t="shared" si="6"/>
        <v>7.4911011313636227</v>
      </c>
      <c r="P42">
        <f t="shared" si="7"/>
        <v>1.3648994022742389</v>
      </c>
    </row>
    <row r="43" spans="1:16" x14ac:dyDescent="0.25">
      <c r="A43">
        <f>Input!G44</f>
        <v>40</v>
      </c>
      <c r="B43">
        <f t="shared" si="0"/>
        <v>40</v>
      </c>
      <c r="C43" s="4">
        <f>Input!I44</f>
        <v>358.52816614285712</v>
      </c>
      <c r="D43">
        <f t="shared" si="1"/>
        <v>357.53607057142852</v>
      </c>
      <c r="E43">
        <f t="shared" si="8"/>
        <v>321.93096958492828</v>
      </c>
      <c r="F43">
        <f t="shared" si="2"/>
        <v>1267.7232162588809</v>
      </c>
      <c r="G43">
        <f t="shared" si="3"/>
        <v>79.138859794506672</v>
      </c>
      <c r="L43">
        <f>Input!J44</f>
        <v>6.2578351428571182</v>
      </c>
      <c r="M43">
        <f t="shared" si="4"/>
        <v>5.8762597142856894</v>
      </c>
      <c r="N43">
        <f t="shared" si="5"/>
        <v>8.0913521007904343</v>
      </c>
      <c r="O43">
        <f t="shared" si="6"/>
        <v>3.3617844350290418</v>
      </c>
      <c r="P43">
        <f t="shared" si="7"/>
        <v>1.3938143825401657</v>
      </c>
    </row>
    <row r="44" spans="1:16" x14ac:dyDescent="0.25">
      <c r="A44">
        <f>Input!G45</f>
        <v>41</v>
      </c>
      <c r="B44">
        <f t="shared" si="0"/>
        <v>41</v>
      </c>
      <c r="C44" s="4">
        <f>Input!I45</f>
        <v>364.32811099999992</v>
      </c>
      <c r="D44">
        <f t="shared" si="1"/>
        <v>363.33601542857133</v>
      </c>
      <c r="E44">
        <f t="shared" si="8"/>
        <v>330.0346587739898</v>
      </c>
      <c r="F44">
        <f t="shared" si="2"/>
        <v>1108.9803550356412</v>
      </c>
      <c r="G44">
        <f t="shared" si="3"/>
        <v>288.98951621320168</v>
      </c>
      <c r="L44">
        <f>Input!J45</f>
        <v>5.7999448571428047</v>
      </c>
      <c r="M44">
        <f t="shared" si="4"/>
        <v>5.4183694285713759</v>
      </c>
      <c r="N44">
        <f t="shared" si="5"/>
        <v>8.1036891890615355</v>
      </c>
      <c r="O44">
        <f t="shared" si="6"/>
        <v>5.3072379468476791</v>
      </c>
      <c r="P44">
        <f t="shared" si="7"/>
        <v>1.4230968984487404</v>
      </c>
    </row>
    <row r="45" spans="1:16" x14ac:dyDescent="0.25">
      <c r="A45">
        <f>Input!G46</f>
        <v>42</v>
      </c>
      <c r="B45">
        <f t="shared" si="0"/>
        <v>42</v>
      </c>
      <c r="C45" s="4">
        <f>Input!I46</f>
        <v>370.73857628571432</v>
      </c>
      <c r="D45">
        <f t="shared" si="1"/>
        <v>369.74648071428572</v>
      </c>
      <c r="E45">
        <f t="shared" si="8"/>
        <v>338.15071214448301</v>
      </c>
      <c r="F45">
        <f t="shared" si="2"/>
        <v>998.29259151653309</v>
      </c>
      <c r="G45">
        <f t="shared" si="3"/>
        <v>630.80064796120303</v>
      </c>
      <c r="L45">
        <f>Input!J46</f>
        <v>6.4104652857143947</v>
      </c>
      <c r="M45">
        <f t="shared" si="4"/>
        <v>6.0288898571429659</v>
      </c>
      <c r="N45">
        <f t="shared" si="5"/>
        <v>8.1160533704931943</v>
      </c>
      <c r="O45">
        <f t="shared" si="6"/>
        <v>2.9090307149394139</v>
      </c>
      <c r="P45">
        <f t="shared" si="7"/>
        <v>1.4527491319135546</v>
      </c>
    </row>
    <row r="46" spans="1:16" x14ac:dyDescent="0.25">
      <c r="A46">
        <f>Input!G47</f>
        <v>43</v>
      </c>
      <c r="B46">
        <f t="shared" si="0"/>
        <v>43</v>
      </c>
      <c r="C46" s="4">
        <f>Input!I47</f>
        <v>377.68324699999999</v>
      </c>
      <c r="D46">
        <f t="shared" si="1"/>
        <v>376.6911514285714</v>
      </c>
      <c r="E46">
        <f t="shared" si="8"/>
        <v>346.27915686531674</v>
      </c>
      <c r="F46">
        <f t="shared" si="2"/>
        <v>924.8894133154314</v>
      </c>
      <c r="G46">
        <f t="shared" si="3"/>
        <v>1105.1761515927858</v>
      </c>
      <c r="L46">
        <f>Input!J47</f>
        <v>6.9446707142856781</v>
      </c>
      <c r="M46">
        <f t="shared" si="4"/>
        <v>6.5630952857142493</v>
      </c>
      <c r="N46">
        <f t="shared" si="5"/>
        <v>8.128444720833734</v>
      </c>
      <c r="O46">
        <f t="shared" si="6"/>
        <v>1.4013208985788368</v>
      </c>
      <c r="P46">
        <f t="shared" si="7"/>
        <v>1.4827732773193401</v>
      </c>
    </row>
    <row r="47" spans="1:16" x14ac:dyDescent="0.25">
      <c r="A47">
        <f>Input!G48</f>
        <v>44</v>
      </c>
      <c r="B47">
        <f t="shared" si="0"/>
        <v>44</v>
      </c>
      <c r="C47" s="4">
        <f>Input!I48</f>
        <v>384.93317800000005</v>
      </c>
      <c r="D47">
        <f t="shared" si="1"/>
        <v>383.94108242857146</v>
      </c>
      <c r="E47">
        <f t="shared" si="8"/>
        <v>354.42002018139846</v>
      </c>
      <c r="F47">
        <f t="shared" si="2"/>
        <v>871.49311620146329</v>
      </c>
      <c r="G47">
        <f t="shared" si="3"/>
        <v>1712.7226166086464</v>
      </c>
      <c r="L47">
        <f>Input!J48</f>
        <v>7.2499310000000605</v>
      </c>
      <c r="M47">
        <f t="shared" si="4"/>
        <v>6.8683555714286317</v>
      </c>
      <c r="N47">
        <f t="shared" si="5"/>
        <v>8.1408633160817168</v>
      </c>
      <c r="O47">
        <f t="shared" si="6"/>
        <v>0.79376039183862424</v>
      </c>
      <c r="P47">
        <f t="shared" si="7"/>
        <v>1.5131715415961406</v>
      </c>
    </row>
    <row r="48" spans="1:16" x14ac:dyDescent="0.25">
      <c r="A48">
        <f>Input!G49</f>
        <v>45</v>
      </c>
      <c r="B48">
        <f t="shared" si="0"/>
        <v>45</v>
      </c>
      <c r="C48" s="4">
        <f>Input!I49</f>
        <v>392.79362957142854</v>
      </c>
      <c r="D48">
        <f t="shared" si="1"/>
        <v>391.80153399999995</v>
      </c>
      <c r="E48">
        <f t="shared" si="8"/>
        <v>362.57332941388529</v>
      </c>
      <c r="F48">
        <f t="shared" si="2"/>
        <v>854.28794332777386</v>
      </c>
      <c r="G48">
        <f t="shared" si="3"/>
        <v>2454.049338417748</v>
      </c>
      <c r="L48">
        <f>Input!J49</f>
        <v>7.8604515714284844</v>
      </c>
      <c r="M48">
        <f t="shared" si="4"/>
        <v>7.4788761428570556</v>
      </c>
      <c r="N48">
        <f t="shared" si="5"/>
        <v>8.1533092324868601</v>
      </c>
      <c r="O48">
        <f t="shared" si="6"/>
        <v>8.5765609640582482E-2</v>
      </c>
      <c r="P48">
        <f t="shared" si="7"/>
        <v>1.5439461442939524</v>
      </c>
    </row>
    <row r="49" spans="1:16" x14ac:dyDescent="0.25">
      <c r="A49">
        <f>Input!G50</f>
        <v>46</v>
      </c>
      <c r="B49">
        <f t="shared" si="0"/>
        <v>46</v>
      </c>
      <c r="C49" s="4">
        <f>Input!I50</f>
        <v>400.577766</v>
      </c>
      <c r="D49">
        <f t="shared" si="1"/>
        <v>399.5856704285714</v>
      </c>
      <c r="E49">
        <f t="shared" si="8"/>
        <v>370.73911196043628</v>
      </c>
      <c r="F49">
        <f t="shared" si="2"/>
        <v>832.12393545553846</v>
      </c>
      <c r="G49">
        <f t="shared" si="3"/>
        <v>3329.7683313671055</v>
      </c>
      <c r="L49">
        <f>Input!J50</f>
        <v>7.7841364285714576</v>
      </c>
      <c r="M49">
        <f t="shared" si="4"/>
        <v>7.4025610000000288</v>
      </c>
      <c r="N49">
        <f t="shared" si="5"/>
        <v>8.1657825465509752</v>
      </c>
      <c r="O49">
        <f t="shared" si="6"/>
        <v>0.1456537593688359</v>
      </c>
      <c r="P49">
        <f t="shared" si="7"/>
        <v>1.5750993176578743</v>
      </c>
    </row>
    <row r="50" spans="1:16" x14ac:dyDescent="0.25">
      <c r="A50">
        <f>Input!G51</f>
        <v>47</v>
      </c>
      <c r="B50">
        <f t="shared" si="0"/>
        <v>47</v>
      </c>
      <c r="C50" s="4">
        <f>Input!I51</f>
        <v>407.59875185714282</v>
      </c>
      <c r="D50">
        <f t="shared" si="1"/>
        <v>406.60665628571422</v>
      </c>
      <c r="E50">
        <f t="shared" si="8"/>
        <v>378.91739529546516</v>
      </c>
      <c r="F50">
        <f t="shared" si="2"/>
        <v>766.69517418612872</v>
      </c>
      <c r="G50">
        <f t="shared" si="3"/>
        <v>4340.4943418398407</v>
      </c>
      <c r="L50">
        <f>Input!J51</f>
        <v>7.0209858571428185</v>
      </c>
      <c r="M50">
        <f t="shared" si="4"/>
        <v>6.6394104285713897</v>
      </c>
      <c r="N50">
        <f t="shared" si="5"/>
        <v>8.1782833350288886</v>
      </c>
      <c r="O50">
        <f t="shared" si="6"/>
        <v>1.3393374523214587</v>
      </c>
      <c r="P50">
        <f t="shared" si="7"/>
        <v>1.6066333067036815</v>
      </c>
    </row>
    <row r="51" spans="1:16" x14ac:dyDescent="0.25">
      <c r="A51">
        <f>Input!G52</f>
        <v>48</v>
      </c>
      <c r="B51">
        <f t="shared" si="0"/>
        <v>48</v>
      </c>
      <c r="C51" s="4">
        <f>Input!I52</f>
        <v>414.08553228571429</v>
      </c>
      <c r="D51">
        <f t="shared" si="1"/>
        <v>413.0934367142857</v>
      </c>
      <c r="E51">
        <f t="shared" si="8"/>
        <v>387.10820697039452</v>
      </c>
      <c r="F51">
        <f t="shared" si="2"/>
        <v>675.23216484280692</v>
      </c>
      <c r="G51">
        <f t="shared" si="3"/>
        <v>5486.8448614219624</v>
      </c>
      <c r="L51">
        <f>Input!J52</f>
        <v>6.4867804285714783</v>
      </c>
      <c r="M51">
        <f t="shared" si="4"/>
        <v>6.1052050000000495</v>
      </c>
      <c r="N51">
        <f t="shared" si="5"/>
        <v>8.1908116749293551</v>
      </c>
      <c r="O51">
        <f t="shared" si="6"/>
        <v>2.9037224885639792</v>
      </c>
      <c r="P51">
        <f t="shared" si="7"/>
        <v>1.6385503692938401</v>
      </c>
    </row>
    <row r="52" spans="1:16" x14ac:dyDescent="0.25">
      <c r="A52">
        <f>Input!G53</f>
        <v>49</v>
      </c>
      <c r="B52">
        <f t="shared" si="0"/>
        <v>49</v>
      </c>
      <c r="C52" s="4">
        <f>Input!I53</f>
        <v>420.11442228571434</v>
      </c>
      <c r="D52">
        <f t="shared" si="1"/>
        <v>419.12232671428575</v>
      </c>
      <c r="E52">
        <f t="shared" si="8"/>
        <v>395.31157461391052</v>
      </c>
      <c r="F52">
        <f t="shared" si="2"/>
        <v>566.95191558552324</v>
      </c>
      <c r="G52">
        <f t="shared" si="3"/>
        <v>6769.4401401381865</v>
      </c>
      <c r="L52">
        <f>Input!J53</f>
        <v>6.0288900000000467</v>
      </c>
      <c r="M52">
        <f t="shared" si="4"/>
        <v>5.6473145714286179</v>
      </c>
      <c r="N52">
        <f t="shared" si="5"/>
        <v>8.203367643516021</v>
      </c>
      <c r="O52">
        <f t="shared" si="6"/>
        <v>4.7283530221507846</v>
      </c>
      <c r="P52">
        <f t="shared" si="7"/>
        <v>1.6708527762141134</v>
      </c>
    </row>
    <row r="53" spans="1:16" x14ac:dyDescent="0.25">
      <c r="A53">
        <f>Input!G54</f>
        <v>50</v>
      </c>
      <c r="B53">
        <f t="shared" si="0"/>
        <v>50</v>
      </c>
      <c r="C53" s="4">
        <f>Input!I54</f>
        <v>426.83014785714289</v>
      </c>
      <c r="D53">
        <f t="shared" si="1"/>
        <v>425.8380522857143</v>
      </c>
      <c r="E53">
        <f t="shared" si="8"/>
        <v>403.52752593221885</v>
      </c>
      <c r="F53">
        <f t="shared" si="2"/>
        <v>497.75958617001487</v>
      </c>
      <c r="G53">
        <f t="shared" si="3"/>
        <v>8188.9031997572592</v>
      </c>
      <c r="L53">
        <f>Input!J54</f>
        <v>6.7157255714285498</v>
      </c>
      <c r="M53">
        <f t="shared" si="4"/>
        <v>6.334150142857121</v>
      </c>
      <c r="N53">
        <f t="shared" si="5"/>
        <v>8.2159513183083437</v>
      </c>
      <c r="O53">
        <f t="shared" si="6"/>
        <v>2.2506772916010354</v>
      </c>
      <c r="P53">
        <f t="shared" si="7"/>
        <v>1.703542811250532</v>
      </c>
    </row>
    <row r="54" spans="1:16" x14ac:dyDescent="0.25">
      <c r="A54">
        <f>Input!G55</f>
        <v>51</v>
      </c>
      <c r="B54">
        <f t="shared" si="0"/>
        <v>51</v>
      </c>
      <c r="C54" s="4">
        <f>Input!I55</f>
        <v>433.54587342857138</v>
      </c>
      <c r="D54">
        <f t="shared" si="1"/>
        <v>432.55377785714279</v>
      </c>
      <c r="E54">
        <f t="shared" si="8"/>
        <v>411.75608870930137</v>
      </c>
      <c r="F54">
        <f t="shared" si="2"/>
        <v>432.54387389024095</v>
      </c>
      <c r="G54">
        <f t="shared" si="3"/>
        <v>9745.8598471671066</v>
      </c>
      <c r="L54">
        <f>Input!J55</f>
        <v>6.7157255714284929</v>
      </c>
      <c r="M54">
        <f t="shared" si="4"/>
        <v>6.3341501428570641</v>
      </c>
      <c r="N54">
        <f t="shared" si="5"/>
        <v>8.2285627770825389</v>
      </c>
      <c r="O54">
        <f t="shared" si="6"/>
        <v>2.2886764108111421</v>
      </c>
      <c r="P54">
        <f t="shared" si="7"/>
        <v>1.7366227712669047</v>
      </c>
    </row>
    <row r="55" spans="1:16" x14ac:dyDescent="0.25">
      <c r="A55">
        <f>Input!G56</f>
        <v>52</v>
      </c>
      <c r="B55">
        <f t="shared" si="0"/>
        <v>52</v>
      </c>
      <c r="C55" s="4">
        <f>Input!I56</f>
        <v>439.6510784285714</v>
      </c>
      <c r="D55">
        <f t="shared" si="1"/>
        <v>438.6589828571428</v>
      </c>
      <c r="E55">
        <f t="shared" si="8"/>
        <v>419.9972908071739</v>
      </c>
      <c r="F55">
        <f t="shared" si="2"/>
        <v>348.25875016787268</v>
      </c>
      <c r="G55">
        <f t="shared" si="3"/>
        <v>11440.938687820268</v>
      </c>
      <c r="L55">
        <f>Input!J56</f>
        <v>6.1052050000000122</v>
      </c>
      <c r="M55">
        <f t="shared" si="4"/>
        <v>5.7236295714285834</v>
      </c>
      <c r="N55">
        <f t="shared" si="5"/>
        <v>8.2412020978725256</v>
      </c>
      <c r="O55">
        <f t="shared" si="6"/>
        <v>4.5624836021197996</v>
      </c>
      <c r="P55">
        <f t="shared" si="7"/>
        <v>1.7700949662828009</v>
      </c>
    </row>
    <row r="56" spans="1:16" x14ac:dyDescent="0.25">
      <c r="A56">
        <f>Input!G57</f>
        <v>53</v>
      </c>
      <c r="B56">
        <f t="shared" si="0"/>
        <v>53</v>
      </c>
      <c r="C56" s="4">
        <f>Input!I57</f>
        <v>446.21417385714284</v>
      </c>
      <c r="D56">
        <f t="shared" si="1"/>
        <v>445.22207828571425</v>
      </c>
      <c r="E56">
        <f t="shared" si="8"/>
        <v>428.25116016614476</v>
      </c>
      <c r="F56">
        <f t="shared" si="2"/>
        <v>288.01206182113202</v>
      </c>
      <c r="G56">
        <f t="shared" si="3"/>
        <v>13274.771139249939</v>
      </c>
      <c r="L56">
        <f>Input!J57</f>
        <v>6.5630954285714438</v>
      </c>
      <c r="M56">
        <f t="shared" si="4"/>
        <v>6.181520000000015</v>
      </c>
      <c r="N56">
        <f t="shared" si="5"/>
        <v>8.253869358970876</v>
      </c>
      <c r="O56">
        <f t="shared" si="6"/>
        <v>2.8587164837183443</v>
      </c>
      <c r="P56">
        <f t="shared" si="7"/>
        <v>1.8039617195520263</v>
      </c>
    </row>
    <row r="57" spans="1:16" x14ac:dyDescent="0.25">
      <c r="A57">
        <f>Input!G58</f>
        <v>54</v>
      </c>
      <c r="B57">
        <f t="shared" si="0"/>
        <v>54</v>
      </c>
      <c r="C57" s="4">
        <f>Input!I58</f>
        <v>451.32728314285714</v>
      </c>
      <c r="D57">
        <f t="shared" si="1"/>
        <v>450.33518757142855</v>
      </c>
      <c r="E57">
        <f t="shared" si="8"/>
        <v>436.51772480507452</v>
      </c>
      <c r="F57">
        <f t="shared" si="2"/>
        <v>190.92227729957986</v>
      </c>
      <c r="G57">
        <f t="shared" si="3"/>
        <v>15247.991444657122</v>
      </c>
      <c r="L57">
        <f>Input!J58</f>
        <v>5.1131092857143017</v>
      </c>
      <c r="M57">
        <f t="shared" si="4"/>
        <v>4.7315338571428729</v>
      </c>
      <c r="N57">
        <f t="shared" si="5"/>
        <v>8.2665646389297631</v>
      </c>
      <c r="O57">
        <f t="shared" si="6"/>
        <v>9.9442806647232516</v>
      </c>
      <c r="P57">
        <f t="shared" si="7"/>
        <v>1.8382253676415721</v>
      </c>
    </row>
    <row r="58" spans="1:16" x14ac:dyDescent="0.25">
      <c r="A58">
        <f>Input!G59</f>
        <v>55</v>
      </c>
      <c r="B58">
        <f t="shared" si="0"/>
        <v>55</v>
      </c>
      <c r="C58" s="4">
        <f>Input!I59</f>
        <v>456.44039228571421</v>
      </c>
      <c r="D58">
        <f t="shared" si="1"/>
        <v>455.44829671428562</v>
      </c>
      <c r="E58">
        <f t="shared" si="8"/>
        <v>444.79701282163643</v>
      </c>
      <c r="F58">
        <f t="shared" si="2"/>
        <v>113.44984856180807</v>
      </c>
      <c r="G58">
        <f t="shared" si="3"/>
        <v>17361.236686569177</v>
      </c>
      <c r="L58">
        <f>Input!J59</f>
        <v>5.1131091428570699</v>
      </c>
      <c r="M58">
        <f t="shared" si="4"/>
        <v>4.7315337142856411</v>
      </c>
      <c r="N58">
        <f t="shared" si="5"/>
        <v>8.2792880165619263</v>
      </c>
      <c r="O58">
        <f t="shared" si="6"/>
        <v>10.024688660294952</v>
      </c>
      <c r="P58">
        <f t="shared" si="7"/>
        <v>1.872888260511101</v>
      </c>
    </row>
    <row r="59" spans="1:16" x14ac:dyDescent="0.25">
      <c r="A59">
        <f>Input!G60</f>
        <v>56</v>
      </c>
      <c r="B59">
        <f t="shared" si="0"/>
        <v>56</v>
      </c>
      <c r="C59" s="4">
        <f>Input!I60</f>
        <v>462.39296728571424</v>
      </c>
      <c r="D59">
        <f t="shared" si="1"/>
        <v>461.40087171428564</v>
      </c>
      <c r="E59">
        <f t="shared" si="8"/>
        <v>453.08905239257803</v>
      </c>
      <c r="F59">
        <f t="shared" si="2"/>
        <v>69.086340436712064</v>
      </c>
      <c r="G59">
        <f t="shared" si="3"/>
        <v>19615.146800570281</v>
      </c>
      <c r="L59">
        <f>Input!J60</f>
        <v>5.9525750000000244</v>
      </c>
      <c r="M59">
        <f t="shared" si="4"/>
        <v>5.5709995714285956</v>
      </c>
      <c r="N59">
        <f t="shared" si="5"/>
        <v>8.2920395709416166</v>
      </c>
      <c r="O59">
        <f t="shared" si="6"/>
        <v>5.4730944786909284</v>
      </c>
      <c r="P59">
        <f t="shared" si="7"/>
        <v>1.9079527615928649</v>
      </c>
    </row>
    <row r="60" spans="1:16" x14ac:dyDescent="0.25">
      <c r="A60">
        <f>Input!G61</f>
        <v>57</v>
      </c>
      <c r="B60">
        <f t="shared" si="0"/>
        <v>57</v>
      </c>
      <c r="C60" s="4">
        <f>Input!I61</f>
        <v>466.97187114285714</v>
      </c>
      <c r="D60">
        <f t="shared" si="1"/>
        <v>465.97977557142855</v>
      </c>
      <c r="E60">
        <f t="shared" si="8"/>
        <v>461.39387177398362</v>
      </c>
      <c r="F60">
        <f t="shared" si="2"/>
        <v>21.030513639419812</v>
      </c>
      <c r="G60">
        <f t="shared" si="3"/>
        <v>22010.364589104109</v>
      </c>
      <c r="L60">
        <f>Input!J61</f>
        <v>4.5789038571429046</v>
      </c>
      <c r="M60">
        <f t="shared" si="4"/>
        <v>4.1973284285714758</v>
      </c>
      <c r="N60">
        <f t="shared" si="5"/>
        <v>8.3048193814055811</v>
      </c>
      <c r="O60">
        <f t="shared" si="6"/>
        <v>13.882446493941615</v>
      </c>
      <c r="P60">
        <f t="shared" si="7"/>
        <v>1.9434212478722206</v>
      </c>
    </row>
    <row r="61" spans="1:16" x14ac:dyDescent="0.25">
      <c r="A61">
        <f>Input!G62</f>
        <v>58</v>
      </c>
      <c r="B61">
        <f t="shared" si="0"/>
        <v>58</v>
      </c>
      <c r="C61" s="4">
        <f>Input!I62</f>
        <v>470.86393928571431</v>
      </c>
      <c r="D61">
        <f t="shared" si="1"/>
        <v>469.87184371428572</v>
      </c>
      <c r="E61">
        <f t="shared" si="8"/>
        <v>469.71149930153763</v>
      </c>
      <c r="F61">
        <f t="shared" si="2"/>
        <v>2.5710330699529341E-2</v>
      </c>
      <c r="G61">
        <f t="shared" si="3"/>
        <v>24547.5357353492</v>
      </c>
      <c r="L61">
        <f>Input!J62</f>
        <v>3.8920681428571697</v>
      </c>
      <c r="M61">
        <f t="shared" si="4"/>
        <v>3.5104927142857409</v>
      </c>
      <c r="N61">
        <f t="shared" si="5"/>
        <v>8.3176275275540057</v>
      </c>
      <c r="O61">
        <f t="shared" si="6"/>
        <v>19.585575867478237</v>
      </c>
      <c r="P61">
        <f t="shared" si="7"/>
        <v>1.9792961099685291</v>
      </c>
    </row>
    <row r="62" spans="1:16" x14ac:dyDescent="0.25">
      <c r="A62">
        <f>Input!G63</f>
        <v>59</v>
      </c>
      <c r="B62">
        <f t="shared" si="0"/>
        <v>59</v>
      </c>
      <c r="C62" s="4">
        <f>Input!I63</f>
        <v>474.75600742857142</v>
      </c>
      <c r="D62">
        <f t="shared" si="1"/>
        <v>473.76391185714283</v>
      </c>
      <c r="E62">
        <f t="shared" si="8"/>
        <v>478.04196339078914</v>
      </c>
      <c r="F62">
        <f t="shared" si="2"/>
        <v>18.301724924533506</v>
      </c>
      <c r="G62">
        <f t="shared" si="3"/>
        <v>27227.308817167428</v>
      </c>
      <c r="L62">
        <f>Input!J63</f>
        <v>3.8920681428571129</v>
      </c>
      <c r="M62">
        <f t="shared" si="4"/>
        <v>3.5104927142856841</v>
      </c>
      <c r="N62">
        <f t="shared" si="5"/>
        <v>8.3304640892515032</v>
      </c>
      <c r="O62">
        <f t="shared" si="6"/>
        <v>19.699358576970155</v>
      </c>
      <c r="P62">
        <f t="shared" si="7"/>
        <v>2.0155797522166727</v>
      </c>
    </row>
    <row r="63" spans="1:16" x14ac:dyDescent="0.25">
      <c r="A63">
        <f>Input!G64</f>
        <v>60</v>
      </c>
      <c r="B63">
        <f t="shared" si="0"/>
        <v>60</v>
      </c>
      <c r="C63" s="4">
        <f>Input!I64</f>
        <v>479.18228114285711</v>
      </c>
      <c r="D63">
        <f t="shared" si="1"/>
        <v>478.19018557142851</v>
      </c>
      <c r="E63">
        <f t="shared" si="8"/>
        <v>486.38529253741723</v>
      </c>
      <c r="F63">
        <f t="shared" si="2"/>
        <v>67.15977818399675</v>
      </c>
      <c r="G63">
        <f t="shared" si="3"/>
        <v>30050.335321125978</v>
      </c>
      <c r="L63">
        <f>Input!J64</f>
        <v>4.4262737142856849</v>
      </c>
      <c r="M63">
        <f t="shared" si="4"/>
        <v>4.0446982857142562</v>
      </c>
      <c r="N63">
        <f t="shared" si="5"/>
        <v>8.3433291466280863</v>
      </c>
      <c r="O63">
        <f t="shared" si="6"/>
        <v>15.343323260043118</v>
      </c>
      <c r="P63">
        <f t="shared" si="7"/>
        <v>2.052274592749038</v>
      </c>
    </row>
    <row r="64" spans="1:16" x14ac:dyDescent="0.25">
      <c r="A64">
        <f>Input!G65</f>
        <v>61</v>
      </c>
      <c r="B64">
        <f t="shared" si="0"/>
        <v>61</v>
      </c>
      <c r="C64" s="4">
        <f>Input!I65</f>
        <v>483.68486985714287</v>
      </c>
      <c r="D64">
        <f t="shared" si="1"/>
        <v>482.69277428571428</v>
      </c>
      <c r="E64">
        <f t="shared" si="8"/>
        <v>494.74151531749737</v>
      </c>
      <c r="F64">
        <f t="shared" si="2"/>
        <v>145.17216045097356</v>
      </c>
      <c r="G64">
        <f t="shared" si="3"/>
        <v>33017.269656593191</v>
      </c>
      <c r="L64">
        <f>Input!J65</f>
        <v>4.5025887142857641</v>
      </c>
      <c r="M64">
        <f t="shared" si="4"/>
        <v>4.1210132857143353</v>
      </c>
      <c r="N64">
        <f t="shared" si="5"/>
        <v>8.3562227800801363</v>
      </c>
      <c r="O64">
        <f t="shared" si="6"/>
        <v>14.850495513050864</v>
      </c>
      <c r="P64">
        <f t="shared" si="7"/>
        <v>2.0893830635779862</v>
      </c>
    </row>
    <row r="65" spans="1:16" x14ac:dyDescent="0.25">
      <c r="A65">
        <f>Input!G66</f>
        <v>62</v>
      </c>
      <c r="B65">
        <f t="shared" si="0"/>
        <v>62</v>
      </c>
      <c r="C65" s="4">
        <f>Input!I66</f>
        <v>488.26377371428572</v>
      </c>
      <c r="D65">
        <f t="shared" si="1"/>
        <v>487.27167814285713</v>
      </c>
      <c r="E65">
        <f t="shared" si="8"/>
        <v>503.11066038776875</v>
      </c>
      <c r="F65">
        <f t="shared" si="2"/>
        <v>250.87335855462553</v>
      </c>
      <c r="G65">
        <f t="shared" si="3"/>
        <v>36128.769169908803</v>
      </c>
      <c r="L65">
        <f>Input!J66</f>
        <v>4.5789038571428478</v>
      </c>
      <c r="M65">
        <f t="shared" si="4"/>
        <v>4.197328428571419</v>
      </c>
      <c r="N65">
        <f t="shared" si="5"/>
        <v>8.3691450702713954</v>
      </c>
      <c r="O65">
        <f t="shared" si="6"/>
        <v>14.365928453698166</v>
      </c>
      <c r="P65">
        <f t="shared" si="7"/>
        <v>2.1269076106788996</v>
      </c>
    </row>
    <row r="66" spans="1:16" x14ac:dyDescent="0.25">
      <c r="A66">
        <f>Input!G67</f>
        <v>63</v>
      </c>
      <c r="B66">
        <f t="shared" si="0"/>
        <v>63</v>
      </c>
      <c r="C66" s="4">
        <f>Input!I67</f>
        <v>492.07952685714281</v>
      </c>
      <c r="D66">
        <f t="shared" si="1"/>
        <v>491.08743128571422</v>
      </c>
      <c r="E66">
        <f t="shared" si="8"/>
        <v>511.4927564859027</v>
      </c>
      <c r="F66">
        <f t="shared" si="2"/>
        <v>416.37729652544726</v>
      </c>
      <c r="G66">
        <f t="shared" si="3"/>
        <v>39385.49415862895</v>
      </c>
      <c r="L66">
        <f>Input!J67</f>
        <v>3.8157531428570906</v>
      </c>
      <c r="M66">
        <f t="shared" si="4"/>
        <v>3.4341777142856618</v>
      </c>
      <c r="N66">
        <f t="shared" si="5"/>
        <v>8.3820960981339407</v>
      </c>
      <c r="O66">
        <f t="shared" si="6"/>
        <v>20.851487985206518</v>
      </c>
      <c r="P66">
        <f t="shared" si="7"/>
        <v>2.1648506940736887</v>
      </c>
    </row>
    <row r="67" spans="1:16" x14ac:dyDescent="0.25">
      <c r="A67">
        <f>Input!G68</f>
        <v>64</v>
      </c>
      <c r="B67">
        <f t="shared" si="0"/>
        <v>64</v>
      </c>
      <c r="C67" s="4">
        <f>Input!I68</f>
        <v>496.20054014285716</v>
      </c>
      <c r="D67">
        <f t="shared" si="1"/>
        <v>495.20844457142857</v>
      </c>
      <c r="E67">
        <f t="shared" si="8"/>
        <v>519.88783243077194</v>
      </c>
      <c r="F67">
        <f t="shared" si="2"/>
        <v>609.07218511190467</v>
      </c>
      <c r="G67">
        <f t="shared" si="3"/>
        <v>42788.107885846257</v>
      </c>
      <c r="L67">
        <f>Input!J68</f>
        <v>4.1210132857143549</v>
      </c>
      <c r="M67">
        <f t="shared" si="4"/>
        <v>3.7394378571429261</v>
      </c>
      <c r="N67">
        <f t="shared" si="5"/>
        <v>8.3950759448691912</v>
      </c>
      <c r="O67">
        <f t="shared" si="6"/>
        <v>18.26761161438171</v>
      </c>
      <c r="P67">
        <f t="shared" si="7"/>
        <v>2.2032147879149035</v>
      </c>
    </row>
    <row r="68" spans="1:16" x14ac:dyDescent="0.25">
      <c r="A68">
        <f>Input!G69</f>
        <v>65</v>
      </c>
      <c r="B68">
        <f t="shared" ref="B68:B83" si="9">A68-$A$3</f>
        <v>65</v>
      </c>
      <c r="C68" s="4">
        <f>Input!I69</f>
        <v>500.0926084285714</v>
      </c>
      <c r="D68">
        <f t="shared" ref="D68:D83" si="10">C68-$C$3</f>
        <v>499.1005128571428</v>
      </c>
      <c r="E68">
        <f t="shared" si="8"/>
        <v>528.29591712272077</v>
      </c>
      <c r="F68">
        <f t="shared" ref="F68:F83" si="11">(D68-E68)^2</f>
        <v>852.3716302305279</v>
      </c>
      <c r="G68">
        <f t="shared" ref="G68:G83" si="12">(E68-$H$4)^2</f>
        <v>46337.276594585623</v>
      </c>
      <c r="L68">
        <f>Input!J69</f>
        <v>3.892068285714231</v>
      </c>
      <c r="M68">
        <f t="shared" ref="M68:M83" si="13">L68-$L$3</f>
        <v>3.5104928571428022</v>
      </c>
      <c r="N68">
        <f t="shared" ref="N68:N83" si="14">2*($X$3/PI())*($Z$3/(4*((B68-$Y$3)^2)+$Z$3*$Z$3))</f>
        <v>8.4080846919488792</v>
      </c>
      <c r="O68">
        <f t="shared" ref="O68:O83" si="15">(L68-N68)^2</f>
        <v>20.394404181380509</v>
      </c>
      <c r="P68">
        <f t="shared" ref="P68:P83" si="16">(N68-$Q$4)^2</f>
        <v>2.2420023805702671</v>
      </c>
    </row>
    <row r="69" spans="1:16" x14ac:dyDescent="0.25">
      <c r="A69">
        <f>Input!G70</f>
        <v>66</v>
      </c>
      <c r="B69">
        <f t="shared" si="9"/>
        <v>66</v>
      </c>
      <c r="C69" s="4">
        <f>Input!I70</f>
        <v>504.1373068571429</v>
      </c>
      <c r="D69">
        <f t="shared" si="10"/>
        <v>503.14521128571431</v>
      </c>
      <c r="E69">
        <f t="shared" ref="E69:E83" si="17">N69+E68</f>
        <v>536.71703954383679</v>
      </c>
      <c r="F69">
        <f t="shared" si="11"/>
        <v>1127.0676525928711</v>
      </c>
      <c r="G69">
        <f t="shared" si="12"/>
        <v>50033.669522276119</v>
      </c>
      <c r="L69">
        <f>Input!J70</f>
        <v>4.0446984285715075</v>
      </c>
      <c r="M69">
        <f t="shared" si="13"/>
        <v>3.6631230000000787</v>
      </c>
      <c r="N69">
        <f t="shared" si="14"/>
        <v>8.421122421116074</v>
      </c>
      <c r="O69">
        <f t="shared" si="15"/>
        <v>19.153086962519723</v>
      </c>
      <c r="P69">
        <f t="shared" si="16"/>
        <v>2.2812159747078744</v>
      </c>
    </row>
    <row r="70" spans="1:16" x14ac:dyDescent="0.25">
      <c r="A70">
        <f>Input!G71</f>
        <v>67</v>
      </c>
      <c r="B70">
        <f t="shared" si="9"/>
        <v>67</v>
      </c>
      <c r="C70" s="4">
        <f>Input!I71</f>
        <v>507.34253942857146</v>
      </c>
      <c r="D70">
        <f t="shared" si="10"/>
        <v>506.35044385714286</v>
      </c>
      <c r="E70">
        <f t="shared" si="17"/>
        <v>545.15122875822294</v>
      </c>
      <c r="F70">
        <f t="shared" si="11"/>
        <v>1505.5009089398839</v>
      </c>
      <c r="G70">
        <f t="shared" si="12"/>
        <v>53877.958915299212</v>
      </c>
      <c r="L70">
        <f>Input!J71</f>
        <v>3.205232571428553</v>
      </c>
      <c r="M70">
        <f t="shared" si="13"/>
        <v>2.8236571428571242</v>
      </c>
      <c r="N70">
        <f t="shared" si="14"/>
        <v>8.4341892143861461</v>
      </c>
      <c r="O70">
        <f t="shared" si="15"/>
        <v>27.341987573930343</v>
      </c>
      <c r="P70">
        <f t="shared" si="16"/>
        <v>2.3208580873817461</v>
      </c>
    </row>
    <row r="71" spans="1:16" x14ac:dyDescent="0.25">
      <c r="A71">
        <f>Input!G72</f>
        <v>68</v>
      </c>
      <c r="B71">
        <f t="shared" si="9"/>
        <v>68</v>
      </c>
      <c r="C71" s="4">
        <f>Input!I72</f>
        <v>512.45564857142858</v>
      </c>
      <c r="D71">
        <f t="shared" si="10"/>
        <v>511.46355299999999</v>
      </c>
      <c r="E71">
        <f t="shared" si="17"/>
        <v>553.59851391227073</v>
      </c>
      <c r="F71">
        <f t="shared" si="11"/>
        <v>1775.3549310785834</v>
      </c>
      <c r="G71">
        <f t="shared" si="12"/>
        <v>57870.820043613872</v>
      </c>
      <c r="L71">
        <f>Input!J72</f>
        <v>5.1131091428571267</v>
      </c>
      <c r="M71">
        <f t="shared" si="13"/>
        <v>4.7315337142856979</v>
      </c>
      <c r="N71">
        <f t="shared" si="14"/>
        <v>8.4472851540478135</v>
      </c>
      <c r="O71">
        <f t="shared" si="15"/>
        <v>11.116729673599439</v>
      </c>
      <c r="P71">
        <f t="shared" si="16"/>
        <v>2.360931250118151</v>
      </c>
    </row>
    <row r="72" spans="1:16" x14ac:dyDescent="0.25">
      <c r="A72">
        <f>Input!G73</f>
        <v>69</v>
      </c>
      <c r="B72">
        <f t="shared" si="9"/>
        <v>69</v>
      </c>
      <c r="C72" s="4">
        <f>Input!I73</f>
        <v>517.72138785714287</v>
      </c>
      <c r="D72">
        <f t="shared" si="10"/>
        <v>516.72929228571434</v>
      </c>
      <c r="E72">
        <f t="shared" si="17"/>
        <v>562.05892423493481</v>
      </c>
      <c r="F72">
        <f t="shared" si="11"/>
        <v>2054.775532651789</v>
      </c>
      <c r="G72">
        <f t="shared" si="12"/>
        <v>62012.931215459241</v>
      </c>
      <c r="L72">
        <f>Input!J73</f>
        <v>5.2657392857142895</v>
      </c>
      <c r="M72">
        <f t="shared" si="13"/>
        <v>4.8841638571428607</v>
      </c>
      <c r="N72">
        <f t="shared" si="14"/>
        <v>8.4604103226641154</v>
      </c>
      <c r="O72">
        <f t="shared" si="15"/>
        <v>10.205923034326077</v>
      </c>
      <c r="P72">
        <f t="shared" si="16"/>
        <v>2.4014380090022427</v>
      </c>
    </row>
    <row r="73" spans="1:16" x14ac:dyDescent="0.25">
      <c r="A73">
        <f>Input!G74</f>
        <v>70</v>
      </c>
      <c r="B73">
        <f t="shared" si="9"/>
        <v>70</v>
      </c>
      <c r="C73" s="4">
        <f>Input!I74</f>
        <v>522.52923671428573</v>
      </c>
      <c r="D73">
        <f t="shared" si="10"/>
        <v>521.53714114285719</v>
      </c>
      <c r="E73">
        <f t="shared" si="17"/>
        <v>570.53248903800829</v>
      </c>
      <c r="F73">
        <f t="shared" si="11"/>
        <v>2400.5441153668871</v>
      </c>
      <c r="G73">
        <f t="shared" si="12"/>
        <v>66304.97379213493</v>
      </c>
      <c r="L73">
        <f>Input!J74</f>
        <v>4.8078488571428579</v>
      </c>
      <c r="M73">
        <f t="shared" si="13"/>
        <v>4.4262734285714291</v>
      </c>
      <c r="N73">
        <f t="shared" si="14"/>
        <v>8.4735648030734492</v>
      </c>
      <c r="O73">
        <f t="shared" si="15"/>
        <v>13.437473396249809</v>
      </c>
      <c r="P73">
        <f t="shared" si="16"/>
        <v>2.4423809247654238</v>
      </c>
    </row>
    <row r="74" spans="1:16" x14ac:dyDescent="0.25">
      <c r="A74">
        <f>Input!G75</f>
        <v>71</v>
      </c>
      <c r="B74">
        <f t="shared" si="9"/>
        <v>71</v>
      </c>
      <c r="C74" s="4">
        <f>Input!I75</f>
        <v>527.26077071428563</v>
      </c>
      <c r="D74">
        <f t="shared" si="10"/>
        <v>526.26867514285709</v>
      </c>
      <c r="E74">
        <f t="shared" si="17"/>
        <v>579.01923771639883</v>
      </c>
      <c r="F74">
        <f t="shared" si="11"/>
        <v>2782.621851825143</v>
      </c>
      <c r="G74">
        <f t="shared" si="12"/>
        <v>70747.632202859415</v>
      </c>
      <c r="L74">
        <f>Input!J75</f>
        <v>4.7315339999998969</v>
      </c>
      <c r="M74">
        <f t="shared" si="13"/>
        <v>4.3499585714284681</v>
      </c>
      <c r="N74">
        <f t="shared" si="14"/>
        <v>8.4867486783905601</v>
      </c>
      <c r="O74">
        <f t="shared" si="15"/>
        <v>14.101637280800693</v>
      </c>
      <c r="P74">
        <f t="shared" si="16"/>
        <v>2.4837625728730992</v>
      </c>
    </row>
    <row r="75" spans="1:16" x14ac:dyDescent="0.25">
      <c r="A75">
        <f>Input!G76</f>
        <v>72</v>
      </c>
      <c r="B75">
        <f t="shared" si="9"/>
        <v>72</v>
      </c>
      <c r="C75" s="4">
        <f>Input!I76</f>
        <v>532.22124985714277</v>
      </c>
      <c r="D75">
        <f t="shared" si="10"/>
        <v>531.22915428571423</v>
      </c>
      <c r="E75">
        <f t="shared" si="17"/>
        <v>587.51919974840644</v>
      </c>
      <c r="F75">
        <f t="shared" si="11"/>
        <v>3168.5692181919553</v>
      </c>
      <c r="G75">
        <f t="shared" si="12"/>
        <v>75341.593959707476</v>
      </c>
      <c r="L75">
        <f>Input!J76</f>
        <v>4.9604791428571389</v>
      </c>
      <c r="M75">
        <f t="shared" si="13"/>
        <v>4.5789037142857101</v>
      </c>
      <c r="N75">
        <f t="shared" si="14"/>
        <v>8.4999620320075948</v>
      </c>
      <c r="O75">
        <f t="shared" si="15"/>
        <v>12.527939122588858</v>
      </c>
      <c r="P75">
        <f t="shared" si="16"/>
        <v>2.5255855436131722</v>
      </c>
    </row>
    <row r="76" spans="1:16" x14ac:dyDescent="0.25">
      <c r="A76">
        <f>Input!G77</f>
        <v>73</v>
      </c>
      <c r="B76">
        <f t="shared" si="9"/>
        <v>73</v>
      </c>
      <c r="C76" s="4">
        <f>Input!I77</f>
        <v>537.0290988571428</v>
      </c>
      <c r="D76">
        <f t="shared" si="10"/>
        <v>536.03700328571426</v>
      </c>
      <c r="E76">
        <f t="shared" si="17"/>
        <v>596.03240469600155</v>
      </c>
      <c r="F76">
        <f t="shared" si="11"/>
        <v>3599.4481903815017</v>
      </c>
      <c r="G76">
        <f t="shared" si="12"/>
        <v>80087.549672626366</v>
      </c>
      <c r="L76">
        <f>Input!J77</f>
        <v>4.8078490000000329</v>
      </c>
      <c r="M76">
        <f t="shared" si="13"/>
        <v>4.4262735714286041</v>
      </c>
      <c r="N76">
        <f t="shared" si="14"/>
        <v>8.5132049475950957</v>
      </c>
      <c r="O76">
        <f t="shared" si="15"/>
        <v>13.729662698378107</v>
      </c>
      <c r="P76">
        <f t="shared" si="16"/>
        <v>2.5678524421848987</v>
      </c>
    </row>
    <row r="77" spans="1:16" x14ac:dyDescent="0.25">
      <c r="A77">
        <f>Input!G78</f>
        <v>74</v>
      </c>
      <c r="B77">
        <f t="shared" si="9"/>
        <v>74</v>
      </c>
      <c r="C77" s="4">
        <f>Input!I78</f>
        <v>541.6080027142857</v>
      </c>
      <c r="D77">
        <f t="shared" si="10"/>
        <v>540.61590714285717</v>
      </c>
      <c r="E77">
        <f t="shared" si="17"/>
        <v>604.55888220510462</v>
      </c>
      <c r="F77">
        <f t="shared" si="11"/>
        <v>4088.7040598111998</v>
      </c>
      <c r="G77">
        <f t="shared" si="12"/>
        <v>84986.193064531821</v>
      </c>
      <c r="L77">
        <f>Input!J78</f>
        <v>4.5789038571429046</v>
      </c>
      <c r="M77">
        <f t="shared" si="13"/>
        <v>4.1973284285714758</v>
      </c>
      <c r="N77">
        <f t="shared" si="14"/>
        <v>8.5264775091030405</v>
      </c>
      <c r="O77">
        <f t="shared" si="15"/>
        <v>15.583337737649885</v>
      </c>
      <c r="P77">
        <f t="shared" si="16"/>
        <v>2.6105658887884324</v>
      </c>
    </row>
    <row r="78" spans="1:16" x14ac:dyDescent="0.25">
      <c r="A78">
        <f>Input!G79</f>
        <v>75</v>
      </c>
      <c r="B78">
        <f t="shared" si="9"/>
        <v>75</v>
      </c>
      <c r="C78" s="4">
        <f>Input!I79</f>
        <v>545.34744085714283</v>
      </c>
      <c r="D78">
        <f t="shared" si="10"/>
        <v>544.35534528571429</v>
      </c>
      <c r="E78">
        <f t="shared" si="17"/>
        <v>613.09866200586646</v>
      </c>
      <c r="F78">
        <f t="shared" si="11"/>
        <v>4725.6435936871521</v>
      </c>
      <c r="G78">
        <f t="shared" si="12"/>
        <v>90038.220986483837</v>
      </c>
      <c r="L78">
        <f>Input!J79</f>
        <v>3.7394381428571251</v>
      </c>
      <c r="M78">
        <f t="shared" si="13"/>
        <v>3.3578627142856963</v>
      </c>
      <c r="N78">
        <f t="shared" si="14"/>
        <v>8.5397798007618793</v>
      </c>
      <c r="O78">
        <f t="shared" si="15"/>
        <v>23.043280032615765</v>
      </c>
      <c r="P78">
        <f t="shared" si="16"/>
        <v>2.6537285187149133</v>
      </c>
    </row>
    <row r="79" spans="1:16" x14ac:dyDescent="0.25">
      <c r="A79">
        <f>Input!G80</f>
        <v>76</v>
      </c>
      <c r="B79">
        <f t="shared" si="9"/>
        <v>76</v>
      </c>
      <c r="C79" s="4">
        <f>Input!I80</f>
        <v>548.32372828571431</v>
      </c>
      <c r="D79">
        <f t="shared" si="10"/>
        <v>547.33163271428577</v>
      </c>
      <c r="E79">
        <f t="shared" si="17"/>
        <v>621.65177391295003</v>
      </c>
      <c r="F79">
        <f t="shared" si="11"/>
        <v>5523.4833877893925</v>
      </c>
      <c r="G79">
        <f t="shared" si="12"/>
        <v>95244.3334329434</v>
      </c>
      <c r="L79">
        <f>Input!J80</f>
        <v>2.9762874285714815</v>
      </c>
      <c r="M79">
        <f t="shared" si="13"/>
        <v>2.5947120000000528</v>
      </c>
      <c r="N79">
        <f t="shared" si="14"/>
        <v>8.5531119070835526</v>
      </c>
      <c r="O79">
        <f t="shared" si="15"/>
        <v>31.100971264131434</v>
      </c>
      <c r="P79">
        <f t="shared" si="16"/>
        <v>2.6973429824370503</v>
      </c>
    </row>
    <row r="80" spans="1:16" x14ac:dyDescent="0.25">
      <c r="A80">
        <f>Input!G81</f>
        <v>77</v>
      </c>
      <c r="B80">
        <f t="shared" si="9"/>
        <v>77</v>
      </c>
      <c r="C80" s="4">
        <f>Input!I81</f>
        <v>551.37633085714288</v>
      </c>
      <c r="D80">
        <f t="shared" si="10"/>
        <v>550.38423528571434</v>
      </c>
      <c r="E80">
        <f t="shared" si="17"/>
        <v>630.21824782581257</v>
      </c>
      <c r="F80">
        <f t="shared" si="11"/>
        <v>6373.469558252561</v>
      </c>
      <c r="G80">
        <f t="shared" si="12"/>
        <v>100605.23355710942</v>
      </c>
      <c r="L80">
        <f>Input!J81</f>
        <v>3.0526025714285652</v>
      </c>
      <c r="M80">
        <f t="shared" si="13"/>
        <v>2.6710271428571364</v>
      </c>
      <c r="N80">
        <f t="shared" si="14"/>
        <v>8.5664739128625556</v>
      </c>
      <c r="O80">
        <f t="shared" si="15"/>
        <v>30.402777169887074</v>
      </c>
      <c r="P80">
        <f t="shared" si="16"/>
        <v>2.7414119457004134</v>
      </c>
    </row>
    <row r="81" spans="1:16" x14ac:dyDescent="0.25">
      <c r="A81">
        <f>Input!G82</f>
        <v>78</v>
      </c>
      <c r="B81">
        <f t="shared" si="9"/>
        <v>78</v>
      </c>
      <c r="C81" s="4">
        <f>Input!I82</f>
        <v>554.50524842857135</v>
      </c>
      <c r="D81">
        <f t="shared" si="10"/>
        <v>553.51315285714281</v>
      </c>
      <c r="E81">
        <f t="shared" si="17"/>
        <v>638.79811372898951</v>
      </c>
      <c r="F81">
        <f t="shared" si="11"/>
        <v>7273.5245509124215</v>
      </c>
      <c r="G81">
        <f t="shared" si="12"/>
        <v>106121.6276863378</v>
      </c>
      <c r="L81">
        <f>Input!J82</f>
        <v>3.1289175714284738</v>
      </c>
      <c r="M81">
        <f t="shared" si="13"/>
        <v>2.747342142857045</v>
      </c>
      <c r="N81">
        <f t="shared" si="14"/>
        <v>8.5798659031769535</v>
      </c>
      <c r="O81">
        <f t="shared" si="15"/>
        <v>29.712837715391533</v>
      </c>
      <c r="P81">
        <f t="shared" si="16"/>
        <v>2.7859380896151298</v>
      </c>
    </row>
    <row r="82" spans="1:16" x14ac:dyDescent="0.25">
      <c r="A82">
        <f>Input!G83</f>
        <v>79</v>
      </c>
      <c r="B82">
        <f t="shared" si="9"/>
        <v>79</v>
      </c>
      <c r="C82" s="4">
        <f>Input!I83</f>
        <v>557.63416599999994</v>
      </c>
      <c r="D82">
        <f t="shared" si="10"/>
        <v>556.6420704285714</v>
      </c>
      <c r="E82">
        <f t="shared" si="17"/>
        <v>647.39140169237896</v>
      </c>
      <c r="F82">
        <f t="shared" si="11"/>
        <v>8235.4411248282813</v>
      </c>
      <c r="G82">
        <f t="shared" si="12"/>
        <v>111794.22533764192</v>
      </c>
      <c r="L82">
        <f>Input!J83</f>
        <v>3.1289175714285875</v>
      </c>
      <c r="M82">
        <f t="shared" si="13"/>
        <v>2.7473421428571587</v>
      </c>
      <c r="N82">
        <f t="shared" si="14"/>
        <v>8.5932879633894554</v>
      </c>
      <c r="O82">
        <f t="shared" si="15"/>
        <v>29.85934378053857</v>
      </c>
      <c r="P82">
        <f t="shared" si="16"/>
        <v>2.8309241107483323</v>
      </c>
    </row>
    <row r="83" spans="1:16" x14ac:dyDescent="0.25">
      <c r="A83">
        <f>Input!G84</f>
        <v>80</v>
      </c>
      <c r="B83">
        <f t="shared" si="9"/>
        <v>80</v>
      </c>
      <c r="C83" s="4">
        <f>Input!I84</f>
        <v>560.38150814285711</v>
      </c>
      <c r="D83">
        <f t="shared" si="10"/>
        <v>559.38941257142858</v>
      </c>
      <c r="E83">
        <f t="shared" si="17"/>
        <v>655.99814187152742</v>
      </c>
      <c r="F83">
        <f t="shared" si="11"/>
        <v>9333.2465769797764</v>
      </c>
      <c r="G83">
        <f t="shared" si="12"/>
        <v>117623.73923327563</v>
      </c>
      <c r="L83">
        <f>Input!J84</f>
        <v>2.7473421428571783</v>
      </c>
      <c r="M83">
        <f t="shared" si="13"/>
        <v>2.3657667142857495</v>
      </c>
      <c r="N83">
        <f t="shared" si="14"/>
        <v>8.6067401791484386</v>
      </c>
      <c r="O83">
        <f t="shared" si="15"/>
        <v>34.33254534769388</v>
      </c>
      <c r="P83">
        <f t="shared" si="16"/>
        <v>2.8763727212170211</v>
      </c>
    </row>
  </sheetData>
  <mergeCells count="3">
    <mergeCell ref="C1:J1"/>
    <mergeCell ref="L1:S1"/>
    <mergeCell ref="AB3:AI18"/>
  </mergeCells>
  <conditionalFormatting sqref="W6">
    <cfRule type="cellIs" dxfId="8" priority="1" operator="greaterThan">
      <formula>0.05</formula>
    </cfRule>
    <cfRule type="cellIs" dxfId="7" priority="2" operator="between">
      <formula>0.05</formula>
      <formula>0.025</formula>
    </cfRule>
    <cfRule type="cellIs" dxfId="6" priority="3" operator="lessThan">
      <formula>0.025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topLeftCell="H1" zoomScale="80" zoomScaleNormal="80" workbookViewId="0">
      <selection activeCell="AA4" sqref="AA4"/>
    </sheetView>
  </sheetViews>
  <sheetFormatPr defaultRowHeight="15" x14ac:dyDescent="0.25"/>
  <cols>
    <col min="8" max="8" width="12" bestFit="1" customWidth="1"/>
    <col min="9" max="10" width="12" customWidth="1"/>
    <col min="11" max="11" width="12" bestFit="1" customWidth="1"/>
    <col min="17" max="17" width="12" bestFit="1" customWidth="1"/>
    <col min="18" max="19" width="12" customWidth="1"/>
    <col min="20" max="20" width="12.140625" bestFit="1" customWidth="1"/>
    <col min="21" max="21" width="12.42578125" bestFit="1" customWidth="1"/>
    <col min="24" max="24" width="16.42578125" bestFit="1" customWidth="1"/>
    <col min="25" max="25" width="12.28515625" bestFit="1" customWidth="1"/>
    <col min="26" max="28" width="9" bestFit="1" customWidth="1"/>
    <col min="30" max="30" width="11.5703125" bestFit="1" customWidth="1"/>
    <col min="31" max="31" width="12.42578125" customWidth="1"/>
    <col min="32" max="32" width="11.5703125" bestFit="1" customWidth="1"/>
  </cols>
  <sheetData>
    <row r="1" spans="1:37" ht="18" x14ac:dyDescent="0.35">
      <c r="E1" s="28" t="s">
        <v>18</v>
      </c>
      <c r="F1" s="28"/>
      <c r="G1" s="28"/>
      <c r="H1" s="28"/>
      <c r="I1" s="28"/>
      <c r="J1" s="28"/>
      <c r="K1" s="28"/>
      <c r="L1" s="28"/>
      <c r="N1" s="28" t="s">
        <v>19</v>
      </c>
      <c r="O1" s="28"/>
      <c r="P1" s="28"/>
      <c r="Q1" s="28"/>
      <c r="R1" s="28"/>
      <c r="S1" s="28"/>
      <c r="T1" s="28"/>
      <c r="U1" s="28"/>
    </row>
    <row r="2" spans="1:37" ht="14.45" x14ac:dyDescent="0.3">
      <c r="A2" t="s">
        <v>30</v>
      </c>
      <c r="B2" t="s">
        <v>9</v>
      </c>
      <c r="C2" t="s">
        <v>32</v>
      </c>
      <c r="D2" t="s">
        <v>35</v>
      </c>
      <c r="E2" t="s">
        <v>0</v>
      </c>
      <c r="F2" t="s">
        <v>20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21</v>
      </c>
      <c r="P2" t="s">
        <v>8</v>
      </c>
      <c r="Q2" t="s">
        <v>2</v>
      </c>
      <c r="T2" t="s">
        <v>4</v>
      </c>
      <c r="U2" t="s">
        <v>3</v>
      </c>
      <c r="X2" t="s">
        <v>7</v>
      </c>
      <c r="Z2" t="s">
        <v>10</v>
      </c>
      <c r="AA2" t="s">
        <v>33</v>
      </c>
      <c r="AB2" t="s">
        <v>34</v>
      </c>
    </row>
    <row r="3" spans="1:37" x14ac:dyDescent="0.25">
      <c r="A3">
        <f>Input!G4</f>
        <v>0</v>
      </c>
      <c r="B3">
        <f>A3-$A$3</f>
        <v>0</v>
      </c>
      <c r="C3">
        <f>B3*$AA$3</f>
        <v>0</v>
      </c>
      <c r="D3">
        <f>POWER(C3,$AB$3)</f>
        <v>0</v>
      </c>
      <c r="E3" s="4">
        <f>Input!I4</f>
        <v>0.99209557142857163</v>
      </c>
      <c r="F3">
        <f>E3-$E$3</f>
        <v>0</v>
      </c>
      <c r="G3">
        <f>$Z$3*(1-EXP(-1*D3))</f>
        <v>0</v>
      </c>
      <c r="H3">
        <f>(F3-G3)^2</f>
        <v>0</v>
      </c>
      <c r="I3">
        <f>(G3-$J$4)^2</f>
        <v>133334.11537923635</v>
      </c>
      <c r="J3" s="2" t="s">
        <v>11</v>
      </c>
      <c r="K3" s="23">
        <f>SUM(H3:H167)</f>
        <v>15204.112175582724</v>
      </c>
      <c r="L3">
        <f>1-(K3/K5)</f>
        <v>0.9949070467966511</v>
      </c>
      <c r="N3">
        <f>Input!J4</f>
        <v>0.38157542857142868</v>
      </c>
      <c r="O3">
        <f>N3-$N$3</f>
        <v>0</v>
      </c>
      <c r="P3">
        <f>POWER(C3,$AB$3)*EXP(-D3)*$Z$3*$AA$3*$AB$3</f>
        <v>0</v>
      </c>
      <c r="Q3">
        <f>(O3-P3)^2</f>
        <v>0</v>
      </c>
      <c r="R3">
        <f>(P3-$S$4)^2</f>
        <v>33.648125018976657</v>
      </c>
      <c r="S3" s="1" t="s">
        <v>11</v>
      </c>
      <c r="T3" s="23">
        <f>SUM(Q3:Q167)</f>
        <v>1258.4007740683712</v>
      </c>
      <c r="U3" s="5">
        <f>1-(T3/T5)</f>
        <v>-0.88195054923569316</v>
      </c>
      <c r="X3">
        <f>COUNT(B3:B500)</f>
        <v>81</v>
      </c>
      <c r="Z3">
        <v>554.68212409854925</v>
      </c>
      <c r="AA3">
        <v>2.5447425357690342E-2</v>
      </c>
      <c r="AB3">
        <v>1.7988149389337478</v>
      </c>
      <c r="AD3" s="29"/>
      <c r="AE3" s="29"/>
      <c r="AF3" s="29"/>
      <c r="AG3" s="29"/>
      <c r="AH3" s="29"/>
      <c r="AI3" s="29"/>
      <c r="AJ3" s="29"/>
      <c r="AK3" s="29"/>
    </row>
    <row r="4" spans="1:37" x14ac:dyDescent="0.25">
      <c r="A4">
        <f>Input!G5</f>
        <v>1</v>
      </c>
      <c r="B4">
        <f t="shared" ref="B4:B67" si="0">A4-$A$3</f>
        <v>1</v>
      </c>
      <c r="C4">
        <f t="shared" ref="C4:C67" si="1">B4*$AA$3</f>
        <v>2.5447425357690342E-2</v>
      </c>
      <c r="D4">
        <f t="shared" ref="D4:D67" si="2">POWER(C4,$AB$3)</f>
        <v>1.3553402562155774E-3</v>
      </c>
      <c r="E4" s="4">
        <f>Input!I5</f>
        <v>1.5263011428571431</v>
      </c>
      <c r="F4">
        <f t="shared" ref="F4:F67" si="3">E4-$E$3</f>
        <v>0.5342055714285715</v>
      </c>
      <c r="G4">
        <f t="shared" ref="G4:G67" si="4">$Z$3*(1-EXP(-1*D4))</f>
        <v>0.75127378139003675</v>
      </c>
      <c r="H4">
        <f t="shared" ref="H4:H67" si="5">(F4-G4)^2</f>
        <v>4.711860777587476E-2</v>
      </c>
      <c r="I4">
        <f t="shared" ref="I4:I67" si="6">(G4-$J$4)^2</f>
        <v>132786.02538660853</v>
      </c>
      <c r="J4">
        <f>AVERAGE(E3:E167)</f>
        <v>365.14944252899573</v>
      </c>
      <c r="K4" t="s">
        <v>5</v>
      </c>
      <c r="L4" t="s">
        <v>6</v>
      </c>
      <c r="N4">
        <f>Input!J5</f>
        <v>0.5342055714285715</v>
      </c>
      <c r="O4">
        <f t="shared" ref="O4:O67" si="7">N4-$N$3</f>
        <v>0.15263014285714283</v>
      </c>
      <c r="P4">
        <f t="shared" ref="P4:P67" si="8">POWER(C4,$AB$3)*EXP(-D4)*$Z$3*$AA$3*$AB$3</f>
        <v>3.4366414659583282E-2</v>
      </c>
      <c r="Q4">
        <f t="shared" ref="Q4:Q67" si="9">(O4-P4)^2</f>
        <v>1.3986309407186238E-2</v>
      </c>
      <c r="R4">
        <f t="shared" ref="R4:R67" si="10">(P4-$S$4)^2</f>
        <v>33.250607519569463</v>
      </c>
      <c r="S4">
        <f>AVERAGE(N3:N167)</f>
        <v>5.8007003903818939</v>
      </c>
      <c r="T4" t="s">
        <v>5</v>
      </c>
      <c r="U4" t="s">
        <v>6</v>
      </c>
      <c r="AD4" s="29"/>
      <c r="AE4" s="29"/>
      <c r="AF4" s="29"/>
      <c r="AG4" s="29"/>
      <c r="AH4" s="29"/>
      <c r="AI4" s="29"/>
      <c r="AJ4" s="29"/>
      <c r="AK4" s="29"/>
    </row>
    <row r="5" spans="1:37" x14ac:dyDescent="0.25">
      <c r="A5">
        <f>Input!G6</f>
        <v>2</v>
      </c>
      <c r="B5">
        <f t="shared" si="0"/>
        <v>2</v>
      </c>
      <c r="C5">
        <f t="shared" si="1"/>
        <v>5.0894850715380684E-2</v>
      </c>
      <c r="D5">
        <f t="shared" si="2"/>
        <v>4.715693729337507E-3</v>
      </c>
      <c r="E5" s="4">
        <f>Input!I6</f>
        <v>2.2131367142857146</v>
      </c>
      <c r="F5">
        <f t="shared" si="3"/>
        <v>1.221041142857143</v>
      </c>
      <c r="G5">
        <f t="shared" si="4"/>
        <v>2.609553251550039</v>
      </c>
      <c r="H5">
        <f t="shared" si="5"/>
        <v>1.9279658759867926</v>
      </c>
      <c r="I5">
        <f t="shared" si="6"/>
        <v>131435.17131730259</v>
      </c>
      <c r="K5">
        <f>SUM(I3:I167)</f>
        <v>2985323.361224914</v>
      </c>
      <c r="L5" s="5">
        <f>1-((1-L3)*(X3-1)/(X3-1-1))</f>
        <v>0.9948425790345834</v>
      </c>
      <c r="N5">
        <f>Input!J6</f>
        <v>0.68683557142857143</v>
      </c>
      <c r="O5">
        <f t="shared" si="7"/>
        <v>0.30526014285714276</v>
      </c>
      <c r="P5">
        <f t="shared" si="8"/>
        <v>0.11917141504850864</v>
      </c>
      <c r="Q5">
        <f t="shared" si="9"/>
        <v>3.4629014617435915E-2</v>
      </c>
      <c r="R5">
        <f t="shared" si="10"/>
        <v>32.279771497552822</v>
      </c>
      <c r="T5">
        <f>SUM(R3:R167)</f>
        <v>668.66835293809345</v>
      </c>
      <c r="U5" s="5">
        <f>1-((1-U3)*(X3-1)/(X3-1-1))</f>
        <v>-0.9057727080867779</v>
      </c>
      <c r="X5" s="17"/>
      <c r="Y5" s="18"/>
      <c r="AD5" s="29"/>
      <c r="AE5" s="29"/>
      <c r="AF5" s="29"/>
      <c r="AG5" s="29"/>
      <c r="AH5" s="29"/>
      <c r="AI5" s="29"/>
      <c r="AJ5" s="29"/>
      <c r="AK5" s="29"/>
    </row>
    <row r="6" spans="1:37" x14ac:dyDescent="0.25">
      <c r="A6">
        <f>Input!G7</f>
        <v>3</v>
      </c>
      <c r="B6">
        <f t="shared" si="0"/>
        <v>3</v>
      </c>
      <c r="C6">
        <f t="shared" si="1"/>
        <v>7.6342276073071022E-2</v>
      </c>
      <c r="D6">
        <f t="shared" si="2"/>
        <v>9.7791515955155273E-3</v>
      </c>
      <c r="E6" s="4">
        <f>Input!I7</f>
        <v>2.8999722857142864</v>
      </c>
      <c r="F6">
        <f t="shared" si="3"/>
        <v>1.9078767142857149</v>
      </c>
      <c r="G6">
        <f t="shared" si="4"/>
        <v>5.3978841975681586</v>
      </c>
      <c r="H6">
        <f t="shared" si="5"/>
        <v>12.180152233367457</v>
      </c>
      <c r="I6">
        <f t="shared" si="6"/>
        <v>129421.18372189054</v>
      </c>
      <c r="N6">
        <f>Input!J7</f>
        <v>0.68683557142857188</v>
      </c>
      <c r="O6">
        <f t="shared" si="7"/>
        <v>0.3052601428571432</v>
      </c>
      <c r="P6">
        <f t="shared" si="8"/>
        <v>0.24588308409448764</v>
      </c>
      <c r="Q6">
        <f t="shared" si="9"/>
        <v>3.5256351073038516E-3</v>
      </c>
      <c r="R6">
        <f t="shared" si="10"/>
        <v>30.855995306230074</v>
      </c>
      <c r="X6" s="19" t="s">
        <v>17</v>
      </c>
      <c r="Y6" s="25">
        <f>SQRT((U5-L5)^2)</f>
        <v>1.9006152871213613</v>
      </c>
      <c r="AD6" s="29"/>
      <c r="AE6" s="29"/>
      <c r="AF6" s="29"/>
      <c r="AG6" s="29"/>
      <c r="AH6" s="29"/>
      <c r="AI6" s="29"/>
      <c r="AJ6" s="29"/>
      <c r="AK6" s="29"/>
    </row>
    <row r="7" spans="1:37" x14ac:dyDescent="0.25">
      <c r="A7">
        <f>Input!G8</f>
        <v>4</v>
      </c>
      <c r="B7">
        <f t="shared" si="0"/>
        <v>4</v>
      </c>
      <c r="C7">
        <f t="shared" si="1"/>
        <v>0.10178970143076137</v>
      </c>
      <c r="D7">
        <f t="shared" si="2"/>
        <v>1.6407516302220697E-2</v>
      </c>
      <c r="E7" s="4">
        <f>Input!I8</f>
        <v>4.1210134285714286</v>
      </c>
      <c r="F7">
        <f t="shared" si="3"/>
        <v>3.1289178571428571</v>
      </c>
      <c r="G7">
        <f t="shared" si="4"/>
        <v>9.026700621859705</v>
      </c>
      <c r="H7">
        <f t="shared" si="5"/>
        <v>34.783841539791098</v>
      </c>
      <c r="I7">
        <f t="shared" si="6"/>
        <v>126823.4073034566</v>
      </c>
      <c r="N7">
        <f>Input!J8</f>
        <v>1.2210411428571422</v>
      </c>
      <c r="O7">
        <f t="shared" si="7"/>
        <v>0.83946571428571348</v>
      </c>
      <c r="P7">
        <f t="shared" si="8"/>
        <v>0.40981859064065562</v>
      </c>
      <c r="Q7">
        <f t="shared" si="9"/>
        <v>0.18459665085647164</v>
      </c>
      <c r="R7">
        <f t="shared" si="10"/>
        <v>29.06160657878133</v>
      </c>
      <c r="X7" s="21"/>
      <c r="Y7" s="22"/>
      <c r="AD7" s="29"/>
      <c r="AE7" s="29"/>
      <c r="AF7" s="29"/>
      <c r="AG7" s="29"/>
      <c r="AH7" s="29"/>
      <c r="AI7" s="29"/>
      <c r="AJ7" s="29"/>
      <c r="AK7" s="29"/>
    </row>
    <row r="8" spans="1:37" x14ac:dyDescent="0.25">
      <c r="A8">
        <f>Input!G9</f>
        <v>5</v>
      </c>
      <c r="B8">
        <f t="shared" si="0"/>
        <v>5</v>
      </c>
      <c r="C8">
        <f t="shared" si="1"/>
        <v>0.1272371267884517</v>
      </c>
      <c r="D8">
        <f t="shared" si="2"/>
        <v>2.4511281833953957E-2</v>
      </c>
      <c r="E8" s="4">
        <f>Input!I9</f>
        <v>6.0288899999999996</v>
      </c>
      <c r="F8">
        <f t="shared" si="3"/>
        <v>5.0367944285714277</v>
      </c>
      <c r="G8">
        <f t="shared" si="4"/>
        <v>13.430695662019943</v>
      </c>
      <c r="H8">
        <f t="shared" si="5"/>
        <v>70.457577916888511</v>
      </c>
      <c r="I8">
        <f t="shared" si="6"/>
        <v>123706.07689767578</v>
      </c>
      <c r="N8">
        <f>Input!J9</f>
        <v>1.907876571428571</v>
      </c>
      <c r="O8">
        <f t="shared" si="7"/>
        <v>1.5263011428571422</v>
      </c>
      <c r="P8">
        <f t="shared" si="8"/>
        <v>0.60728899893704535</v>
      </c>
      <c r="Q8">
        <f t="shared" si="9"/>
        <v>0.84458332067261288</v>
      </c>
      <c r="R8">
        <f t="shared" si="10"/>
        <v>26.971521880789115</v>
      </c>
      <c r="AD8" s="29"/>
      <c r="AE8" s="29"/>
      <c r="AF8" s="29"/>
      <c r="AG8" s="29"/>
      <c r="AH8" s="29"/>
      <c r="AI8" s="29"/>
      <c r="AJ8" s="29"/>
      <c r="AK8" s="29"/>
    </row>
    <row r="9" spans="1:37" x14ac:dyDescent="0.25">
      <c r="A9">
        <f>Input!G10</f>
        <v>6</v>
      </c>
      <c r="B9">
        <f t="shared" si="0"/>
        <v>6</v>
      </c>
      <c r="C9">
        <f t="shared" si="1"/>
        <v>0.15268455214614204</v>
      </c>
      <c r="D9">
        <f t="shared" si="2"/>
        <v>3.4025023344306508E-2</v>
      </c>
      <c r="E9" s="4">
        <f>Input!I10</f>
        <v>8.165711714285715</v>
      </c>
      <c r="F9">
        <f t="shared" si="3"/>
        <v>7.173616142857143</v>
      </c>
      <c r="G9">
        <f t="shared" si="4"/>
        <v>18.555604659428081</v>
      </c>
      <c r="H9">
        <f t="shared" si="5"/>
        <v>129.54966259135273</v>
      </c>
      <c r="I9">
        <f t="shared" si="6"/>
        <v>120127.28844915616</v>
      </c>
      <c r="N9">
        <f>Input!J10</f>
        <v>2.1368217142857153</v>
      </c>
      <c r="O9">
        <f t="shared" si="7"/>
        <v>1.7552462857142865</v>
      </c>
      <c r="P9">
        <f t="shared" si="8"/>
        <v>0.83501842173905361</v>
      </c>
      <c r="Q9">
        <f t="shared" si="9"/>
        <v>0.84681932163641982</v>
      </c>
      <c r="R9">
        <f t="shared" si="10"/>
        <v>24.657997413704638</v>
      </c>
      <c r="AD9" s="29"/>
      <c r="AE9" s="29"/>
      <c r="AF9" s="29"/>
      <c r="AG9" s="29"/>
      <c r="AH9" s="29"/>
      <c r="AI9" s="29"/>
      <c r="AJ9" s="29"/>
      <c r="AK9" s="29"/>
    </row>
    <row r="10" spans="1:37" x14ac:dyDescent="0.25">
      <c r="A10">
        <f>Input!G11</f>
        <v>7</v>
      </c>
      <c r="B10">
        <f t="shared" si="0"/>
        <v>7</v>
      </c>
      <c r="C10">
        <f t="shared" si="1"/>
        <v>0.17813197750383239</v>
      </c>
      <c r="D10">
        <f t="shared" si="2"/>
        <v>4.4897619716621484E-2</v>
      </c>
      <c r="E10" s="4">
        <f>Input!I11</f>
        <v>10.302533428571431</v>
      </c>
      <c r="F10">
        <f t="shared" si="3"/>
        <v>9.3104378571428601</v>
      </c>
      <c r="G10">
        <f t="shared" si="4"/>
        <v>24.353117787837057</v>
      </c>
      <c r="H10">
        <f t="shared" si="5"/>
        <v>226.28221949730997</v>
      </c>
      <c r="I10">
        <f t="shared" si="6"/>
        <v>116142.13495708129</v>
      </c>
      <c r="N10">
        <f>Input!J11</f>
        <v>2.1368217142857162</v>
      </c>
      <c r="O10">
        <f t="shared" si="7"/>
        <v>1.7552462857142874</v>
      </c>
      <c r="P10">
        <f t="shared" si="8"/>
        <v>1.0899310713370665</v>
      </c>
      <c r="Q10">
        <f t="shared" si="9"/>
        <v>0.44264433448180751</v>
      </c>
      <c r="R10">
        <f t="shared" si="10"/>
        <v>22.191347577254064</v>
      </c>
      <c r="AD10" s="29"/>
      <c r="AE10" s="29"/>
      <c r="AF10" s="29"/>
      <c r="AG10" s="29"/>
      <c r="AH10" s="29"/>
      <c r="AI10" s="29"/>
      <c r="AJ10" s="29"/>
      <c r="AK10" s="29"/>
    </row>
    <row r="11" spans="1:37" x14ac:dyDescent="0.25">
      <c r="A11">
        <f>Input!G12</f>
        <v>8</v>
      </c>
      <c r="B11">
        <f t="shared" si="0"/>
        <v>8</v>
      </c>
      <c r="C11">
        <f t="shared" si="1"/>
        <v>0.20357940286152273</v>
      </c>
      <c r="D11">
        <f t="shared" si="2"/>
        <v>5.7087378158771546E-2</v>
      </c>
      <c r="E11" s="4">
        <f>Input!I12</f>
        <v>13.431450999999999</v>
      </c>
      <c r="F11">
        <f t="shared" si="3"/>
        <v>12.439355428571428</v>
      </c>
      <c r="G11">
        <f t="shared" si="4"/>
        <v>30.778459029106635</v>
      </c>
      <c r="H11">
        <f t="shared" si="5"/>
        <v>336.32272087116337</v>
      </c>
      <c r="I11">
        <f t="shared" si="6"/>
        <v>111803.95460668312</v>
      </c>
      <c r="N11">
        <f>Input!J12</f>
        <v>3.128917571428568</v>
      </c>
      <c r="O11">
        <f t="shared" si="7"/>
        <v>2.7473421428571392</v>
      </c>
      <c r="P11">
        <f t="shared" si="8"/>
        <v>1.3690580688138272</v>
      </c>
      <c r="Q11">
        <f t="shared" si="9"/>
        <v>1.8996669887614299</v>
      </c>
      <c r="R11">
        <f t="shared" si="10"/>
        <v>19.639453666313202</v>
      </c>
      <c r="AD11" s="29"/>
      <c r="AE11" s="29"/>
      <c r="AF11" s="29"/>
      <c r="AG11" s="29"/>
      <c r="AH11" s="29"/>
      <c r="AI11" s="29"/>
      <c r="AJ11" s="29"/>
      <c r="AK11" s="29"/>
    </row>
    <row r="12" spans="1:37" x14ac:dyDescent="0.25">
      <c r="A12">
        <f>Input!G13</f>
        <v>9</v>
      </c>
      <c r="B12">
        <f t="shared" si="0"/>
        <v>9</v>
      </c>
      <c r="C12">
        <f t="shared" si="1"/>
        <v>0.22902682821921308</v>
      </c>
      <c r="D12">
        <f t="shared" si="2"/>
        <v>7.0559260296082282E-2</v>
      </c>
      <c r="E12" s="4">
        <f>Input!I13</f>
        <v>18.086669857142855</v>
      </c>
      <c r="F12">
        <f t="shared" si="3"/>
        <v>17.094574285714284</v>
      </c>
      <c r="G12">
        <f t="shared" si="4"/>
        <v>37.789098173403936</v>
      </c>
      <c r="H12">
        <f t="shared" si="5"/>
        <v>428.26331893815762</v>
      </c>
      <c r="I12">
        <f t="shared" si="6"/>
        <v>107164.79505661163</v>
      </c>
      <c r="N12">
        <f>Input!J13</f>
        <v>4.6552188571428559</v>
      </c>
      <c r="O12">
        <f t="shared" si="7"/>
        <v>4.2736434285714271</v>
      </c>
      <c r="P12">
        <f t="shared" si="8"/>
        <v>1.6694946307568981</v>
      </c>
      <c r="Q12">
        <f t="shared" si="9"/>
        <v>6.781590961158857</v>
      </c>
      <c r="R12">
        <f t="shared" si="10"/>
        <v>17.066861028358733</v>
      </c>
      <c r="AD12" s="29"/>
      <c r="AE12" s="29"/>
      <c r="AF12" s="29"/>
      <c r="AG12" s="29"/>
      <c r="AH12" s="29"/>
      <c r="AI12" s="29"/>
      <c r="AJ12" s="29"/>
      <c r="AK12" s="29"/>
    </row>
    <row r="13" spans="1:37" x14ac:dyDescent="0.25">
      <c r="A13">
        <f>Input!G14</f>
        <v>10</v>
      </c>
      <c r="B13">
        <f t="shared" si="0"/>
        <v>10</v>
      </c>
      <c r="C13">
        <f t="shared" si="1"/>
        <v>0.2544742535769034</v>
      </c>
      <c r="D13">
        <f t="shared" si="2"/>
        <v>8.5283158610774526E-2</v>
      </c>
      <c r="E13" s="4">
        <f>Input!I14</f>
        <v>23.886614714285713</v>
      </c>
      <c r="F13">
        <f t="shared" si="3"/>
        <v>22.894519142857142</v>
      </c>
      <c r="G13">
        <f t="shared" si="4"/>
        <v>45.344023066226946</v>
      </c>
      <c r="H13">
        <f t="shared" si="5"/>
        <v>503.98022640539619</v>
      </c>
      <c r="I13">
        <f t="shared" si="6"/>
        <v>102275.50631775749</v>
      </c>
      <c r="N13">
        <f>Input!J14</f>
        <v>5.799944857142858</v>
      </c>
      <c r="O13">
        <f t="shared" si="7"/>
        <v>5.4183694285714292</v>
      </c>
      <c r="P13">
        <f t="shared" si="8"/>
        <v>1.9883817869436098</v>
      </c>
      <c r="Q13">
        <f t="shared" si="9"/>
        <v>11.764815221719571</v>
      </c>
      <c r="R13">
        <f t="shared" si="10"/>
        <v>14.533773134121629</v>
      </c>
      <c r="AD13" s="29"/>
      <c r="AE13" s="29"/>
      <c r="AF13" s="29"/>
      <c r="AG13" s="29"/>
      <c r="AH13" s="29"/>
      <c r="AI13" s="29"/>
      <c r="AJ13" s="29"/>
      <c r="AK13" s="29"/>
    </row>
    <row r="14" spans="1:37" x14ac:dyDescent="0.25">
      <c r="A14">
        <f>Input!G15</f>
        <v>11</v>
      </c>
      <c r="B14">
        <f t="shared" si="0"/>
        <v>11</v>
      </c>
      <c r="C14">
        <f t="shared" si="1"/>
        <v>0.27992167893459374</v>
      </c>
      <c r="D14">
        <f t="shared" si="2"/>
        <v>0.1012327552654558</v>
      </c>
      <c r="E14" s="4">
        <f>Input!I15</f>
        <v>31.060230571428573</v>
      </c>
      <c r="F14">
        <f t="shared" si="3"/>
        <v>30.068135000000002</v>
      </c>
      <c r="G14">
        <f t="shared" si="4"/>
        <v>53.403318235546983</v>
      </c>
      <c r="H14">
        <f t="shared" si="5"/>
        <v>544.5307766365529</v>
      </c>
      <c r="I14">
        <f t="shared" si="6"/>
        <v>97185.646011986406</v>
      </c>
      <c r="N14">
        <f>Input!J15</f>
        <v>7.1736158571428597</v>
      </c>
      <c r="O14">
        <f t="shared" si="7"/>
        <v>6.7920404285714309</v>
      </c>
      <c r="P14">
        <f t="shared" si="8"/>
        <v>2.3229011825268806</v>
      </c>
      <c r="Q14">
        <f t="shared" si="9"/>
        <v>19.97320560053565</v>
      </c>
      <c r="R14">
        <f t="shared" si="10"/>
        <v>12.095087330156957</v>
      </c>
      <c r="AD14" s="29"/>
      <c r="AE14" s="29"/>
      <c r="AF14" s="29"/>
      <c r="AG14" s="29"/>
      <c r="AH14" s="29"/>
      <c r="AI14" s="29"/>
      <c r="AJ14" s="29"/>
      <c r="AK14" s="29"/>
    </row>
    <row r="15" spans="1:37" x14ac:dyDescent="0.25">
      <c r="A15">
        <f>Input!G16</f>
        <v>12</v>
      </c>
      <c r="B15">
        <f t="shared" si="0"/>
        <v>12</v>
      </c>
      <c r="C15">
        <f t="shared" si="1"/>
        <v>0.30536910429228409</v>
      </c>
      <c r="D15">
        <f t="shared" si="2"/>
        <v>0.11838472921429058</v>
      </c>
      <c r="E15" s="4">
        <f>Input!I16</f>
        <v>38.539106857142862</v>
      </c>
      <c r="F15">
        <f t="shared" si="3"/>
        <v>37.547011285714291</v>
      </c>
      <c r="G15">
        <f t="shared" si="4"/>
        <v>61.927923365333797</v>
      </c>
      <c r="H15">
        <f t="shared" si="5"/>
        <v>594.42887383413631</v>
      </c>
      <c r="I15">
        <f t="shared" si="6"/>
        <v>91943.289683918993</v>
      </c>
      <c r="N15">
        <f>Input!J16</f>
        <v>7.4788762857142892</v>
      </c>
      <c r="O15">
        <f t="shared" si="7"/>
        <v>7.0973008571428604</v>
      </c>
      <c r="P15">
        <f t="shared" si="8"/>
        <v>2.6702772473745044</v>
      </c>
      <c r="Q15">
        <f t="shared" si="9"/>
        <v>19.598538041446446</v>
      </c>
      <c r="R15">
        <f t="shared" si="10"/>
        <v>9.7995490542762624</v>
      </c>
      <c r="AD15" s="29"/>
      <c r="AE15" s="29"/>
      <c r="AF15" s="29"/>
      <c r="AG15" s="29"/>
      <c r="AH15" s="29"/>
      <c r="AI15" s="29"/>
      <c r="AJ15" s="29"/>
      <c r="AK15" s="29"/>
    </row>
    <row r="16" spans="1:37" x14ac:dyDescent="0.25">
      <c r="A16">
        <f>Input!G17</f>
        <v>13</v>
      </c>
      <c r="B16">
        <f t="shared" si="0"/>
        <v>13</v>
      </c>
      <c r="C16">
        <f t="shared" si="1"/>
        <v>0.33081652964997443</v>
      </c>
      <c r="D16">
        <f t="shared" si="2"/>
        <v>0.13671818401630528</v>
      </c>
      <c r="E16" s="4">
        <f>Input!I17</f>
        <v>46.857448714285717</v>
      </c>
      <c r="F16">
        <f t="shared" si="3"/>
        <v>45.865353142857145</v>
      </c>
      <c r="G16">
        <f t="shared" si="4"/>
        <v>70.879502815325068</v>
      </c>
      <c r="H16">
        <f t="shared" si="5"/>
        <v>625.7076838366271</v>
      </c>
      <c r="I16">
        <f t="shared" si="6"/>
        <v>86594.797419087379</v>
      </c>
      <c r="N16">
        <f>Input!J17</f>
        <v>8.3183418571428547</v>
      </c>
      <c r="O16">
        <f t="shared" si="7"/>
        <v>7.9367664285714259</v>
      </c>
      <c r="P16">
        <f t="shared" si="8"/>
        <v>3.0277836054386071</v>
      </c>
      <c r="Q16">
        <f t="shared" si="9"/>
        <v>24.098112357813058</v>
      </c>
      <c r="R16">
        <f t="shared" si="10"/>
        <v>7.6890674962202139</v>
      </c>
      <c r="AD16" s="29"/>
      <c r="AE16" s="29"/>
      <c r="AF16" s="29"/>
      <c r="AG16" s="29"/>
      <c r="AH16" s="29"/>
      <c r="AI16" s="29"/>
      <c r="AJ16" s="29"/>
      <c r="AK16" s="29"/>
    </row>
    <row r="17" spans="1:37" x14ac:dyDescent="0.25">
      <c r="A17">
        <f>Input!G18</f>
        <v>14</v>
      </c>
      <c r="B17">
        <f t="shared" si="0"/>
        <v>14</v>
      </c>
      <c r="C17">
        <f t="shared" si="1"/>
        <v>0.35626395500766478</v>
      </c>
      <c r="D17">
        <f t="shared" si="2"/>
        <v>0.15621422206629676</v>
      </c>
      <c r="E17" s="4">
        <f>Input!I18</f>
        <v>57.999447857142854</v>
      </c>
      <c r="F17">
        <f t="shared" si="3"/>
        <v>57.007352285714283</v>
      </c>
      <c r="G17">
        <f t="shared" si="4"/>
        <v>80.2203861529606</v>
      </c>
      <c r="H17">
        <f t="shared" si="5"/>
        <v>538.84494132192447</v>
      </c>
      <c r="I17">
        <f t="shared" si="6"/>
        <v>81184.567167337809</v>
      </c>
      <c r="N17">
        <f>Input!J18</f>
        <v>11.141999142857138</v>
      </c>
      <c r="O17">
        <f t="shared" si="7"/>
        <v>10.760423714285709</v>
      </c>
      <c r="P17">
        <f t="shared" si="8"/>
        <v>3.3927518859558297</v>
      </c>
      <c r="Q17">
        <f t="shared" si="9"/>
        <v>54.282588169965742</v>
      </c>
      <c r="R17">
        <f t="shared" si="10"/>
        <v>5.7982159999677192</v>
      </c>
      <c r="AD17" s="29"/>
      <c r="AE17" s="29"/>
      <c r="AF17" s="29"/>
      <c r="AG17" s="29"/>
      <c r="AH17" s="29"/>
      <c r="AI17" s="29"/>
      <c r="AJ17" s="29"/>
      <c r="AK17" s="29"/>
    </row>
    <row r="18" spans="1:37" x14ac:dyDescent="0.25">
      <c r="A18">
        <f>Input!G19</f>
        <v>15</v>
      </c>
      <c r="B18">
        <f t="shared" si="0"/>
        <v>15</v>
      </c>
      <c r="C18">
        <f t="shared" si="1"/>
        <v>0.38171138036535512</v>
      </c>
      <c r="D18">
        <f t="shared" si="2"/>
        <v>0.17685561965372279</v>
      </c>
      <c r="E18" s="4">
        <f>Input!I19</f>
        <v>69.294077142857148</v>
      </c>
      <c r="F18">
        <f t="shared" si="3"/>
        <v>68.30198157142857</v>
      </c>
      <c r="G18">
        <f t="shared" si="4"/>
        <v>89.913555089554137</v>
      </c>
      <c r="H18">
        <f t="shared" si="5"/>
        <v>467.06010992934631</v>
      </c>
      <c r="I18">
        <f t="shared" si="6"/>
        <v>75754.793734576975</v>
      </c>
      <c r="N18">
        <f>Input!J19</f>
        <v>11.294629285714294</v>
      </c>
      <c r="O18">
        <f t="shared" si="7"/>
        <v>10.913053857142865</v>
      </c>
      <c r="P18">
        <f t="shared" si="8"/>
        <v>3.7625817905114989</v>
      </c>
      <c r="Q18">
        <f t="shared" si="9"/>
        <v>51.129250775675438</v>
      </c>
      <c r="R18">
        <f t="shared" si="10"/>
        <v>4.1539274271376589</v>
      </c>
      <c r="AD18" s="29"/>
      <c r="AE18" s="29"/>
      <c r="AF18" s="29"/>
      <c r="AG18" s="29"/>
      <c r="AH18" s="29"/>
      <c r="AI18" s="29"/>
      <c r="AJ18" s="29"/>
      <c r="AK18" s="29"/>
    </row>
    <row r="19" spans="1:37" x14ac:dyDescent="0.25">
      <c r="A19">
        <f>Input!G20</f>
        <v>16</v>
      </c>
      <c r="B19">
        <f t="shared" si="0"/>
        <v>16</v>
      </c>
      <c r="C19">
        <f t="shared" si="1"/>
        <v>0.40715880572304547</v>
      </c>
      <c r="D19">
        <f t="shared" si="2"/>
        <v>0.19862657363939334</v>
      </c>
      <c r="E19" s="4">
        <f>Input!I20</f>
        <v>80.741336714285708</v>
      </c>
      <c r="F19">
        <f t="shared" si="3"/>
        <v>79.74924114285713</v>
      </c>
      <c r="G19">
        <f t="shared" si="4"/>
        <v>99.922660992174443</v>
      </c>
      <c r="H19">
        <f t="shared" si="5"/>
        <v>406.96686841682975</v>
      </c>
      <c r="I19">
        <f t="shared" si="6"/>
        <v>70345.245644380731</v>
      </c>
      <c r="N19">
        <f>Input!J20</f>
        <v>11.44725957142856</v>
      </c>
      <c r="O19">
        <f t="shared" si="7"/>
        <v>11.065684142857132</v>
      </c>
      <c r="P19">
        <f t="shared" si="8"/>
        <v>4.1347516662969976</v>
      </c>
      <c r="Q19">
        <f t="shared" si="9"/>
        <v>48.03782499463599</v>
      </c>
      <c r="R19">
        <f t="shared" si="10"/>
        <v>2.7753851512800938</v>
      </c>
    </row>
    <row r="20" spans="1:37" x14ac:dyDescent="0.25">
      <c r="A20">
        <f>Input!G21</f>
        <v>17</v>
      </c>
      <c r="B20">
        <f t="shared" si="0"/>
        <v>17</v>
      </c>
      <c r="C20">
        <f t="shared" si="1"/>
        <v>0.43260623108073581</v>
      </c>
      <c r="D20">
        <f t="shared" si="2"/>
        <v>0.22151250034997536</v>
      </c>
      <c r="E20" s="4">
        <f>Input!I21</f>
        <v>92.799116714285702</v>
      </c>
      <c r="F20">
        <f t="shared" si="3"/>
        <v>91.807021142857124</v>
      </c>
      <c r="G20">
        <f t="shared" si="4"/>
        <v>110.21206239359618</v>
      </c>
      <c r="H20">
        <f t="shared" si="5"/>
        <v>338.74554344140643</v>
      </c>
      <c r="I20">
        <f t="shared" si="6"/>
        <v>64993.067790301218</v>
      </c>
      <c r="N20">
        <f>Input!J21</f>
        <v>12.057779999999994</v>
      </c>
      <c r="O20">
        <f t="shared" si="7"/>
        <v>11.676204571428565</v>
      </c>
      <c r="P20">
        <f t="shared" si="8"/>
        <v>4.5068290758315568</v>
      </c>
      <c r="Q20">
        <f t="shared" si="9"/>
        <v>51.39994499686685</v>
      </c>
      <c r="R20">
        <f t="shared" si="10"/>
        <v>1.6741029786162174</v>
      </c>
    </row>
    <row r="21" spans="1:37" x14ac:dyDescent="0.25">
      <c r="A21">
        <f>Input!G22</f>
        <v>18</v>
      </c>
      <c r="B21">
        <f t="shared" si="0"/>
        <v>18</v>
      </c>
      <c r="C21">
        <f t="shared" si="1"/>
        <v>0.45805365643842616</v>
      </c>
      <c r="D21">
        <f t="shared" si="2"/>
        <v>0.2454998734074372</v>
      </c>
      <c r="E21" s="4">
        <f>Input!I22</f>
        <v>105.69636242857143</v>
      </c>
      <c r="F21">
        <f t="shared" si="3"/>
        <v>104.70426685714285</v>
      </c>
      <c r="G21">
        <f t="shared" si="4"/>
        <v>120.7468751999274</v>
      </c>
      <c r="H21">
        <f t="shared" si="5"/>
        <v>257.36528243998032</v>
      </c>
      <c r="I21">
        <f t="shared" si="6"/>
        <v>59732.614917039784</v>
      </c>
      <c r="N21">
        <f>Input!J22</f>
        <v>12.897245714285731</v>
      </c>
      <c r="O21">
        <f t="shared" si="7"/>
        <v>12.515670285714302</v>
      </c>
      <c r="P21">
        <f t="shared" si="8"/>
        <v>4.876481006301721</v>
      </c>
      <c r="Q21">
        <f t="shared" si="9"/>
        <v>58.357212846692107</v>
      </c>
      <c r="R21">
        <f t="shared" si="10"/>
        <v>0.85418146990953414</v>
      </c>
    </row>
    <row r="22" spans="1:37" x14ac:dyDescent="0.25">
      <c r="A22">
        <f>Input!G23</f>
        <v>19</v>
      </c>
      <c r="B22">
        <f t="shared" si="0"/>
        <v>19</v>
      </c>
      <c r="C22">
        <f t="shared" si="1"/>
        <v>0.48350108179611651</v>
      </c>
      <c r="D22">
        <f t="shared" si="2"/>
        <v>0.27057609115780978</v>
      </c>
      <c r="E22" s="4">
        <f>Input!I23</f>
        <v>119.50938885714287</v>
      </c>
      <c r="F22">
        <f t="shared" si="3"/>
        <v>118.51729328571429</v>
      </c>
      <c r="G22">
        <f t="shared" si="4"/>
        <v>131.49303041915891</v>
      </c>
      <c r="H22">
        <f t="shared" si="5"/>
        <v>168.36975415625372</v>
      </c>
      <c r="I22">
        <f t="shared" si="6"/>
        <v>54595.3189200419</v>
      </c>
      <c r="N22">
        <f>Input!J23</f>
        <v>13.813026428571433</v>
      </c>
      <c r="O22">
        <f t="shared" si="7"/>
        <v>13.431451000000004</v>
      </c>
      <c r="P22">
        <f t="shared" si="8"/>
        <v>5.2414834638499386</v>
      </c>
      <c r="Q22">
        <f t="shared" si="9"/>
        <v>67.075568243191981</v>
      </c>
      <c r="R22">
        <f t="shared" si="10"/>
        <v>0.31272357091984632</v>
      </c>
    </row>
    <row r="23" spans="1:37" x14ac:dyDescent="0.25">
      <c r="A23">
        <f>Input!G24</f>
        <v>20</v>
      </c>
      <c r="B23">
        <f t="shared" si="0"/>
        <v>20</v>
      </c>
      <c r="C23">
        <f t="shared" si="1"/>
        <v>0.5089485071538068</v>
      </c>
      <c r="D23">
        <f t="shared" si="2"/>
        <v>0.29672936698705793</v>
      </c>
      <c r="E23" s="4">
        <f>Input!I24</f>
        <v>135.38292199999998</v>
      </c>
      <c r="F23">
        <f t="shared" si="3"/>
        <v>134.39082642857142</v>
      </c>
      <c r="G23">
        <f t="shared" si="4"/>
        <v>142.4173356573279</v>
      </c>
      <c r="H23">
        <f t="shared" si="5"/>
        <v>64.424850399312959</v>
      </c>
      <c r="I23">
        <f t="shared" si="6"/>
        <v>49609.591431492066</v>
      </c>
      <c r="N23">
        <f>Input!J24</f>
        <v>15.873533142857113</v>
      </c>
      <c r="O23">
        <f t="shared" si="7"/>
        <v>15.491957714285684</v>
      </c>
      <c r="P23">
        <f t="shared" si="8"/>
        <v>5.5997302695931399</v>
      </c>
      <c r="Q23">
        <f t="shared" si="9"/>
        <v>97.856163817528383</v>
      </c>
      <c r="R23">
        <f t="shared" si="10"/>
        <v>4.0388989449846362E-2</v>
      </c>
    </row>
    <row r="24" spans="1:37" x14ac:dyDescent="0.25">
      <c r="A24">
        <f>Input!G25</f>
        <v>21</v>
      </c>
      <c r="B24">
        <f t="shared" si="0"/>
        <v>21</v>
      </c>
      <c r="C24">
        <f t="shared" si="1"/>
        <v>0.5343959325114972</v>
      </c>
      <c r="D24">
        <f t="shared" si="2"/>
        <v>0.32394863760086823</v>
      </c>
      <c r="E24" s="4">
        <f>Input!I25</f>
        <v>150.34067442857145</v>
      </c>
      <c r="F24">
        <f t="shared" si="3"/>
        <v>149.34857885714288</v>
      </c>
      <c r="G24">
        <f t="shared" si="4"/>
        <v>153.48753761321299</v>
      </c>
      <c r="H24">
        <f t="shared" si="5"/>
        <v>17.130979584449435</v>
      </c>
      <c r="I24">
        <f t="shared" si="6"/>
        <v>44800.761992577856</v>
      </c>
      <c r="N24">
        <f>Input!J25</f>
        <v>14.957752428571467</v>
      </c>
      <c r="O24">
        <f t="shared" si="7"/>
        <v>14.576177000000039</v>
      </c>
      <c r="P24">
        <f t="shared" si="8"/>
        <v>5.9492409262812673</v>
      </c>
      <c r="Q24">
        <f t="shared" si="9"/>
        <v>74.42402602003024</v>
      </c>
      <c r="R24">
        <f t="shared" si="10"/>
        <v>2.206429080527305E-2</v>
      </c>
    </row>
    <row r="25" spans="1:37" x14ac:dyDescent="0.25">
      <c r="A25">
        <f>Input!G26</f>
        <v>22</v>
      </c>
      <c r="B25">
        <f t="shared" si="0"/>
        <v>22</v>
      </c>
      <c r="C25">
        <f t="shared" si="1"/>
        <v>0.55984335786918749</v>
      </c>
      <c r="D25">
        <f t="shared" si="2"/>
        <v>0.35222348559307942</v>
      </c>
      <c r="E25" s="4">
        <f>Input!I26</f>
        <v>165.68000214285715</v>
      </c>
      <c r="F25">
        <f t="shared" si="3"/>
        <v>164.68790657142858</v>
      </c>
      <c r="G25">
        <f t="shared" si="4"/>
        <v>164.67238350301128</v>
      </c>
      <c r="H25">
        <f t="shared" si="5"/>
        <v>2.4096565308845939E-4</v>
      </c>
      <c r="I25">
        <f t="shared" si="6"/>
        <v>40191.05119570806</v>
      </c>
      <c r="N25">
        <f>Input!J26</f>
        <v>15.339327714285702</v>
      </c>
      <c r="O25">
        <f t="shared" si="7"/>
        <v>14.957752285714273</v>
      </c>
      <c r="P25">
        <f t="shared" si="8"/>
        <v>6.2881674640481799</v>
      </c>
      <c r="Q25">
        <f t="shared" si="9"/>
        <v>75.161700980063088</v>
      </c>
      <c r="R25">
        <f t="shared" si="10"/>
        <v>0.23762414790877234</v>
      </c>
    </row>
    <row r="26" spans="1:37" x14ac:dyDescent="0.25">
      <c r="A26">
        <f>Input!G27</f>
        <v>23</v>
      </c>
      <c r="B26">
        <f t="shared" si="0"/>
        <v>23</v>
      </c>
      <c r="C26">
        <f t="shared" si="1"/>
        <v>0.58529078322687789</v>
      </c>
      <c r="D26">
        <f t="shared" si="2"/>
        <v>0.38154407351561459</v>
      </c>
      <c r="E26" s="4">
        <f>Input!I27</f>
        <v>182.85089128571425</v>
      </c>
      <c r="F26">
        <f t="shared" si="3"/>
        <v>181.85879571428569</v>
      </c>
      <c r="G26">
        <f t="shared" si="4"/>
        <v>175.94167985880352</v>
      </c>
      <c r="H26">
        <f t="shared" si="5"/>
        <v>35.012260047198446</v>
      </c>
      <c r="I26">
        <f t="shared" si="6"/>
        <v>35799.577454659782</v>
      </c>
      <c r="N26">
        <f>Input!J27</f>
        <v>17.170889142857106</v>
      </c>
      <c r="O26">
        <f t="shared" si="7"/>
        <v>16.789313714285679</v>
      </c>
      <c r="P26">
        <f t="shared" si="8"/>
        <v>6.6148002047503418</v>
      </c>
      <c r="Q26">
        <f t="shared" si="9"/>
        <v>103.52072515571709</v>
      </c>
      <c r="R26">
        <f t="shared" si="10"/>
        <v>0.66275850775474132</v>
      </c>
    </row>
    <row r="27" spans="1:37" x14ac:dyDescent="0.25">
      <c r="A27">
        <f>Input!G28</f>
        <v>24</v>
      </c>
      <c r="B27">
        <f t="shared" si="0"/>
        <v>24</v>
      </c>
      <c r="C27">
        <f t="shared" si="1"/>
        <v>0.61073820858456818</v>
      </c>
      <c r="D27">
        <f t="shared" si="2"/>
        <v>0.41190108730626518</v>
      </c>
      <c r="E27" s="4">
        <f>Input!I28</f>
        <v>199.1823147142857</v>
      </c>
      <c r="F27">
        <f t="shared" si="3"/>
        <v>198.19021914285713</v>
      </c>
      <c r="G27">
        <f t="shared" si="4"/>
        <v>187.26634752903044</v>
      </c>
      <c r="H27">
        <f t="shared" si="5"/>
        <v>119.33097103536855</v>
      </c>
      <c r="I27">
        <f t="shared" si="6"/>
        <v>31642.395486766676</v>
      </c>
      <c r="N27">
        <f>Input!J28</f>
        <v>16.331423428571441</v>
      </c>
      <c r="O27">
        <f t="shared" si="7"/>
        <v>15.949848000000012</v>
      </c>
      <c r="P27">
        <f t="shared" si="8"/>
        <v>6.9275724094723614</v>
      </c>
      <c r="Q27">
        <f t="shared" si="9"/>
        <v>81.401456831431062</v>
      </c>
      <c r="R27">
        <f t="shared" si="10"/>
        <v>1.2698405474090271</v>
      </c>
    </row>
    <row r="28" spans="1:37" x14ac:dyDescent="0.25">
      <c r="A28">
        <f>Input!G29</f>
        <v>25</v>
      </c>
      <c r="B28">
        <f t="shared" si="0"/>
        <v>25</v>
      </c>
      <c r="C28">
        <f t="shared" si="1"/>
        <v>0.63618563394225858</v>
      </c>
      <c r="D28">
        <f t="shared" si="2"/>
        <v>0.44328568740450564</v>
      </c>
      <c r="E28" s="4">
        <f>Input!I29</f>
        <v>215.43742314285711</v>
      </c>
      <c r="F28">
        <f t="shared" si="3"/>
        <v>214.44532757142855</v>
      </c>
      <c r="G28">
        <f t="shared" si="4"/>
        <v>198.61847200456904</v>
      </c>
      <c r="H28">
        <f t="shared" si="5"/>
        <v>250.48935713423177</v>
      </c>
      <c r="I28">
        <f t="shared" si="6"/>
        <v>27732.564143807471</v>
      </c>
      <c r="N28">
        <f>Input!J29</f>
        <v>16.255108428571418</v>
      </c>
      <c r="O28">
        <f t="shared" si="7"/>
        <v>15.873532999999989</v>
      </c>
      <c r="P28">
        <f t="shared" si="8"/>
        <v>7.2250637945157647</v>
      </c>
      <c r="Q28">
        <f t="shared" si="9"/>
        <v>74.796019598208957</v>
      </c>
      <c r="R28">
        <f t="shared" si="10"/>
        <v>2.0288111070358288</v>
      </c>
    </row>
    <row r="29" spans="1:37" x14ac:dyDescent="0.25">
      <c r="A29">
        <f>Input!G30</f>
        <v>26</v>
      </c>
      <c r="B29">
        <f t="shared" si="0"/>
        <v>26</v>
      </c>
      <c r="C29">
        <f t="shared" si="1"/>
        <v>0.66163305929994887</v>
      </c>
      <c r="D29">
        <f t="shared" si="2"/>
        <v>0.47568946623950464</v>
      </c>
      <c r="E29" s="4">
        <f>Input!I30</f>
        <v>231.00569599999997</v>
      </c>
      <c r="F29">
        <f t="shared" si="3"/>
        <v>230.01360042857141</v>
      </c>
      <c r="G29">
        <f t="shared" si="4"/>
        <v>209.9713484259324</v>
      </c>
      <c r="H29">
        <f t="shared" si="5"/>
        <v>401.69186533728714</v>
      </c>
      <c r="I29">
        <f t="shared" si="6"/>
        <v>24080.240889459179</v>
      </c>
      <c r="N29">
        <f>Input!J30</f>
        <v>15.568272857142858</v>
      </c>
      <c r="O29">
        <f t="shared" si="7"/>
        <v>15.18669742857143</v>
      </c>
      <c r="P29">
        <f t="shared" si="8"/>
        <v>7.506002918620152</v>
      </c>
      <c r="Q29">
        <f t="shared" si="9"/>
        <v>58.993068155195694</v>
      </c>
      <c r="R29">
        <f t="shared" si="10"/>
        <v>2.908056712815795</v>
      </c>
    </row>
    <row r="30" spans="1:37" x14ac:dyDescent="0.25">
      <c r="A30">
        <f>Input!G31</f>
        <v>27</v>
      </c>
      <c r="B30">
        <f t="shared" si="0"/>
        <v>27</v>
      </c>
      <c r="C30">
        <f t="shared" si="1"/>
        <v>0.68708048465763927</v>
      </c>
      <c r="D30">
        <f t="shared" si="2"/>
        <v>0.50910441104250381</v>
      </c>
      <c r="E30" s="4">
        <f>Input!I31</f>
        <v>245.20029771428568</v>
      </c>
      <c r="F30">
        <f t="shared" si="3"/>
        <v>244.20820214285712</v>
      </c>
      <c r="G30">
        <f t="shared" si="4"/>
        <v>221.29952081283471</v>
      </c>
      <c r="H30">
        <f t="shared" si="5"/>
        <v>524.80768028051705</v>
      </c>
      <c r="I30">
        <f t="shared" si="6"/>
        <v>20692.799977745653</v>
      </c>
      <c r="N30">
        <f>Input!J31</f>
        <v>14.19460171428571</v>
      </c>
      <c r="O30">
        <f t="shared" si="7"/>
        <v>13.813026285714281</v>
      </c>
      <c r="P30">
        <f t="shared" si="8"/>
        <v>7.7692684589803465</v>
      </c>
      <c r="Q30">
        <f t="shared" si="9"/>
        <v>36.527008668207699</v>
      </c>
      <c r="R30">
        <f t="shared" si="10"/>
        <v>3.8752602407054417</v>
      </c>
    </row>
    <row r="31" spans="1:37" x14ac:dyDescent="0.25">
      <c r="A31">
        <f>Input!G32</f>
        <v>28</v>
      </c>
      <c r="B31">
        <f t="shared" si="0"/>
        <v>28</v>
      </c>
      <c r="C31">
        <f t="shared" si="1"/>
        <v>0.71252791001532956</v>
      </c>
      <c r="D31">
        <f t="shared" si="2"/>
        <v>0.54352287114107556</v>
      </c>
      <c r="E31" s="4">
        <f>Input!I32</f>
        <v>257.86859814285714</v>
      </c>
      <c r="F31">
        <f t="shared" si="3"/>
        <v>256.87650257142855</v>
      </c>
      <c r="G31">
        <f t="shared" si="4"/>
        <v>232.57881520860036</v>
      </c>
      <c r="H31">
        <f t="shared" si="5"/>
        <v>590.37761118174046</v>
      </c>
      <c r="I31">
        <f t="shared" si="6"/>
        <v>17574.971228123159</v>
      </c>
      <c r="N31">
        <f>Input!J32</f>
        <v>12.668300428571456</v>
      </c>
      <c r="O31">
        <f t="shared" si="7"/>
        <v>12.286725000000027</v>
      </c>
      <c r="P31">
        <f t="shared" si="8"/>
        <v>8.0138894062785724</v>
      </c>
      <c r="Q31">
        <f t="shared" si="9"/>
        <v>18.257124010972976</v>
      </c>
      <c r="R31">
        <f t="shared" si="10"/>
        <v>4.898205620085708</v>
      </c>
    </row>
    <row r="32" spans="1:37" x14ac:dyDescent="0.25">
      <c r="A32">
        <f>Input!G33</f>
        <v>29</v>
      </c>
      <c r="B32">
        <f t="shared" si="0"/>
        <v>29</v>
      </c>
      <c r="C32">
        <f t="shared" si="1"/>
        <v>0.73797533537301996</v>
      </c>
      <c r="D32">
        <f t="shared" si="2"/>
        <v>0.57893752905187956</v>
      </c>
      <c r="E32" s="4">
        <f>Input!I33</f>
        <v>269.31585757142858</v>
      </c>
      <c r="F32">
        <f t="shared" si="3"/>
        <v>268.32376199999999</v>
      </c>
      <c r="G32">
        <f t="shared" si="4"/>
        <v>243.7863665568176</v>
      </c>
      <c r="H32">
        <f t="shared" si="5"/>
        <v>602.08377513510789</v>
      </c>
      <c r="I32">
        <f t="shared" si="6"/>
        <v>14728.996209428682</v>
      </c>
      <c r="N32">
        <f>Input!J33</f>
        <v>11.447259428571442</v>
      </c>
      <c r="O32">
        <f t="shared" si="7"/>
        <v>11.065684000000013</v>
      </c>
      <c r="P32">
        <f t="shared" si="8"/>
        <v>8.2390442197612259</v>
      </c>
      <c r="Q32">
        <f t="shared" si="9"/>
        <v>7.9898924472283808</v>
      </c>
      <c r="R32">
        <f t="shared" si="10"/>
        <v>5.9455206302722647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0.76342276073071025</v>
      </c>
      <c r="D33">
        <f t="shared" si="2"/>
        <v>0.61534137481304574</v>
      </c>
      <c r="E33" s="4">
        <f>Input!I34</f>
        <v>279.31313085714288</v>
      </c>
      <c r="F33">
        <f t="shared" si="3"/>
        <v>278.32103528571429</v>
      </c>
      <c r="G33">
        <f t="shared" si="4"/>
        <v>254.90063923195683</v>
      </c>
      <c r="H33">
        <f t="shared" si="5"/>
        <v>548.51495131485785</v>
      </c>
      <c r="I33">
        <f t="shared" si="6"/>
        <v>12154.798628429176</v>
      </c>
      <c r="N33">
        <f>Input!J34</f>
        <v>9.9972732857143001</v>
      </c>
      <c r="O33">
        <f t="shared" si="7"/>
        <v>9.6156978571428713</v>
      </c>
      <c r="P33">
        <f t="shared" si="8"/>
        <v>8.4440589925763554</v>
      </c>
      <c r="Q33">
        <f t="shared" si="9"/>
        <v>1.3727376289627147</v>
      </c>
      <c r="R33">
        <f t="shared" si="10"/>
        <v>6.9873446997954574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0.78887018608840065</v>
      </c>
      <c r="D34">
        <f t="shared" si="2"/>
        <v>0.65272768309570461</v>
      </c>
      <c r="E34" s="4">
        <f>Input!I35</f>
        <v>289.31040414285718</v>
      </c>
      <c r="F34">
        <f t="shared" si="3"/>
        <v>288.31830857142859</v>
      </c>
      <c r="G34">
        <f t="shared" si="4"/>
        <v>265.9014412335095</v>
      </c>
      <c r="H34">
        <f t="shared" si="5"/>
        <v>502.51594124586353</v>
      </c>
      <c r="I34">
        <f t="shared" si="6"/>
        <v>9850.1657611488372</v>
      </c>
      <c r="N34">
        <f>Input!J35</f>
        <v>9.9972732857143001</v>
      </c>
      <c r="O34">
        <f t="shared" si="7"/>
        <v>9.6156978571428713</v>
      </c>
      <c r="P34">
        <f t="shared" si="8"/>
        <v>8.6284046853110343</v>
      </c>
      <c r="Q34">
        <f t="shared" si="9"/>
        <v>0.97474780714576914</v>
      </c>
      <c r="R34">
        <f t="shared" si="10"/>
        <v>7.9959115795607074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0.81431761144609094</v>
      </c>
      <c r="D35">
        <f t="shared" si="2"/>
        <v>0.69108999271257354</v>
      </c>
      <c r="E35" s="4">
        <f>Input!I36</f>
        <v>298.39189657142862</v>
      </c>
      <c r="F35">
        <f t="shared" si="3"/>
        <v>297.39980100000002</v>
      </c>
      <c r="G35">
        <f t="shared" si="4"/>
        <v>276.76993212750205</v>
      </c>
      <c r="H35">
        <f t="shared" si="5"/>
        <v>425.59148969646105</v>
      </c>
      <c r="I35">
        <f t="shared" si="6"/>
        <v>7810.9378588077316</v>
      </c>
      <c r="N35">
        <f>Input!J36</f>
        <v>9.0814924285714369</v>
      </c>
      <c r="O35">
        <f t="shared" si="7"/>
        <v>8.6999170000000081</v>
      </c>
      <c r="P35">
        <f t="shared" si="8"/>
        <v>8.7916934920489958</v>
      </c>
      <c r="Q35">
        <f t="shared" si="9"/>
        <v>8.4229244928178907E-3</v>
      </c>
      <c r="R35">
        <f t="shared" si="10"/>
        <v>8.9460397342201912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0.83976503680378123</v>
      </c>
      <c r="D36">
        <f t="shared" si="2"/>
        <v>0.73042208820450738</v>
      </c>
      <c r="E36" s="4">
        <f>Input!I37</f>
        <v>307.62601914285716</v>
      </c>
      <c r="F36">
        <f t="shared" si="3"/>
        <v>306.63392357142857</v>
      </c>
      <c r="G36">
        <f t="shared" si="4"/>
        <v>287.48862488220857</v>
      </c>
      <c r="H36">
        <f t="shared" si="5"/>
        <v>366.54246189944899</v>
      </c>
      <c r="I36">
        <f t="shared" si="6"/>
        <v>6031.2025975675288</v>
      </c>
      <c r="N36">
        <f>Input!J37</f>
        <v>9.2341225714285429</v>
      </c>
      <c r="O36">
        <f t="shared" si="7"/>
        <v>8.8525471428571141</v>
      </c>
      <c r="P36">
        <f t="shared" si="8"/>
        <v>8.9336744084066328</v>
      </c>
      <c r="Q36">
        <f t="shared" si="9"/>
        <v>6.5816332155421344E-3</v>
      </c>
      <c r="R36">
        <f t="shared" si="10"/>
        <v>9.8155261976180768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0.86521246216147163</v>
      </c>
      <c r="D37">
        <f t="shared" si="2"/>
        <v>0.77071798323689777</v>
      </c>
      <c r="E37" s="4">
        <f>Input!I38</f>
        <v>316.63119657142852</v>
      </c>
      <c r="F37">
        <f t="shared" si="3"/>
        <v>315.63910099999993</v>
      </c>
      <c r="G37">
        <f t="shared" si="4"/>
        <v>298.04138179814362</v>
      </c>
      <c r="H37">
        <f t="shared" si="5"/>
        <v>309.67972110738219</v>
      </c>
      <c r="I37">
        <f t="shared" si="6"/>
        <v>4503.491815055736</v>
      </c>
      <c r="N37">
        <f>Input!J38</f>
        <v>9.0051774285713577</v>
      </c>
      <c r="O37">
        <f t="shared" si="7"/>
        <v>8.6236019999999289</v>
      </c>
      <c r="P37">
        <f t="shared" si="8"/>
        <v>9.0542280749824222</v>
      </c>
      <c r="Q37">
        <f t="shared" si="9"/>
        <v>0.18543881645482793</v>
      </c>
      <c r="R37">
        <f t="shared" si="10"/>
        <v>10.585442394462074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0.89065988751916192</v>
      </c>
      <c r="D38">
        <f t="shared" si="2"/>
        <v>0.81197190557937171</v>
      </c>
      <c r="E38" s="4">
        <f>Input!I39</f>
        <v>325.2547987142857</v>
      </c>
      <c r="F38">
        <f t="shared" si="3"/>
        <v>324.26270314285711</v>
      </c>
      <c r="G38">
        <f t="shared" si="4"/>
        <v>308.41340477723327</v>
      </c>
      <c r="H38">
        <f t="shared" si="5"/>
        <v>251.20025868256647</v>
      </c>
      <c r="I38">
        <f t="shared" si="6"/>
        <v>3218.9779797694159</v>
      </c>
      <c r="N38">
        <f>Input!J39</f>
        <v>8.6236021428571803</v>
      </c>
      <c r="O38">
        <f t="shared" si="7"/>
        <v>8.2420267142857515</v>
      </c>
      <c r="P38">
        <f t="shared" si="8"/>
        <v>9.1533609725459328</v>
      </c>
      <c r="Q38">
        <f t="shared" si="9"/>
        <v>0.83053013027863487</v>
      </c>
      <c r="R38">
        <f t="shared" si="10"/>
        <v>11.240332979196513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0.91610731287685232</v>
      </c>
      <c r="D39">
        <f t="shared" si="2"/>
        <v>0.85417828347633828</v>
      </c>
      <c r="E39" s="4">
        <f>Input!I40</f>
        <v>333.57314057142855</v>
      </c>
      <c r="F39">
        <f t="shared" si="3"/>
        <v>332.58104499999996</v>
      </c>
      <c r="G39">
        <f t="shared" si="4"/>
        <v>318.59122021340738</v>
      </c>
      <c r="H39">
        <f t="shared" si="5"/>
        <v>195.71519755956007</v>
      </c>
      <c r="I39">
        <f t="shared" si="6"/>
        <v>2167.6680651877491</v>
      </c>
      <c r="N39">
        <f>Input!J40</f>
        <v>8.3183418571428547</v>
      </c>
      <c r="O39">
        <f t="shared" si="7"/>
        <v>7.9367664285714259</v>
      </c>
      <c r="P39">
        <f t="shared" si="8"/>
        <v>9.2311990471682392</v>
      </c>
      <c r="Q39">
        <f t="shared" si="9"/>
        <v>1.6755558040874032</v>
      </c>
      <c r="R39">
        <f t="shared" si="10"/>
        <v>11.768321034212919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0.94155473823454261</v>
      </c>
      <c r="D40">
        <f t="shared" si="2"/>
        <v>0.89733173324408055</v>
      </c>
      <c r="E40" s="4">
        <f>Input!I41</f>
        <v>340.36518114285712</v>
      </c>
      <c r="F40">
        <f t="shared" si="3"/>
        <v>339.37308557142853</v>
      </c>
      <c r="G40">
        <f t="shared" si="4"/>
        <v>328.56265881751528</v>
      </c>
      <c r="H40">
        <f t="shared" si="5"/>
        <v>116.86532660172332</v>
      </c>
      <c r="I40">
        <f t="shared" si="6"/>
        <v>1338.5927423506512</v>
      </c>
      <c r="N40">
        <f>Input!J41</f>
        <v>6.7920405714285721</v>
      </c>
      <c r="O40">
        <f t="shared" si="7"/>
        <v>6.4104651428571433</v>
      </c>
      <c r="P40">
        <f t="shared" si="8"/>
        <v>9.2879808444243981</v>
      </c>
      <c r="Q40">
        <f t="shared" si="9"/>
        <v>8.2800966127660907</v>
      </c>
      <c r="R40">
        <f t="shared" si="10"/>
        <v>12.161124965146895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0.96700216359223301</v>
      </c>
      <c r="D41">
        <f t="shared" si="2"/>
        <v>0.94142704795347409</v>
      </c>
      <c r="E41" s="4">
        <f>Input!I42</f>
        <v>346.92827657142851</v>
      </c>
      <c r="F41">
        <f t="shared" si="3"/>
        <v>345.93618099999992</v>
      </c>
      <c r="G41">
        <f t="shared" si="4"/>
        <v>338.31683071409543</v>
      </c>
      <c r="H41">
        <f t="shared" si="5"/>
        <v>58.054498779312809</v>
      </c>
      <c r="I41">
        <f t="shared" si="6"/>
        <v>719.98905680912742</v>
      </c>
      <c r="N41">
        <f>Input!J42</f>
        <v>6.5630954285713869</v>
      </c>
      <c r="O41">
        <f t="shared" si="7"/>
        <v>6.1815199999999582</v>
      </c>
      <c r="P41">
        <f t="shared" si="8"/>
        <v>9.3240502318487497</v>
      </c>
      <c r="Q41">
        <f t="shared" si="9"/>
        <v>9.8754962580836203</v>
      </c>
      <c r="R41">
        <f t="shared" si="10"/>
        <v>12.413994105364518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0.9924495889499233</v>
      </c>
      <c r="D42">
        <f t="shared" si="2"/>
        <v>0.98645918707691471</v>
      </c>
      <c r="E42" s="4">
        <f>Input!I43</f>
        <v>352.270331</v>
      </c>
      <c r="F42">
        <f t="shared" si="3"/>
        <v>351.27823542857141</v>
      </c>
      <c r="G42">
        <f t="shared" si="4"/>
        <v>347.84409616666852</v>
      </c>
      <c r="H42">
        <f t="shared" si="5"/>
        <v>11.793312470142894</v>
      </c>
      <c r="I42">
        <f t="shared" si="6"/>
        <v>299.47501272011175</v>
      </c>
      <c r="N42">
        <f>Input!J43</f>
        <v>5.3420544285714868</v>
      </c>
      <c r="O42">
        <f t="shared" si="7"/>
        <v>4.960479000000058</v>
      </c>
      <c r="P42">
        <f t="shared" si="8"/>
        <v>9.3398487880645433</v>
      </c>
      <c r="Q42">
        <f t="shared" si="9"/>
        <v>19.178879740611976</v>
      </c>
      <c r="R42">
        <f t="shared" si="10"/>
        <v>12.525571380819665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1.0178970143076136</v>
      </c>
      <c r="D43">
        <f t="shared" si="2"/>
        <v>1.0324232669944311</v>
      </c>
      <c r="E43" s="4">
        <f>Input!I44</f>
        <v>358.52816614285712</v>
      </c>
      <c r="F43">
        <f t="shared" si="3"/>
        <v>357.53607057142852</v>
      </c>
      <c r="G43">
        <f t="shared" si="4"/>
        <v>357.13603230235702</v>
      </c>
      <c r="H43">
        <f t="shared" si="5"/>
        <v>0.16003061672172297</v>
      </c>
      <c r="I43">
        <f t="shared" si="6"/>
        <v>64.214743460397884</v>
      </c>
      <c r="N43">
        <f>Input!J44</f>
        <v>6.2578351428571182</v>
      </c>
      <c r="O43">
        <f t="shared" si="7"/>
        <v>5.8762597142856894</v>
      </c>
      <c r="P43">
        <f t="shared" si="8"/>
        <v>9.3359079355102939</v>
      </c>
      <c r="Q43">
        <f t="shared" si="9"/>
        <v>11.969165814622571</v>
      </c>
      <c r="R43">
        <f t="shared" si="10"/>
        <v>12.497692387132767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1.043344439665304</v>
      </c>
      <c r="D44">
        <f t="shared" si="2"/>
        <v>1.079314552267751</v>
      </c>
      <c r="E44" s="4">
        <f>Input!I45</f>
        <v>364.32811099999992</v>
      </c>
      <c r="F44">
        <f t="shared" si="3"/>
        <v>363.33601542857133</v>
      </c>
      <c r="G44">
        <f t="shared" si="4"/>
        <v>366.18539621619067</v>
      </c>
      <c r="H44">
        <f t="shared" si="5"/>
        <v>8.1189708728542023</v>
      </c>
      <c r="I44">
        <f t="shared" si="6"/>
        <v>1.0732000420127772</v>
      </c>
      <c r="N44">
        <f>Input!J45</f>
        <v>5.7999448571428047</v>
      </c>
      <c r="O44">
        <f t="shared" si="7"/>
        <v>5.4183694285713759</v>
      </c>
      <c r="P44">
        <f t="shared" si="8"/>
        <v>9.3128408915171743</v>
      </c>
      <c r="Q44">
        <f t="shared" si="9"/>
        <v>15.166907975699187</v>
      </c>
      <c r="R44">
        <f t="shared" si="10"/>
        <v>12.335130899714779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1.0687918650229944</v>
      </c>
      <c r="D45">
        <f t="shared" si="2"/>
        <v>1.1271284476027972</v>
      </c>
      <c r="E45" s="4">
        <f>Input!I46</f>
        <v>370.73857628571432</v>
      </c>
      <c r="F45">
        <f t="shared" si="3"/>
        <v>369.74648071428572</v>
      </c>
      <c r="G45">
        <f t="shared" si="4"/>
        <v>374.98608484082769</v>
      </c>
      <c r="H45">
        <f t="shared" si="5"/>
        <v>27.453451402875562</v>
      </c>
      <c r="I45">
        <f t="shared" si="6"/>
        <v>96.759531970922637</v>
      </c>
      <c r="N45">
        <f>Input!J46</f>
        <v>6.4104652857143947</v>
      </c>
      <c r="O45">
        <f t="shared" si="7"/>
        <v>6.0288898571429659</v>
      </c>
      <c r="P45">
        <f t="shared" si="8"/>
        <v>9.271334509726433</v>
      </c>
      <c r="Q45">
        <f t="shared" si="9"/>
        <v>10.513447325067121</v>
      </c>
      <c r="R45">
        <f t="shared" si="10"/>
        <v>12.045301190358444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1.0942392903806848</v>
      </c>
      <c r="D46">
        <f t="shared" si="2"/>
        <v>1.1758604904310399</v>
      </c>
      <c r="E46" s="4">
        <f>Input!I47</f>
        <v>377.68324699999999</v>
      </c>
      <c r="F46">
        <f t="shared" si="3"/>
        <v>376.6911514285714</v>
      </c>
      <c r="G46">
        <f t="shared" si="4"/>
        <v>383.53309196897754</v>
      </c>
      <c r="H46">
        <f t="shared" si="5"/>
        <v>46.812150358453096</v>
      </c>
      <c r="I46">
        <f t="shared" si="6"/>
        <v>337.95856673214348</v>
      </c>
      <c r="N46">
        <f>Input!J47</f>
        <v>6.9446707142856781</v>
      </c>
      <c r="O46">
        <f t="shared" si="7"/>
        <v>6.5630952857142493</v>
      </c>
      <c r="P46">
        <f t="shared" si="8"/>
        <v>9.2121410805445532</v>
      </c>
      <c r="Q46">
        <f t="shared" si="9"/>
        <v>7.0174436231081163</v>
      </c>
      <c r="R46">
        <f t="shared" si="10"/>
        <v>11.637927582497481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1.119686715738375</v>
      </c>
      <c r="D47">
        <f t="shared" si="2"/>
        <v>1.2255063440486278</v>
      </c>
      <c r="E47" s="4">
        <f>Input!I48</f>
        <v>384.93317800000005</v>
      </c>
      <c r="F47">
        <f t="shared" si="3"/>
        <v>383.94108242857146</v>
      </c>
      <c r="G47">
        <f t="shared" si="4"/>
        <v>391.82246281389394</v>
      </c>
      <c r="H47">
        <f t="shared" si="5"/>
        <v>62.116156778145807</v>
      </c>
      <c r="I47">
        <f t="shared" si="6"/>
        <v>711.45001111859085</v>
      </c>
      <c r="N47">
        <f>Input!J48</f>
        <v>7.2499310000000605</v>
      </c>
      <c r="O47">
        <f t="shared" si="7"/>
        <v>6.8683555714286317</v>
      </c>
      <c r="P47">
        <f t="shared" si="8"/>
        <v>9.1360701555886017</v>
      </c>
      <c r="Q47">
        <f t="shared" si="9"/>
        <v>5.1425294352118254</v>
      </c>
      <c r="R47">
        <f t="shared" si="10"/>
        <v>11.124691470655049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1.1451341410960654</v>
      </c>
      <c r="D48">
        <f t="shared" si="2"/>
        <v>1.2760617912595218</v>
      </c>
      <c r="E48" s="4">
        <f>Input!I49</f>
        <v>392.79362957142854</v>
      </c>
      <c r="F48">
        <f t="shared" si="3"/>
        <v>391.80153399999995</v>
      </c>
      <c r="G48">
        <f t="shared" si="4"/>
        <v>399.8512464882524</v>
      </c>
      <c r="H48">
        <f t="shared" si="5"/>
        <v>64.797871143527502</v>
      </c>
      <c r="I48">
        <f t="shared" si="6"/>
        <v>1204.2151980266815</v>
      </c>
      <c r="N48">
        <f>Input!J49</f>
        <v>7.8604515714284844</v>
      </c>
      <c r="O48">
        <f t="shared" si="7"/>
        <v>7.4788761428570556</v>
      </c>
      <c r="P48">
        <f t="shared" si="8"/>
        <v>9.0439804569456541</v>
      </c>
      <c r="Q48">
        <f t="shared" si="9"/>
        <v>2.4495515139787423</v>
      </c>
      <c r="R48">
        <f t="shared" si="10"/>
        <v>10.518865590169829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1.1705815664537558</v>
      </c>
      <c r="D49">
        <f t="shared" si="2"/>
        <v>1.3275227284751194</v>
      </c>
      <c r="E49" s="4">
        <f>Input!I50</f>
        <v>400.577766</v>
      </c>
      <c r="F49">
        <f t="shared" si="3"/>
        <v>399.5856704285714</v>
      </c>
      <c r="G49">
        <f t="shared" si="4"/>
        <v>407.61744677385678</v>
      </c>
      <c r="H49">
        <f t="shared" si="5"/>
        <v>64.509431260685773</v>
      </c>
      <c r="I49">
        <f t="shared" si="6"/>
        <v>1803.531384541536</v>
      </c>
      <c r="N49">
        <f>Input!J50</f>
        <v>7.7841364285714576</v>
      </c>
      <c r="O49">
        <f t="shared" si="7"/>
        <v>7.4025610000000288</v>
      </c>
      <c r="P49">
        <f t="shared" si="8"/>
        <v>8.9367719276276496</v>
      </c>
      <c r="Q49">
        <f t="shared" si="9"/>
        <v>2.3538031704520046</v>
      </c>
      <c r="R49">
        <f t="shared" si="10"/>
        <v>9.8349446867229577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1.1960289918114462</v>
      </c>
      <c r="D50">
        <f t="shared" si="2"/>
        <v>1.3798851602282944</v>
      </c>
      <c r="E50" s="4">
        <f>Input!I51</f>
        <v>407.59875185714282</v>
      </c>
      <c r="F50">
        <f t="shared" si="3"/>
        <v>406.60665628571422</v>
      </c>
      <c r="G50">
        <f t="shared" si="4"/>
        <v>415.11997154423557</v>
      </c>
      <c r="H50">
        <f t="shared" si="5"/>
        <v>72.476536690972353</v>
      </c>
      <c r="I50">
        <f t="shared" si="6"/>
        <v>2497.0537700629261</v>
      </c>
      <c r="N50">
        <f>Input!J51</f>
        <v>7.0209858571428185</v>
      </c>
      <c r="O50">
        <f t="shared" si="7"/>
        <v>6.6394104285713897</v>
      </c>
      <c r="P50">
        <f t="shared" si="8"/>
        <v>8.8153779749145507</v>
      </c>
      <c r="Q50">
        <f t="shared" si="9"/>
        <v>4.734834762738676</v>
      </c>
      <c r="R50">
        <f t="shared" si="10"/>
        <v>9.0882809386836545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1.2214764171691364</v>
      </c>
      <c r="D51">
        <f t="shared" si="2"/>
        <v>1.4331451940644639</v>
      </c>
      <c r="E51" s="4">
        <f>Input!I52</f>
        <v>414.08553228571429</v>
      </c>
      <c r="F51">
        <f t="shared" si="3"/>
        <v>413.0934367142857</v>
      </c>
      <c r="G51">
        <f t="shared" si="4"/>
        <v>422.35858118959868</v>
      </c>
      <c r="H51">
        <f t="shared" si="5"/>
        <v>85.842902148422624</v>
      </c>
      <c r="I51">
        <f t="shared" si="6"/>
        <v>3272.8855462880947</v>
      </c>
      <c r="N51">
        <f>Input!J52</f>
        <v>6.4867804285714783</v>
      </c>
      <c r="O51">
        <f t="shared" si="7"/>
        <v>6.1052050000000495</v>
      </c>
      <c r="P51">
        <f t="shared" si="8"/>
        <v>8.6807579534090582</v>
      </c>
      <c r="Q51">
        <f t="shared" si="9"/>
        <v>6.6334730158138671</v>
      </c>
      <c r="R51">
        <f t="shared" si="10"/>
        <v>8.2947315663499683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1.2469238425268268</v>
      </c>
      <c r="D52">
        <f t="shared" si="2"/>
        <v>1.4872990357763922</v>
      </c>
      <c r="E52" s="4">
        <f>Input!I53</f>
        <v>420.11442228571434</v>
      </c>
      <c r="F52">
        <f t="shared" si="3"/>
        <v>419.12232671428575</v>
      </c>
      <c r="G52">
        <f t="shared" si="4"/>
        <v>429.33383637911328</v>
      </c>
      <c r="H52">
        <f t="shared" si="5"/>
        <v>104.27492963486608</v>
      </c>
      <c r="I52">
        <f t="shared" si="6"/>
        <v>4119.6364139070065</v>
      </c>
      <c r="N52">
        <f>Input!J53</f>
        <v>6.0288900000000467</v>
      </c>
      <c r="O52">
        <f t="shared" si="7"/>
        <v>5.6473145714286179</v>
      </c>
      <c r="P52">
        <f t="shared" si="8"/>
        <v>8.5338899296383399</v>
      </c>
      <c r="Q52">
        <f t="shared" si="9"/>
        <v>8.3323172986235843</v>
      </c>
      <c r="R52">
        <f t="shared" si="10"/>
        <v>7.4703250575008635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1.2723712678845172</v>
      </c>
      <c r="D53">
        <f t="shared" si="2"/>
        <v>1.5423429849529957</v>
      </c>
      <c r="E53" s="4">
        <f>Input!I54</f>
        <v>426.83014785714289</v>
      </c>
      <c r="F53">
        <f t="shared" si="3"/>
        <v>425.8380522857143</v>
      </c>
      <c r="G53">
        <f t="shared" si="4"/>
        <v>436.04704547929992</v>
      </c>
      <c r="H53">
        <f t="shared" si="5"/>
        <v>104.22354202667766</v>
      </c>
      <c r="I53">
        <f t="shared" si="6"/>
        <v>5026.4701040989812</v>
      </c>
      <c r="N53">
        <f>Input!J54</f>
        <v>6.7157255714285498</v>
      </c>
      <c r="O53">
        <f t="shared" si="7"/>
        <v>6.334150142857121</v>
      </c>
      <c r="P53">
        <f t="shared" si="8"/>
        <v>8.3757637649906655</v>
      </c>
      <c r="Q53">
        <f t="shared" si="9"/>
        <v>4.1681861820812518</v>
      </c>
      <c r="R53">
        <f t="shared" si="10"/>
        <v>6.6309513832515155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1.2978186932422073</v>
      </c>
      <c r="D54">
        <f t="shared" si="2"/>
        <v>1.5982734308155466</v>
      </c>
      <c r="E54" s="4">
        <f>Input!I55</f>
        <v>433.54587342857138</v>
      </c>
      <c r="F54">
        <f t="shared" si="3"/>
        <v>432.55377785714279</v>
      </c>
      <c r="G54">
        <f t="shared" si="4"/>
        <v>442.50021192982604</v>
      </c>
      <c r="H54">
        <f t="shared" si="5"/>
        <v>98.931550762234224</v>
      </c>
      <c r="I54">
        <f t="shared" si="6"/>
        <v>5983.1415269004256</v>
      </c>
      <c r="N54">
        <f>Input!J55</f>
        <v>6.7157255714284929</v>
      </c>
      <c r="O54">
        <f t="shared" si="7"/>
        <v>6.3341501428570641</v>
      </c>
      <c r="P54">
        <f t="shared" si="8"/>
        <v>8.2073745487235055</v>
      </c>
      <c r="Q54">
        <f t="shared" si="9"/>
        <v>3.5089696747336823</v>
      </c>
      <c r="R54">
        <f t="shared" si="10"/>
        <v>5.7920805044293049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1.3232661185998977</v>
      </c>
      <c r="D55">
        <f t="shared" si="2"/>
        <v>1.6550868483173988</v>
      </c>
      <c r="E55" s="4">
        <f>Input!I56</f>
        <v>439.6510784285714</v>
      </c>
      <c r="F55">
        <f t="shared" si="3"/>
        <v>438.6589828571428</v>
      </c>
      <c r="G55">
        <f t="shared" si="4"/>
        <v>448.69598185932364</v>
      </c>
      <c r="H55">
        <f t="shared" si="5"/>
        <v>100.74134896977907</v>
      </c>
      <c r="I55">
        <f t="shared" si="6"/>
        <v>6980.0242340740269</v>
      </c>
      <c r="N55">
        <f>Input!J56</f>
        <v>6.1052050000000122</v>
      </c>
      <c r="O55">
        <f t="shared" si="7"/>
        <v>5.7236295714285834</v>
      </c>
      <c r="P55">
        <f t="shared" si="8"/>
        <v>8.0297164077755152</v>
      </c>
      <c r="Q55">
        <f t="shared" si="9"/>
        <v>5.3180364967726002</v>
      </c>
      <c r="R55">
        <f t="shared" si="10"/>
        <v>4.9685124057973207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1.3487135439575881</v>
      </c>
      <c r="D56">
        <f t="shared" si="2"/>
        <v>1.7127797944857648</v>
      </c>
      <c r="E56" s="4">
        <f>Input!I57</f>
        <v>446.21417385714284</v>
      </c>
      <c r="F56">
        <f t="shared" si="3"/>
        <v>445.22207828571425</v>
      </c>
      <c r="G56">
        <f t="shared" si="4"/>
        <v>454.63759220434218</v>
      </c>
      <c r="H56">
        <f t="shared" si="5"/>
        <v>88.651902351876416</v>
      </c>
      <c r="I56">
        <f t="shared" si="6"/>
        <v>8008.1289323172086</v>
      </c>
      <c r="N56">
        <f>Input!J57</f>
        <v>6.5630954285714438</v>
      </c>
      <c r="O56">
        <f t="shared" si="7"/>
        <v>6.181520000000015</v>
      </c>
      <c r="P56">
        <f t="shared" si="8"/>
        <v>7.8437767152051157</v>
      </c>
      <c r="Q56">
        <f t="shared" si="9"/>
        <v>2.7630973872444513</v>
      </c>
      <c r="R56">
        <f t="shared" si="10"/>
        <v>4.1741608690531624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1.3741609693152785</v>
      </c>
      <c r="D57">
        <f t="shared" si="2"/>
        <v>1.7713489049862139</v>
      </c>
      <c r="E57" s="4">
        <f>Input!I58</f>
        <v>451.32728314285714</v>
      </c>
      <c r="F57">
        <f t="shared" si="3"/>
        <v>450.33518757142855</v>
      </c>
      <c r="G57">
        <f t="shared" si="4"/>
        <v>460.32881957439059</v>
      </c>
      <c r="H57">
        <f t="shared" si="5"/>
        <v>99.872680610627171</v>
      </c>
      <c r="I57">
        <f t="shared" si="6"/>
        <v>9059.1138147494385</v>
      </c>
      <c r="N57">
        <f>Input!J58</f>
        <v>5.1131092857143017</v>
      </c>
      <c r="O57">
        <f t="shared" si="7"/>
        <v>4.7315338571428729</v>
      </c>
      <c r="P57">
        <f t="shared" si="8"/>
        <v>7.6505307143054937</v>
      </c>
      <c r="Q57">
        <f t="shared" si="9"/>
        <v>8.5205426521252576</v>
      </c>
      <c r="R57">
        <f t="shared" si="10"/>
        <v>3.4218722273072903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1.3996083946729687</v>
      </c>
      <c r="D58">
        <f t="shared" si="2"/>
        <v>1.830790890892416</v>
      </c>
      <c r="E58" s="4">
        <f>Input!I59</f>
        <v>456.44039228571421</v>
      </c>
      <c r="F58">
        <f t="shared" si="3"/>
        <v>455.44829671428562</v>
      </c>
      <c r="G58">
        <f t="shared" si="4"/>
        <v>465.7739300854393</v>
      </c>
      <c r="H58">
        <f t="shared" si="5"/>
        <v>106.61870451548262</v>
      </c>
      <c r="I58">
        <f t="shared" si="6"/>
        <v>10125.287495996867</v>
      </c>
      <c r="N58">
        <f>Input!J59</f>
        <v>5.1131091428570699</v>
      </c>
      <c r="O58">
        <f t="shared" si="7"/>
        <v>4.7315337142856411</v>
      </c>
      <c r="P58">
        <f t="shared" si="8"/>
        <v>7.4509365708480093</v>
      </c>
      <c r="Q58">
        <f t="shared" si="9"/>
        <v>7.3951518962795681</v>
      </c>
      <c r="R58">
        <f t="shared" si="10"/>
        <v>2.7232794513193936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1.4250558200306591</v>
      </c>
      <c r="D59">
        <f t="shared" si="2"/>
        <v>1.8911025356453417</v>
      </c>
      <c r="E59" s="4">
        <f>Input!I60</f>
        <v>462.39296728571424</v>
      </c>
      <c r="F59">
        <f t="shared" si="3"/>
        <v>461.40087171428564</v>
      </c>
      <c r="G59">
        <f t="shared" si="4"/>
        <v>470.97763036345884</v>
      </c>
      <c r="H59">
        <f t="shared" si="5"/>
        <v>91.714306224513706</v>
      </c>
      <c r="I59">
        <f t="shared" si="6"/>
        <v>11199.605340326405</v>
      </c>
      <c r="N59">
        <f>Input!J60</f>
        <v>5.9525750000000244</v>
      </c>
      <c r="O59">
        <f t="shared" si="7"/>
        <v>5.5709995714285956</v>
      </c>
      <c r="P59">
        <f t="shared" si="8"/>
        <v>7.2459308615162126</v>
      </c>
      <c r="Q59">
        <f t="shared" si="9"/>
        <v>2.805394826514569</v>
      </c>
      <c r="R59">
        <f t="shared" si="10"/>
        <v>2.0886911146951248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1.4505032453883495</v>
      </c>
      <c r="D60">
        <f t="shared" si="2"/>
        <v>1.9522806921875862</v>
      </c>
      <c r="E60" s="4">
        <f>Input!I61</f>
        <v>466.97187114285714</v>
      </c>
      <c r="F60">
        <f t="shared" si="3"/>
        <v>465.97977557142855</v>
      </c>
      <c r="G60">
        <f t="shared" si="4"/>
        <v>475.94501989874368</v>
      </c>
      <c r="H60">
        <f t="shared" si="5"/>
        <v>99.306094503086442</v>
      </c>
      <c r="I60">
        <f t="shared" si="6"/>
        <v>12275.659964695804</v>
      </c>
      <c r="N60">
        <f>Input!J61</f>
        <v>4.5789038571429046</v>
      </c>
      <c r="O60">
        <f t="shared" si="7"/>
        <v>4.1973284285714758</v>
      </c>
      <c r="P60">
        <f t="shared" si="8"/>
        <v>7.0364245024395524</v>
      </c>
      <c r="Q60">
        <f t="shared" si="9"/>
        <v>8.0604665166531273</v>
      </c>
      <c r="R60">
        <f t="shared" si="10"/>
        <v>1.5270140811206887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1.4759506707460399</v>
      </c>
      <c r="D61">
        <f t="shared" si="2"/>
        <v>2.0143222802598246</v>
      </c>
      <c r="E61" s="4">
        <f>Input!I62</f>
        <v>470.86393928571431</v>
      </c>
      <c r="F61">
        <f t="shared" si="3"/>
        <v>469.87184371428572</v>
      </c>
      <c r="G61">
        <f t="shared" si="4"/>
        <v>480.68154491109357</v>
      </c>
      <c r="H61">
        <f t="shared" si="5"/>
        <v>116.84963996426907</v>
      </c>
      <c r="I61">
        <f t="shared" si="6"/>
        <v>13347.666680827535</v>
      </c>
      <c r="N61">
        <f>Input!J62</f>
        <v>3.8920681428571697</v>
      </c>
      <c r="O61">
        <f t="shared" si="7"/>
        <v>3.5104927142857409</v>
      </c>
      <c r="P61">
        <f t="shared" si="8"/>
        <v>6.823299117843332</v>
      </c>
      <c r="Q61">
        <f t="shared" si="9"/>
        <v>10.974686267452181</v>
      </c>
      <c r="R61">
        <f t="shared" si="10"/>
        <v>1.0457081574057525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1.5013980961037301</v>
      </c>
      <c r="D62">
        <f t="shared" si="2"/>
        <v>2.0772242838475612</v>
      </c>
      <c r="E62" s="4">
        <f>Input!I63</f>
        <v>474.75600742857142</v>
      </c>
      <c r="F62">
        <f t="shared" si="3"/>
        <v>473.76391185714283</v>
      </c>
      <c r="G62">
        <f t="shared" si="4"/>
        <v>485.1929538655495</v>
      </c>
      <c r="H62">
        <f t="shared" si="5"/>
        <v>130.62300122992434</v>
      </c>
      <c r="I62">
        <f t="shared" si="6"/>
        <v>14410.444614009311</v>
      </c>
      <c r="N62">
        <f>Input!J63</f>
        <v>3.8920681428571129</v>
      </c>
      <c r="O62">
        <f t="shared" si="7"/>
        <v>3.5104927142856841</v>
      </c>
      <c r="P62">
        <f t="shared" si="8"/>
        <v>6.6074038452187178</v>
      </c>
      <c r="Q62">
        <f t="shared" si="9"/>
        <v>9.5908585528969219</v>
      </c>
      <c r="R62">
        <f t="shared" si="10"/>
        <v>0.65077046404566763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1.5268455214614205</v>
      </c>
      <c r="D63">
        <f t="shared" si="2"/>
        <v>2.1409837487674017</v>
      </c>
      <c r="E63" s="4">
        <f>Input!I64</f>
        <v>479.18228114285711</v>
      </c>
      <c r="F63">
        <f t="shared" si="3"/>
        <v>478.19018557142851</v>
      </c>
      <c r="G63">
        <f t="shared" si="4"/>
        <v>489.48525475846111</v>
      </c>
      <c r="H63">
        <f t="shared" si="5"/>
        <v>127.57858793985318</v>
      </c>
      <c r="I63">
        <f t="shared" si="6"/>
        <v>15459.394202760872</v>
      </c>
      <c r="N63">
        <f>Input!J64</f>
        <v>4.4262737142856849</v>
      </c>
      <c r="O63">
        <f t="shared" si="7"/>
        <v>4.0446982857142562</v>
      </c>
      <c r="P63">
        <f t="shared" si="8"/>
        <v>6.389552570098564</v>
      </c>
      <c r="Q63">
        <f t="shared" si="9"/>
        <v>5.4983416149954447</v>
      </c>
      <c r="R63">
        <f t="shared" si="10"/>
        <v>0.34674688955707361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1.5522929468191109</v>
      </c>
      <c r="D64">
        <f t="shared" si="2"/>
        <v>2.2055977803829943</v>
      </c>
      <c r="E64" s="4">
        <f>Input!I65</f>
        <v>483.68486985714287</v>
      </c>
      <c r="F64">
        <f t="shared" si="3"/>
        <v>482.69277428571428</v>
      </c>
      <c r="G64">
        <f t="shared" si="4"/>
        <v>493.56467427431346</v>
      </c>
      <c r="H64">
        <f t="shared" si="5"/>
        <v>118.1982093621029</v>
      </c>
      <c r="I64">
        <f t="shared" si="6"/>
        <v>16490.471744203656</v>
      </c>
      <c r="N64">
        <f>Input!J65</f>
        <v>4.5025887142857641</v>
      </c>
      <c r="O64">
        <f t="shared" si="7"/>
        <v>4.1210132857143353</v>
      </c>
      <c r="P64">
        <f t="shared" si="8"/>
        <v>6.1705215805120135</v>
      </c>
      <c r="Q64">
        <f t="shared" si="9"/>
        <v>4.2004842504444868</v>
      </c>
      <c r="R64">
        <f t="shared" si="10"/>
        <v>0.13676771266925808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1.5777403721768013</v>
      </c>
      <c r="D65">
        <f t="shared" si="2"/>
        <v>2.2710635414416709</v>
      </c>
      <c r="E65" s="4">
        <f>Input!I66</f>
        <v>488.26377371428572</v>
      </c>
      <c r="F65">
        <f t="shared" si="3"/>
        <v>487.27167814285713</v>
      </c>
      <c r="G65">
        <f t="shared" si="4"/>
        <v>497.43761889508949</v>
      </c>
      <c r="H65">
        <f t="shared" si="5"/>
        <v>103.34635137789863</v>
      </c>
      <c r="I65">
        <f t="shared" si="6"/>
        <v>17500.161606266724</v>
      </c>
      <c r="N65">
        <f>Input!J66</f>
        <v>4.5789038571428478</v>
      </c>
      <c r="O65">
        <f t="shared" si="7"/>
        <v>4.197328428571419</v>
      </c>
      <c r="P65">
        <f t="shared" si="8"/>
        <v>5.9510476284897251</v>
      </c>
      <c r="Q65">
        <f t="shared" si="9"/>
        <v>3.0755310321621039</v>
      </c>
      <c r="R65">
        <f t="shared" si="10"/>
        <v>2.2604292006652902E-2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1.6031877975344915</v>
      </c>
      <c r="D66">
        <f t="shared" si="2"/>
        <v>2.3373782500235292</v>
      </c>
      <c r="E66" s="4">
        <f>Input!I67</f>
        <v>492.07952685714281</v>
      </c>
      <c r="F66">
        <f t="shared" si="3"/>
        <v>491.08743128571422</v>
      </c>
      <c r="G66">
        <f t="shared" si="4"/>
        <v>501.11063802607651</v>
      </c>
      <c r="H66">
        <f t="shared" si="5"/>
        <v>100.4646733600442</v>
      </c>
      <c r="I66">
        <f t="shared" si="6"/>
        <v>18485.446680995417</v>
      </c>
      <c r="N66">
        <f>Input!J67</f>
        <v>3.8157531428570906</v>
      </c>
      <c r="O66">
        <f t="shared" si="7"/>
        <v>3.4341777142856618</v>
      </c>
      <c r="P66">
        <f t="shared" si="8"/>
        <v>5.7318263836051253</v>
      </c>
      <c r="Q66">
        <f t="shared" si="9"/>
        <v>5.2791894076255019</v>
      </c>
      <c r="R66">
        <f t="shared" si="10"/>
        <v>4.7436288094863648E-3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1.6286352228921819</v>
      </c>
      <c r="D67">
        <f t="shared" si="2"/>
        <v>2.4045391775954297</v>
      </c>
      <c r="E67" s="4">
        <f>Input!I68</f>
        <v>496.20054014285716</v>
      </c>
      <c r="F67">
        <f t="shared" si="3"/>
        <v>495.20844457142857</v>
      </c>
      <c r="G67">
        <f t="shared" si="4"/>
        <v>504.59038918502949</v>
      </c>
      <c r="H67">
        <f t="shared" si="5"/>
        <v>88.020884732675356</v>
      </c>
      <c r="I67">
        <f t="shared" si="6"/>
        <v>19443.777604330851</v>
      </c>
      <c r="N67">
        <f>Input!J68</f>
        <v>4.1210132857143549</v>
      </c>
      <c r="O67">
        <f t="shared" si="7"/>
        <v>3.7394378571429261</v>
      </c>
      <c r="P67">
        <f t="shared" si="8"/>
        <v>5.5135112614641164</v>
      </c>
      <c r="Q67">
        <f t="shared" si="9"/>
        <v>3.1473364439197775</v>
      </c>
      <c r="R67">
        <f t="shared" si="10"/>
        <v>8.247759576855182E-2</v>
      </c>
    </row>
    <row r="68" spans="1:18" x14ac:dyDescent="0.25">
      <c r="A68">
        <f>Input!G69</f>
        <v>65</v>
      </c>
      <c r="B68">
        <f t="shared" ref="B68:B83" si="11">A68-$A$3</f>
        <v>65</v>
      </c>
      <c r="C68">
        <f t="shared" ref="C68:C83" si="12">B68*$AA$3</f>
        <v>1.6540826482498723</v>
      </c>
      <c r="D68">
        <f t="shared" ref="D68:D83" si="13">POWER(C68,$AB$3)</f>
        <v>2.4725436471629538</v>
      </c>
      <c r="E68" s="4">
        <f>Input!I69</f>
        <v>500.0926084285714</v>
      </c>
      <c r="F68">
        <f t="shared" ref="F68:F83" si="14">E68-$E$3</f>
        <v>499.1005128571428</v>
      </c>
      <c r="G68">
        <f t="shared" ref="G68:G83" si="15">$Z$3*(1-EXP(-1*D68))</f>
        <v>507.88360528554733</v>
      </c>
      <c r="H68">
        <f t="shared" ref="H68:H83" si="16">(F68-G68)^2</f>
        <v>77.142712605896975</v>
      </c>
      <c r="I68">
        <f t="shared" ref="I68:I83" si="17">(G68-$J$4)^2</f>
        <v>20373.041217813759</v>
      </c>
      <c r="N68">
        <f>Input!J69</f>
        <v>3.892068285714231</v>
      </c>
      <c r="O68">
        <f t="shared" ref="O68:O83" si="18">N68-$N$3</f>
        <v>3.5104928571428022</v>
      </c>
      <c r="P68">
        <f t="shared" ref="P68:P83" si="19">POWER(C68,$AB$3)*EXP(-D68)*$Z$3*$AA$3*$AB$3</f>
        <v>5.2967126082925953</v>
      </c>
      <c r="Q68">
        <f t="shared" ref="Q68:Q83" si="20">(O68-P68)^2</f>
        <v>3.1905809993976284</v>
      </c>
      <c r="R68">
        <f t="shared" ref="R68:R83" si="21">(P68-$S$4)^2</f>
        <v>0.25400368449529037</v>
      </c>
    </row>
    <row r="69" spans="1:18" x14ac:dyDescent="0.25">
      <c r="A69">
        <f>Input!G70</f>
        <v>66</v>
      </c>
      <c r="B69">
        <f t="shared" si="11"/>
        <v>66</v>
      </c>
      <c r="C69">
        <f t="shared" si="12"/>
        <v>1.6795300736075625</v>
      </c>
      <c r="D69">
        <f t="shared" si="13"/>
        <v>2.541389031513968</v>
      </c>
      <c r="E69" s="4">
        <f>Input!I70</f>
        <v>504.1373068571429</v>
      </c>
      <c r="F69">
        <f t="shared" si="14"/>
        <v>503.14521128571431</v>
      </c>
      <c r="G69">
        <f t="shared" si="15"/>
        <v>510.99706403046008</v>
      </c>
      <c r="H69">
        <f t="shared" si="16"/>
        <v>61.651591525171682</v>
      </c>
      <c r="I69">
        <f t="shared" si="17"/>
        <v>21271.528697634403</v>
      </c>
      <c r="N69">
        <f>Input!J70</f>
        <v>4.0446984285715075</v>
      </c>
      <c r="O69">
        <f t="shared" si="18"/>
        <v>3.6631230000000787</v>
      </c>
      <c r="P69">
        <f t="shared" si="19"/>
        <v>5.0819972213104609</v>
      </c>
      <c r="Q69">
        <f t="shared" si="20"/>
        <v>2.0132040558991435</v>
      </c>
      <c r="R69">
        <f t="shared" si="21"/>
        <v>0.5165342452333207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1.7049774989652529</v>
      </c>
      <c r="D70">
        <f t="shared" si="13"/>
        <v>2.6110727515479195</v>
      </c>
      <c r="E70" s="4">
        <f>Input!I71</f>
        <v>507.34253942857146</v>
      </c>
      <c r="F70">
        <f t="shared" si="14"/>
        <v>506.35044385714286</v>
      </c>
      <c r="G70">
        <f t="shared" si="15"/>
        <v>513.93755941699465</v>
      </c>
      <c r="H70">
        <f t="shared" si="16"/>
        <v>57.564322518545012</v>
      </c>
      <c r="I70">
        <f t="shared" si="17"/>
        <v>22137.903727076828</v>
      </c>
      <c r="N70">
        <f>Input!J71</f>
        <v>3.205232571428553</v>
      </c>
      <c r="O70">
        <f t="shared" si="18"/>
        <v>2.8236571428571242</v>
      </c>
      <c r="P70">
        <f t="shared" si="19"/>
        <v>4.869888183413452</v>
      </c>
      <c r="Q70">
        <f t="shared" si="20"/>
        <v>4.1870614713362322</v>
      </c>
      <c r="R70">
        <f t="shared" si="21"/>
        <v>0.86641136464146151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1.7304249243229433</v>
      </c>
      <c r="D71">
        <f t="shared" si="13"/>
        <v>2.6815922746854461</v>
      </c>
      <c r="E71" s="4">
        <f>Input!I72</f>
        <v>512.45564857142858</v>
      </c>
      <c r="F71">
        <f t="shared" si="14"/>
        <v>511.46355299999999</v>
      </c>
      <c r="G71">
        <f t="shared" si="15"/>
        <v>516.71187534252999</v>
      </c>
      <c r="H71">
        <f t="shared" si="16"/>
        <v>27.544887411099612</v>
      </c>
      <c r="I71">
        <f t="shared" si="17"/>
        <v>22971.171040357087</v>
      </c>
      <c r="N71">
        <f>Input!J72</f>
        <v>5.1131091428571267</v>
      </c>
      <c r="O71">
        <f t="shared" si="18"/>
        <v>4.7315337142856979</v>
      </c>
      <c r="P71">
        <f t="shared" si="19"/>
        <v>4.6608649897978518</v>
      </c>
      <c r="Q71">
        <f t="shared" si="20"/>
        <v>4.9940686207391007E-3</v>
      </c>
      <c r="R71">
        <f t="shared" si="21"/>
        <v>1.2992247404245838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1.7558723496806337</v>
      </c>
      <c r="D72">
        <f t="shared" si="13"/>
        <v>2.7529451133533214</v>
      </c>
      <c r="E72" s="4">
        <f>Input!I73</f>
        <v>517.72138785714287</v>
      </c>
      <c r="F72">
        <f t="shared" si="14"/>
        <v>516.72929228571434</v>
      </c>
      <c r="G72">
        <f t="shared" si="15"/>
        <v>519.32676128787261</v>
      </c>
      <c r="H72">
        <f t="shared" si="16"/>
        <v>6.7468452171731172</v>
      </c>
      <c r="I72">
        <f t="shared" si="17"/>
        <v>23770.645619676328</v>
      </c>
      <c r="N72">
        <f>Input!J73</f>
        <v>5.2657392857142895</v>
      </c>
      <c r="O72">
        <f t="shared" si="18"/>
        <v>4.8841638571428607</v>
      </c>
      <c r="P72">
        <f t="shared" si="19"/>
        <v>4.4553639435441221</v>
      </c>
      <c r="Q72">
        <f t="shared" si="20"/>
        <v>0.18386936590228567</v>
      </c>
      <c r="R72">
        <f t="shared" si="21"/>
        <v>1.8099301551900806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1.7813197750383238</v>
      </c>
      <c r="D73">
        <f t="shared" si="13"/>
        <v>2.8251288235401111</v>
      </c>
      <c r="E73" s="4">
        <f>Input!I74</f>
        <v>522.52923671428573</v>
      </c>
      <c r="F73">
        <f t="shared" si="14"/>
        <v>521.53714114285719</v>
      </c>
      <c r="G73">
        <f t="shared" si="15"/>
        <v>521.78891004419586</v>
      </c>
      <c r="H73">
        <f t="shared" si="16"/>
        <v>6.3387579681278117E-2</v>
      </c>
      <c r="I73">
        <f t="shared" si="17"/>
        <v>24535.922783445436</v>
      </c>
      <c r="N73">
        <f>Input!J74</f>
        <v>4.8078488571428579</v>
      </c>
      <c r="O73">
        <f t="shared" si="18"/>
        <v>4.4262734285714291</v>
      </c>
      <c r="P73">
        <f t="shared" si="19"/>
        <v>4.2537787968084713</v>
      </c>
      <c r="Q73">
        <f t="shared" si="20"/>
        <v>2.9754397987038435E-2</v>
      </c>
      <c r="R73">
        <f t="shared" si="21"/>
        <v>2.3929664166637372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1.8067672003960142</v>
      </c>
      <c r="D74">
        <f t="shared" si="13"/>
        <v>2.898141003418274</v>
      </c>
      <c r="E74" s="4">
        <f>Input!I75</f>
        <v>527.26077071428563</v>
      </c>
      <c r="F74">
        <f t="shared" si="14"/>
        <v>526.26867514285709</v>
      </c>
      <c r="G74">
        <f t="shared" si="15"/>
        <v>524.10493744008238</v>
      </c>
      <c r="H74">
        <f t="shared" si="16"/>
        <v>4.6817608464087819</v>
      </c>
      <c r="I74">
        <f t="shared" si="17"/>
        <v>25266.849362428493</v>
      </c>
      <c r="N74">
        <f>Input!J75</f>
        <v>4.7315339999998969</v>
      </c>
      <c r="O74">
        <f t="shared" si="18"/>
        <v>4.3499585714284681</v>
      </c>
      <c r="P74">
        <f t="shared" si="19"/>
        <v>4.0564616141391401</v>
      </c>
      <c r="Q74">
        <f t="shared" si="20"/>
        <v>8.6140463938093631E-2</v>
      </c>
      <c r="R74">
        <f t="shared" si="21"/>
        <v>3.0423689085488195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1.8322146257537046</v>
      </c>
      <c r="D75">
        <f t="shared" si="13"/>
        <v>2.9719792920287529</v>
      </c>
      <c r="E75" s="4">
        <f>Input!I76</f>
        <v>532.22124985714277</v>
      </c>
      <c r="F75">
        <f t="shared" si="14"/>
        <v>531.22915428571423</v>
      </c>
      <c r="G75">
        <f t="shared" si="15"/>
        <v>526.28136401648135</v>
      </c>
      <c r="H75">
        <f t="shared" si="16"/>
        <v>24.4806285483156</v>
      </c>
      <c r="I75">
        <f t="shared" si="17"/>
        <v>25963.496122249227</v>
      </c>
      <c r="N75">
        <f>Input!J76</f>
        <v>4.9604791428571389</v>
      </c>
      <c r="O75">
        <f t="shared" si="18"/>
        <v>4.5789037142857101</v>
      </c>
      <c r="P75">
        <f t="shared" si="19"/>
        <v>3.863723834519075</v>
      </c>
      <c r="Q75">
        <f t="shared" si="20"/>
        <v>0.5114822604230187</v>
      </c>
      <c r="R75">
        <f t="shared" si="21"/>
        <v>3.7518781779621881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1.857662051111395</v>
      </c>
      <c r="D76">
        <f t="shared" si="13"/>
        <v>3.0466413680243853</v>
      </c>
      <c r="E76" s="4">
        <f>Input!I77</f>
        <v>537.0290988571428</v>
      </c>
      <c r="F76">
        <f t="shared" si="14"/>
        <v>536.03700328571426</v>
      </c>
      <c r="G76">
        <f t="shared" si="15"/>
        <v>528.32459858981372</v>
      </c>
      <c r="H76">
        <f t="shared" si="16"/>
        <v>59.481186193348783</v>
      </c>
      <c r="I76">
        <f t="shared" si="17"/>
        <v>26626.131555472304</v>
      </c>
      <c r="N76">
        <f>Input!J77</f>
        <v>4.8078490000000329</v>
      </c>
      <c r="O76">
        <f t="shared" si="18"/>
        <v>4.4262735714286041</v>
      </c>
      <c r="P76">
        <f t="shared" si="19"/>
        <v>3.6758375090199018</v>
      </c>
      <c r="Q76">
        <f t="shared" si="20"/>
        <v>0.56315428376347776</v>
      </c>
      <c r="R76">
        <f t="shared" si="21"/>
        <v>4.5150422645899875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1.8831094764690852</v>
      </c>
      <c r="D77">
        <f t="shared" si="13"/>
        <v>3.1221249484687363</v>
      </c>
      <c r="E77" s="4">
        <f>Input!I78</f>
        <v>541.6080027142857</v>
      </c>
      <c r="F77">
        <f t="shared" si="14"/>
        <v>540.61590714285717</v>
      </c>
      <c r="G77">
        <f t="shared" si="15"/>
        <v>530.24092363690954</v>
      </c>
      <c r="H77">
        <f t="shared" si="16"/>
        <v>107.64028274868528</v>
      </c>
      <c r="I77">
        <f t="shared" si="17"/>
        <v>27255.197134404661</v>
      </c>
      <c r="N77">
        <f>Input!J78</f>
        <v>4.5789038571429046</v>
      </c>
      <c r="O77">
        <f t="shared" si="18"/>
        <v>4.1973284285714758</v>
      </c>
      <c r="P77">
        <f t="shared" si="19"/>
        <v>3.4930366914145723</v>
      </c>
      <c r="Q77">
        <f t="shared" si="20"/>
        <v>0.49602685102748889</v>
      </c>
      <c r="R77">
        <f t="shared" si="21"/>
        <v>5.3253117475315408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1.9085569018267756</v>
      </c>
      <c r="D78">
        <f t="shared" si="13"/>
        <v>3.1984277876871787</v>
      </c>
      <c r="E78" s="4">
        <f>Input!I79</f>
        <v>545.34744085714283</v>
      </c>
      <c r="F78">
        <f t="shared" si="14"/>
        <v>544.35534528571429</v>
      </c>
      <c r="G78">
        <f t="shared" si="15"/>
        <v>532.03648242989777</v>
      </c>
      <c r="H78">
        <f t="shared" si="16"/>
        <v>151.75438206041594</v>
      </c>
      <c r="I78">
        <f t="shared" si="17"/>
        <v>27851.284086885269</v>
      </c>
      <c r="N78">
        <f>Input!J79</f>
        <v>3.7394381428571251</v>
      </c>
      <c r="O78">
        <f t="shared" si="18"/>
        <v>3.3578627142856963</v>
      </c>
      <c r="P78">
        <f t="shared" si="19"/>
        <v>3.3155189597184473</v>
      </c>
      <c r="Q78">
        <f t="shared" si="20"/>
        <v>1.7929935508514143E-3</v>
      </c>
      <c r="R78">
        <f t="shared" si="21"/>
        <v>6.1761267433144154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1.934004327184466</v>
      </c>
      <c r="D79">
        <f t="shared" si="13"/>
        <v>3.2755476761672901</v>
      </c>
      <c r="E79" s="4">
        <f>Input!I80</f>
        <v>548.32372828571431</v>
      </c>
      <c r="F79">
        <f t="shared" si="14"/>
        <v>547.33163271428577</v>
      </c>
      <c r="G79">
        <f t="shared" si="15"/>
        <v>533.71726784456098</v>
      </c>
      <c r="H79">
        <f t="shared" si="16"/>
        <v>185.35093080599665</v>
      </c>
      <c r="I79">
        <f t="shared" si="17"/>
        <v>28415.111731618919</v>
      </c>
      <c r="N79">
        <f>Input!J80</f>
        <v>2.9762874285714815</v>
      </c>
      <c r="O79">
        <f t="shared" si="18"/>
        <v>2.5947120000000528</v>
      </c>
      <c r="P79">
        <f t="shared" si="19"/>
        <v>3.1434470473913323</v>
      </c>
      <c r="Q79">
        <f t="shared" si="20"/>
        <v>0.3011101522355098</v>
      </c>
      <c r="R79">
        <f t="shared" si="21"/>
        <v>7.0609953288345153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1.9594517525421564</v>
      </c>
      <c r="D80">
        <f t="shared" si="13"/>
        <v>3.3534824395058096</v>
      </c>
      <c r="E80" s="4">
        <f>Input!I81</f>
        <v>551.37633085714288</v>
      </c>
      <c r="F80">
        <f t="shared" si="14"/>
        <v>550.38423528571434</v>
      </c>
      <c r="G80">
        <f t="shared" si="15"/>
        <v>535.28911276196129</v>
      </c>
      <c r="H80">
        <f t="shared" si="16"/>
        <v>227.86272400711658</v>
      </c>
      <c r="I80">
        <f t="shared" si="17"/>
        <v>28947.507386982266</v>
      </c>
      <c r="N80">
        <f>Input!J81</f>
        <v>3.0526025714285652</v>
      </c>
      <c r="O80">
        <f t="shared" si="18"/>
        <v>2.6710271428571364</v>
      </c>
      <c r="P80">
        <f t="shared" si="19"/>
        <v>2.976950563817204</v>
      </c>
      <c r="Q80">
        <f t="shared" si="20"/>
        <v>9.358913949191075E-2</v>
      </c>
      <c r="R80">
        <f t="shared" si="21"/>
        <v>7.973563083024116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1.9848991778998466</v>
      </c>
      <c r="D81">
        <f t="shared" si="13"/>
        <v>3.432229937399621</v>
      </c>
      <c r="E81" s="4">
        <f>Input!I82</f>
        <v>554.50524842857135</v>
      </c>
      <c r="F81">
        <f t="shared" si="14"/>
        <v>553.51315285714281</v>
      </c>
      <c r="G81">
        <f t="shared" si="15"/>
        <v>536.75768198029778</v>
      </c>
      <c r="H81">
        <f t="shared" si="16"/>
        <v>280.74580430480222</v>
      </c>
      <c r="I81">
        <f t="shared" si="17"/>
        <v>29449.387847575417</v>
      </c>
      <c r="N81">
        <f>Input!J82</f>
        <v>3.1289175714284738</v>
      </c>
      <c r="O81">
        <f t="shared" si="18"/>
        <v>2.747342142857045</v>
      </c>
      <c r="P81">
        <f t="shared" si="19"/>
        <v>2.8161277846650252</v>
      </c>
      <c r="Q81">
        <f t="shared" si="20"/>
        <v>4.7314645189357523E-3</v>
      </c>
      <c r="R81">
        <f t="shared" si="21"/>
        <v>8.9076736387955791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2.010346603257537</v>
      </c>
      <c r="D82">
        <f t="shared" si="13"/>
        <v>3.5117880626783577</v>
      </c>
      <c r="E82" s="4">
        <f>Input!I83</f>
        <v>557.63416599999994</v>
      </c>
      <c r="F82">
        <f t="shared" si="14"/>
        <v>556.6420704285714</v>
      </c>
      <c r="G82">
        <f t="shared" si="15"/>
        <v>538.12846555191391</v>
      </c>
      <c r="H82">
        <f t="shared" si="16"/>
        <v>342.75356552899621</v>
      </c>
      <c r="I82">
        <f t="shared" si="17"/>
        <v>29921.742405963254</v>
      </c>
      <c r="N82">
        <f>Input!J83</f>
        <v>3.1289175714285875</v>
      </c>
      <c r="O82">
        <f t="shared" si="18"/>
        <v>2.7473421428571587</v>
      </c>
      <c r="P82">
        <f t="shared" si="19"/>
        <v>2.6610474938052762</v>
      </c>
      <c r="Q82">
        <f t="shared" si="20"/>
        <v>7.446766454987575E-3</v>
      </c>
      <c r="R82">
        <f t="shared" si="21"/>
        <v>9.8574203109819454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2.0357940286152272</v>
      </c>
      <c r="D83">
        <f t="shared" si="13"/>
        <v>3.5921547403764191</v>
      </c>
      <c r="E83" s="4">
        <f>Input!I84</f>
        <v>560.38150814285711</v>
      </c>
      <c r="F83">
        <f t="shared" si="14"/>
        <v>559.38941257142858</v>
      </c>
      <c r="G83">
        <f t="shared" si="15"/>
        <v>539.40677345908728</v>
      </c>
      <c r="H83">
        <f t="shared" si="16"/>
        <v>399.30586589407244</v>
      </c>
      <c r="I83">
        <f t="shared" si="17"/>
        <v>30365.617382879438</v>
      </c>
      <c r="N83">
        <f>Input!J84</f>
        <v>2.7473421428571783</v>
      </c>
      <c r="O83">
        <f t="shared" si="18"/>
        <v>2.3657667142857495</v>
      </c>
      <c r="P83">
        <f t="shared" si="19"/>
        <v>2.511750859594899</v>
      </c>
      <c r="Q83">
        <f t="shared" si="20"/>
        <v>2.1311370681642874E-2</v>
      </c>
      <c r="R83">
        <f t="shared" si="21"/>
        <v>10.817189016063994</v>
      </c>
    </row>
    <row r="84" spans="1:18" x14ac:dyDescent="0.25">
      <c r="A84">
        <f>Input!G85</f>
        <v>81</v>
      </c>
      <c r="E84" s="4">
        <f>Input!I85</f>
        <v>562.97622028571425</v>
      </c>
      <c r="N84">
        <f>Input!J85</f>
        <v>2.5947121428571336</v>
      </c>
    </row>
    <row r="85" spans="1:18" x14ac:dyDescent="0.25">
      <c r="A85">
        <f>Input!G86</f>
        <v>82</v>
      </c>
      <c r="E85" s="4">
        <f>Input!I86</f>
        <v>564.42620642857139</v>
      </c>
      <c r="N85">
        <f>Input!J86</f>
        <v>1.4499861428571421</v>
      </c>
    </row>
    <row r="86" spans="1:18" x14ac:dyDescent="0.25">
      <c r="A86">
        <f>Input!G87</f>
        <v>83</v>
      </c>
      <c r="E86" s="4">
        <f>Input!I87</f>
        <v>565.87619271428571</v>
      </c>
      <c r="N86">
        <f>Input!J87</f>
        <v>1.4499862857143171</v>
      </c>
    </row>
    <row r="87" spans="1:18" x14ac:dyDescent="0.25">
      <c r="A87">
        <f>Input!G88</f>
        <v>84</v>
      </c>
      <c r="E87" s="4">
        <f>Input!I88</f>
        <v>567.17354885714292</v>
      </c>
      <c r="N87">
        <f>Input!J88</f>
        <v>1.2973561428572111</v>
      </c>
    </row>
    <row r="88" spans="1:18" x14ac:dyDescent="0.25">
      <c r="A88">
        <f>Input!G89</f>
        <v>85</v>
      </c>
      <c r="E88" s="4">
        <f>Input!I89</f>
        <v>568.54722000000004</v>
      </c>
      <c r="N88">
        <f>Input!J89</f>
        <v>1.3736711428571198</v>
      </c>
    </row>
    <row r="89" spans="1:18" x14ac:dyDescent="0.25">
      <c r="A89">
        <f>Input!G90</f>
        <v>86</v>
      </c>
      <c r="E89" s="4">
        <f>Input!I90</f>
        <v>570.22615128571431</v>
      </c>
      <c r="N89">
        <f>Input!J90</f>
        <v>1.6789312857142704</v>
      </c>
    </row>
    <row r="90" spans="1:18" x14ac:dyDescent="0.25">
      <c r="A90">
        <f>Input!G91</f>
        <v>87</v>
      </c>
      <c r="E90" s="4">
        <f>Input!I91</f>
        <v>571.82876771428573</v>
      </c>
      <c r="N90">
        <f>Input!J91</f>
        <v>1.6026164285714231</v>
      </c>
    </row>
    <row r="91" spans="1:18" x14ac:dyDescent="0.25">
      <c r="A91">
        <f>Input!G92</f>
        <v>88</v>
      </c>
      <c r="E91" s="4">
        <f>Input!I92</f>
        <v>573.43138399999998</v>
      </c>
      <c r="N91">
        <f>Input!J92</f>
        <v>1.6026162857142481</v>
      </c>
    </row>
    <row r="92" spans="1:18" x14ac:dyDescent="0.25">
      <c r="A92">
        <f>Input!G93</f>
        <v>89</v>
      </c>
      <c r="E92" s="4">
        <f>Input!I93</f>
        <v>575.03400028571434</v>
      </c>
      <c r="N92">
        <f>Input!J93</f>
        <v>1.6026162857143618</v>
      </c>
    </row>
    <row r="93" spans="1:18" x14ac:dyDescent="0.25">
      <c r="A93">
        <f>Input!G94</f>
        <v>90</v>
      </c>
      <c r="E93" s="4">
        <f>Input!I94</f>
        <v>576.7129315714285</v>
      </c>
      <c r="N93">
        <f>Input!J94</f>
        <v>1.6789312857141567</v>
      </c>
    </row>
    <row r="94" spans="1:18" x14ac:dyDescent="0.25">
      <c r="A94">
        <f>Input!G95</f>
        <v>91</v>
      </c>
      <c r="E94" s="4">
        <f>Input!I95</f>
        <v>578.39186285714277</v>
      </c>
      <c r="N94">
        <f>Input!J95</f>
        <v>1.6789312857142704</v>
      </c>
    </row>
    <row r="95" spans="1:18" x14ac:dyDescent="0.25">
      <c r="A95">
        <f>Input!G96</f>
        <v>92</v>
      </c>
      <c r="E95" s="4">
        <f>Input!I96</f>
        <v>579.765534</v>
      </c>
      <c r="N95">
        <f>Input!J96</f>
        <v>1.3736711428572335</v>
      </c>
    </row>
    <row r="96" spans="1:18" x14ac:dyDescent="0.25">
      <c r="A96">
        <f>Input!G97</f>
        <v>93</v>
      </c>
      <c r="E96" s="4">
        <f>Input!I97</f>
        <v>580.75762985714289</v>
      </c>
      <c r="N96">
        <f>Input!J97</f>
        <v>0.99209585714288551</v>
      </c>
    </row>
    <row r="97" spans="1:14" x14ac:dyDescent="0.25">
      <c r="A97">
        <f>Input!G98</f>
        <v>94</v>
      </c>
      <c r="E97" s="4">
        <f>Input!I98</f>
        <v>581.67341057142858</v>
      </c>
      <c r="N97">
        <f>Input!J98</f>
        <v>0.91578071428568819</v>
      </c>
    </row>
    <row r="98" spans="1:14" x14ac:dyDescent="0.25">
      <c r="A98">
        <f>Input!G99</f>
        <v>95</v>
      </c>
      <c r="E98" s="4">
        <f>Input!I99</f>
        <v>582.51287628571424</v>
      </c>
      <c r="N98">
        <f>Input!J99</f>
        <v>0.83946571428566585</v>
      </c>
    </row>
    <row r="99" spans="1:14" x14ac:dyDescent="0.25">
      <c r="A99">
        <f>Input!G100</f>
        <v>96</v>
      </c>
      <c r="E99" s="4">
        <f>Input!I100</f>
        <v>583.35234200000002</v>
      </c>
      <c r="N99">
        <f>Input!J100</f>
        <v>0.83946571428577954</v>
      </c>
    </row>
    <row r="100" spans="1:14" x14ac:dyDescent="0.25">
      <c r="A100">
        <f>Input!G101</f>
        <v>97</v>
      </c>
      <c r="E100" s="4">
        <f>Input!I101</f>
        <v>584.03917757142858</v>
      </c>
      <c r="N100">
        <f>Input!J101</f>
        <v>0.68683557142855989</v>
      </c>
    </row>
    <row r="101" spans="1:14" x14ac:dyDescent="0.25">
      <c r="A101">
        <f>Input!G102</f>
        <v>98</v>
      </c>
      <c r="E101" s="4">
        <f>Input!I102</f>
        <v>584.72601314285714</v>
      </c>
      <c r="N101">
        <f>Input!J102</f>
        <v>0.68683557142855989</v>
      </c>
    </row>
    <row r="102" spans="1:14" x14ac:dyDescent="0.25">
      <c r="A102">
        <f>Input!G103</f>
        <v>99</v>
      </c>
      <c r="E102" s="4">
        <f>Input!I103</f>
        <v>585.41284871428581</v>
      </c>
      <c r="N102">
        <f>Input!J103</f>
        <v>0.68683557142867357</v>
      </c>
    </row>
    <row r="103" spans="1:14" x14ac:dyDescent="0.25">
      <c r="A103">
        <f>Input!G104</f>
        <v>101</v>
      </c>
      <c r="E103" s="4">
        <f>Input!I104</f>
        <v>587.39704028571418</v>
      </c>
      <c r="N103">
        <f>Input!J104</f>
        <v>1.0684108571426805</v>
      </c>
    </row>
  </sheetData>
  <mergeCells count="3">
    <mergeCell ref="E1:L1"/>
    <mergeCell ref="N1:U1"/>
    <mergeCell ref="AD3:AK18"/>
  </mergeCells>
  <conditionalFormatting sqref="Y6">
    <cfRule type="cellIs" dxfId="5" priority="1" operator="greaterThan">
      <formula>0.05</formula>
    </cfRule>
    <cfRule type="cellIs" dxfId="4" priority="2" operator="between">
      <formula>0.05</formula>
      <formula>0.025</formula>
    </cfRule>
    <cfRule type="cellIs" dxfId="3" priority="3" operator="lessThan">
      <formula>0.025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H1" zoomScale="86" zoomScaleNormal="86" workbookViewId="0">
      <selection activeCell="J25" sqref="J25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463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0</v>
      </c>
      <c r="B3">
        <f>A3-$A$3</f>
        <v>0</v>
      </c>
      <c r="C3">
        <f>EXP(B3)</f>
        <v>1</v>
      </c>
      <c r="D3" s="4">
        <f>((C3-$Z$3)/$AA$3)</f>
        <v>-2.742751828078053</v>
      </c>
      <c r="E3" s="4">
        <f>Input!I4</f>
        <v>0.99209557142857163</v>
      </c>
      <c r="F3">
        <f>E3-$E$3</f>
        <v>0</v>
      </c>
      <c r="G3">
        <f>P3</f>
        <v>0</v>
      </c>
      <c r="H3">
        <f>(F3-G3)^2</f>
        <v>0</v>
      </c>
      <c r="I3">
        <f>(G3-$J$4)^2</f>
        <v>99282.297706725061</v>
      </c>
      <c r="J3" s="2" t="s">
        <v>11</v>
      </c>
      <c r="K3" s="23">
        <f>SUM(H3:H161)</f>
        <v>8438440.3230871111</v>
      </c>
      <c r="L3">
        <f>1-(K3/K5)</f>
        <v>-0.50644843077718149</v>
      </c>
      <c r="N3" s="4">
        <f>Input!J4</f>
        <v>0.38157542857142868</v>
      </c>
      <c r="O3">
        <f>N3-$N$3</f>
        <v>0</v>
      </c>
      <c r="P3" s="4">
        <v>0</v>
      </c>
      <c r="Q3">
        <f>(O3-P3)^2</f>
        <v>0</v>
      </c>
      <c r="R3">
        <f>(O3-$S$4)^2</f>
        <v>41.945607493240054</v>
      </c>
      <c r="S3" s="2" t="s">
        <v>11</v>
      </c>
      <c r="T3" s="23">
        <f>SUM(Q4:Q167)</f>
        <v>6100.3874257895977</v>
      </c>
      <c r="U3">
        <f>1-(T3/T5)</f>
        <v>-3.4572459316997675</v>
      </c>
      <c r="W3">
        <f>COUNT(B4:B500)</f>
        <v>81</v>
      </c>
      <c r="Y3">
        <v>1960.5215182617712</v>
      </c>
      <c r="Z3">
        <v>34.861429552128349</v>
      </c>
      <c r="AA3">
        <v>12.345786886543175</v>
      </c>
    </row>
    <row r="4" spans="1:27" ht="14.45" x14ac:dyDescent="0.3">
      <c r="A4">
        <f>Input!G5</f>
        <v>1</v>
      </c>
      <c r="B4">
        <f t="shared" ref="B4:B67" si="0">A4-$A$3</f>
        <v>1</v>
      </c>
      <c r="C4">
        <f t="shared" ref="C4:C67" si="1">EXP(B4)</f>
        <v>2.7182818284590451</v>
      </c>
      <c r="D4" s="4">
        <f t="shared" ref="D4:D67" si="2">((C4-$Z$3)/$AA$3)</f>
        <v>-2.6035722160978754</v>
      </c>
      <c r="E4" s="4">
        <f>Input!I5</f>
        <v>1.5263011428571431</v>
      </c>
      <c r="F4">
        <f t="shared" ref="F4:F67" si="3">E4-$E$3</f>
        <v>0.5342055714285715</v>
      </c>
      <c r="G4">
        <f>P4</f>
        <v>2.1370326615924773</v>
      </c>
      <c r="H4">
        <f>(F4-G4)^2</f>
        <v>2.5690546809632928</v>
      </c>
      <c r="I4">
        <f t="shared" ref="I4:I67" si="4">(G4-$J$4)^2</f>
        <v>97940.145373759893</v>
      </c>
      <c r="J4">
        <f>AVERAGE(F3:F161)</f>
        <v>315.09093561498253</v>
      </c>
      <c r="K4" t="s">
        <v>5</v>
      </c>
      <c r="L4" t="s">
        <v>6</v>
      </c>
      <c r="N4" s="4">
        <f>Input!J5</f>
        <v>0.5342055714285715</v>
      </c>
      <c r="O4">
        <f>N4-$N$3</f>
        <v>0.15263014285714283</v>
      </c>
      <c r="P4">
        <f>$Y$3*((1/$AA$3)*(1/SQRT(2*PI()))*EXP(-1*D4*D4/2))</f>
        <v>2.1370326615924773</v>
      </c>
      <c r="Q4">
        <f>(O4-P4)^2</f>
        <v>3.9378533563631395</v>
      </c>
      <c r="R4">
        <f t="shared" ref="R4:R67" si="5">(O4-$S$4)^2</f>
        <v>39.991872128077347</v>
      </c>
      <c r="S4">
        <f>AVERAGE(O3:O167)</f>
        <v>6.476542865853669</v>
      </c>
      <c r="T4" t="s">
        <v>5</v>
      </c>
      <c r="U4" t="s">
        <v>6</v>
      </c>
    </row>
    <row r="5" spans="1:27" ht="14.45" x14ac:dyDescent="0.3">
      <c r="A5">
        <f>Input!G6</f>
        <v>2</v>
      </c>
      <c r="B5">
        <f t="shared" si="0"/>
        <v>2</v>
      </c>
      <c r="C5">
        <f t="shared" si="1"/>
        <v>7.3890560989306504</v>
      </c>
      <c r="D5" s="4">
        <f t="shared" si="2"/>
        <v>-2.2252428059601774</v>
      </c>
      <c r="E5" s="4">
        <f>Input!I6</f>
        <v>2.2131367142857146</v>
      </c>
      <c r="F5">
        <f t="shared" si="3"/>
        <v>1.221041142857143</v>
      </c>
      <c r="G5">
        <f>G4+P5</f>
        <v>7.4644130315874202</v>
      </c>
      <c r="H5">
        <f t="shared" ref="H5:H68" si="6">(F5-G5)^2</f>
        <v>38.979692540987465</v>
      </c>
      <c r="I5">
        <f t="shared" si="4"/>
        <v>94634.077396752109</v>
      </c>
      <c r="K5">
        <f>SUM(I3:I161)</f>
        <v>5601546.0939035881</v>
      </c>
      <c r="L5">
        <f>1-((1-L3)*(W3-1)/(W3-1-1))</f>
        <v>-0.5255173982553738</v>
      </c>
      <c r="N5" s="4">
        <f>Input!J6</f>
        <v>0.68683557142857143</v>
      </c>
      <c r="O5">
        <f t="shared" ref="O5:O68" si="7">N5-$N$3</f>
        <v>0.30526014285714276</v>
      </c>
      <c r="P5">
        <f t="shared" ref="P5:P68" si="8">$Y$3*((1/$AA$3)*(1/SQRT(2*PI()))*EXP(-1*D5*D5/2))</f>
        <v>5.3273803699949429</v>
      </c>
      <c r="Q5">
        <f t="shared" ref="Q5:Q68" si="9">(O5-P5)^2</f>
        <v>25.221691575826629</v>
      </c>
      <c r="R5">
        <f t="shared" si="5"/>
        <v>38.084730447155422</v>
      </c>
      <c r="T5">
        <f>SUM(R4:R167)</f>
        <v>1368.6450151659501</v>
      </c>
      <c r="U5">
        <f>1-((1-U3)*(Y3-1)/(Y3-1-1))</f>
        <v>-3.4595217534817282</v>
      </c>
    </row>
    <row r="6" spans="1:27" ht="14.45" x14ac:dyDescent="0.3">
      <c r="A6">
        <f>Input!G7</f>
        <v>3</v>
      </c>
      <c r="B6">
        <f t="shared" si="0"/>
        <v>3</v>
      </c>
      <c r="C6">
        <f t="shared" si="1"/>
        <v>20.085536923187668</v>
      </c>
      <c r="D6" s="4">
        <f t="shared" si="2"/>
        <v>-1.1968368452112441</v>
      </c>
      <c r="E6" s="4">
        <f>Input!I7</f>
        <v>2.8999722857142864</v>
      </c>
      <c r="F6">
        <f t="shared" si="3"/>
        <v>1.9078767142857149</v>
      </c>
      <c r="G6">
        <f t="shared" ref="G6:G69" si="10">G5+P6</f>
        <v>38.418442554684681</v>
      </c>
      <c r="H6">
        <f t="shared" si="6"/>
        <v>1333.021417986108</v>
      </c>
      <c r="I6">
        <f t="shared" si="4"/>
        <v>76547.668416200555</v>
      </c>
      <c r="N6" s="4">
        <f>Input!J7</f>
        <v>0.68683557142857188</v>
      </c>
      <c r="O6">
        <f t="shared" si="7"/>
        <v>0.3052601428571432</v>
      </c>
      <c r="P6">
        <f t="shared" si="8"/>
        <v>30.954029523097262</v>
      </c>
      <c r="Q6">
        <f t="shared" si="9"/>
        <v>939.34706452314424</v>
      </c>
      <c r="R6">
        <f t="shared" si="5"/>
        <v>38.084730447155408</v>
      </c>
    </row>
    <row r="7" spans="1:27" ht="14.45" x14ac:dyDescent="0.3">
      <c r="A7">
        <f>Input!G8</f>
        <v>4</v>
      </c>
      <c r="B7">
        <f t="shared" si="0"/>
        <v>4</v>
      </c>
      <c r="C7">
        <f t="shared" si="1"/>
        <v>54.598150033144236</v>
      </c>
      <c r="D7" s="4">
        <f t="shared" si="2"/>
        <v>1.5986603901715475</v>
      </c>
      <c r="E7" s="4">
        <f>Input!I8</f>
        <v>4.1210134285714286</v>
      </c>
      <c r="F7">
        <f t="shared" si="3"/>
        <v>3.1289178571428571</v>
      </c>
      <c r="G7">
        <f t="shared" si="10"/>
        <v>56.070544748267977</v>
      </c>
      <c r="H7">
        <f t="shared" si="6"/>
        <v>2802.8158578791022</v>
      </c>
      <c r="I7">
        <f t="shared" si="4"/>
        <v>67091.562884745581</v>
      </c>
      <c r="N7" s="4">
        <f>Input!J8</f>
        <v>1.2210411428571422</v>
      </c>
      <c r="O7">
        <f t="shared" si="7"/>
        <v>0.83946571428571348</v>
      </c>
      <c r="P7">
        <f t="shared" si="8"/>
        <v>17.652102193583296</v>
      </c>
      <c r="Q7">
        <f t="shared" si="9"/>
        <v>282.66474538500785</v>
      </c>
      <c r="R7">
        <f t="shared" si="5"/>
        <v>31.776638812729491</v>
      </c>
      <c r="T7" s="17"/>
      <c r="U7" s="18"/>
    </row>
    <row r="8" spans="1:27" x14ac:dyDescent="0.25">
      <c r="A8">
        <f>Input!G9</f>
        <v>5</v>
      </c>
      <c r="B8">
        <f t="shared" si="0"/>
        <v>5</v>
      </c>
      <c r="C8">
        <f t="shared" si="1"/>
        <v>148.4131591025766</v>
      </c>
      <c r="D8" s="4">
        <f t="shared" si="2"/>
        <v>9.1976097266200885</v>
      </c>
      <c r="E8" s="4">
        <f>Input!I9</f>
        <v>6.0288899999999996</v>
      </c>
      <c r="F8">
        <f t="shared" si="3"/>
        <v>5.0367944285714277</v>
      </c>
      <c r="G8">
        <f t="shared" si="10"/>
        <v>56.070544748267977</v>
      </c>
      <c r="H8">
        <f t="shared" si="6"/>
        <v>2604.4436716931277</v>
      </c>
      <c r="I8">
        <f t="shared" si="4"/>
        <v>67091.562884745581</v>
      </c>
      <c r="N8" s="4">
        <f>Input!J9</f>
        <v>1.907876571428571</v>
      </c>
      <c r="O8">
        <f t="shared" si="7"/>
        <v>1.5263011428571422</v>
      </c>
      <c r="P8">
        <f t="shared" si="8"/>
        <v>2.7037687730027737E-17</v>
      </c>
      <c r="Q8">
        <f t="shared" si="9"/>
        <v>2.3295951786870184</v>
      </c>
      <c r="R8">
        <f t="shared" si="5"/>
        <v>24.504893116095623</v>
      </c>
      <c r="T8" s="19" t="s">
        <v>28</v>
      </c>
      <c r="U8" s="24">
        <f>SQRT((U5-L5)^2)</f>
        <v>2.9340043552263544</v>
      </c>
    </row>
    <row r="9" spans="1:27" x14ac:dyDescent="0.25">
      <c r="A9">
        <f>Input!G10</f>
        <v>6</v>
      </c>
      <c r="B9">
        <f t="shared" si="0"/>
        <v>6</v>
      </c>
      <c r="C9">
        <f t="shared" si="1"/>
        <v>403.42879349273511</v>
      </c>
      <c r="D9" s="4">
        <f t="shared" si="2"/>
        <v>29.853695623269076</v>
      </c>
      <c r="E9" s="4">
        <f>Input!I10</f>
        <v>8.165711714285715</v>
      </c>
      <c r="F9">
        <f t="shared" si="3"/>
        <v>7.173616142857143</v>
      </c>
      <c r="G9">
        <f t="shared" si="10"/>
        <v>56.070544748267977</v>
      </c>
      <c r="H9">
        <f t="shared" si="6"/>
        <v>2390.9096270426444</v>
      </c>
      <c r="I9">
        <f t="shared" si="4"/>
        <v>67091.562884745581</v>
      </c>
      <c r="N9" s="4">
        <f>Input!J10</f>
        <v>2.1368217142857153</v>
      </c>
      <c r="O9">
        <f t="shared" si="7"/>
        <v>1.7552462857142865</v>
      </c>
      <c r="P9">
        <f t="shared" si="8"/>
        <v>1.8654066528481725E-192</v>
      </c>
      <c r="Q9">
        <f t="shared" si="9"/>
        <v>3.080889523513799</v>
      </c>
      <c r="R9">
        <f t="shared" si="5"/>
        <v>22.290641397635827</v>
      </c>
      <c r="T9" s="21"/>
      <c r="U9" s="22"/>
    </row>
    <row r="10" spans="1:27" x14ac:dyDescent="0.25">
      <c r="A10">
        <f>Input!G11</f>
        <v>7</v>
      </c>
      <c r="B10">
        <f t="shared" si="0"/>
        <v>7</v>
      </c>
      <c r="C10">
        <f t="shared" si="1"/>
        <v>1096.6331584284585</v>
      </c>
      <c r="D10" s="4">
        <f t="shared" si="2"/>
        <v>86.002758563219189</v>
      </c>
      <c r="E10" s="4">
        <f>Input!I11</f>
        <v>10.302533428571431</v>
      </c>
      <c r="F10">
        <f t="shared" si="3"/>
        <v>9.3104378571428601</v>
      </c>
      <c r="G10">
        <f t="shared" si="10"/>
        <v>56.070544748267977</v>
      </c>
      <c r="H10">
        <f t="shared" si="6"/>
        <v>2186.507596469447</v>
      </c>
      <c r="I10">
        <f t="shared" si="4"/>
        <v>67091.562884745581</v>
      </c>
      <c r="N10" s="4">
        <f>Input!J11</f>
        <v>2.1368217142857162</v>
      </c>
      <c r="O10">
        <f t="shared" si="7"/>
        <v>1.7552462857142874</v>
      </c>
      <c r="P10">
        <f t="shared" si="8"/>
        <v>0</v>
      </c>
      <c r="Q10">
        <f t="shared" si="9"/>
        <v>3.0808895235138021</v>
      </c>
      <c r="R10">
        <f t="shared" si="5"/>
        <v>22.29064139763582</v>
      </c>
    </row>
    <row r="11" spans="1:27" x14ac:dyDescent="0.25">
      <c r="A11">
        <f>Input!G12</f>
        <v>8</v>
      </c>
      <c r="B11">
        <f t="shared" si="0"/>
        <v>8</v>
      </c>
      <c r="C11">
        <f t="shared" si="1"/>
        <v>2980.9579870417283</v>
      </c>
      <c r="D11" s="4">
        <f t="shared" si="2"/>
        <v>238.6317360378888</v>
      </c>
      <c r="E11" s="4">
        <f>Input!I12</f>
        <v>13.431450999999999</v>
      </c>
      <c r="F11">
        <f t="shared" si="3"/>
        <v>12.439355428571428</v>
      </c>
      <c r="G11">
        <f t="shared" si="10"/>
        <v>56.070544748267977</v>
      </c>
      <c r="H11">
        <f t="shared" si="6"/>
        <v>1903.680681451202</v>
      </c>
      <c r="I11">
        <f t="shared" si="4"/>
        <v>67091.562884745581</v>
      </c>
      <c r="N11" s="4">
        <f>Input!J12</f>
        <v>3.128917571428568</v>
      </c>
      <c r="O11">
        <f t="shared" si="7"/>
        <v>2.7473421428571392</v>
      </c>
      <c r="P11">
        <f t="shared" si="8"/>
        <v>0</v>
      </c>
      <c r="Q11">
        <f t="shared" si="9"/>
        <v>7.5478888499188574</v>
      </c>
      <c r="R11">
        <f t="shared" si="5"/>
        <v>13.906938032397841</v>
      </c>
    </row>
    <row r="12" spans="1:27" x14ac:dyDescent="0.25">
      <c r="A12">
        <f>Input!G13</f>
        <v>9</v>
      </c>
      <c r="B12">
        <f t="shared" si="0"/>
        <v>9</v>
      </c>
      <c r="C12">
        <f t="shared" si="1"/>
        <v>8103.0839275753842</v>
      </c>
      <c r="D12" s="4">
        <f t="shared" si="2"/>
        <v>653.52031200356816</v>
      </c>
      <c r="E12" s="4">
        <f>Input!I13</f>
        <v>18.086669857142855</v>
      </c>
      <c r="F12">
        <f t="shared" si="3"/>
        <v>17.094574285714284</v>
      </c>
      <c r="G12">
        <f t="shared" si="10"/>
        <v>56.070544748267977</v>
      </c>
      <c r="H12">
        <f t="shared" si="6"/>
        <v>1519.1262734978577</v>
      </c>
      <c r="I12">
        <f t="shared" si="4"/>
        <v>67091.562884745581</v>
      </c>
      <c r="N12" s="4">
        <f>Input!J13</f>
        <v>4.6552188571428559</v>
      </c>
      <c r="O12">
        <f t="shared" si="7"/>
        <v>4.2736434285714271</v>
      </c>
      <c r="P12">
        <f t="shared" si="8"/>
        <v>0</v>
      </c>
      <c r="Q12">
        <f t="shared" si="9"/>
        <v>18.264028154571744</v>
      </c>
      <c r="R12">
        <f t="shared" si="5"/>
        <v>4.8527659307784177</v>
      </c>
    </row>
    <row r="13" spans="1:27" x14ac:dyDescent="0.25">
      <c r="A13">
        <f>Input!G14</f>
        <v>10</v>
      </c>
      <c r="B13">
        <f t="shared" si="0"/>
        <v>10</v>
      </c>
      <c r="C13">
        <f t="shared" si="1"/>
        <v>22026.465794806718</v>
      </c>
      <c r="D13" s="4">
        <f t="shared" si="2"/>
        <v>1781.3043888863244</v>
      </c>
      <c r="E13" s="4">
        <f>Input!I14</f>
        <v>23.886614714285713</v>
      </c>
      <c r="F13">
        <f t="shared" si="3"/>
        <v>22.894519142857142</v>
      </c>
      <c r="G13">
        <f t="shared" si="10"/>
        <v>56.070544748267977</v>
      </c>
      <c r="H13">
        <f t="shared" si="6"/>
        <v>1100.6486749708754</v>
      </c>
      <c r="I13">
        <f t="shared" si="4"/>
        <v>67091.562884745581</v>
      </c>
      <c r="N13" s="4">
        <f>Input!J14</f>
        <v>5.799944857142858</v>
      </c>
      <c r="O13">
        <f t="shared" si="7"/>
        <v>5.4183694285714292</v>
      </c>
      <c r="P13">
        <f t="shared" si="8"/>
        <v>0</v>
      </c>
      <c r="Q13">
        <f t="shared" si="9"/>
        <v>29.358727264477476</v>
      </c>
      <c r="R13">
        <f t="shared" si="5"/>
        <v>1.1197310233697102</v>
      </c>
    </row>
    <row r="14" spans="1:27" x14ac:dyDescent="0.25">
      <c r="A14">
        <f>Input!G15</f>
        <v>11</v>
      </c>
      <c r="B14">
        <f t="shared" si="0"/>
        <v>11</v>
      </c>
      <c r="C14">
        <f t="shared" si="1"/>
        <v>59874.141715197817</v>
      </c>
      <c r="D14" s="4">
        <f t="shared" si="2"/>
        <v>4846.9393515021793</v>
      </c>
      <c r="E14" s="4">
        <f>Input!I15</f>
        <v>31.060230571428573</v>
      </c>
      <c r="F14">
        <f t="shared" si="3"/>
        <v>30.068135000000002</v>
      </c>
      <c r="G14">
        <f t="shared" si="10"/>
        <v>56.070544748267977</v>
      </c>
      <c r="H14">
        <f t="shared" si="6"/>
        <v>676.12531271682144</v>
      </c>
      <c r="I14">
        <f t="shared" si="4"/>
        <v>67091.562884745581</v>
      </c>
      <c r="N14" s="4">
        <f>Input!J15</f>
        <v>7.1736158571428597</v>
      </c>
      <c r="O14">
        <f t="shared" si="7"/>
        <v>6.7920404285714309</v>
      </c>
      <c r="P14">
        <f t="shared" si="8"/>
        <v>0</v>
      </c>
      <c r="Q14">
        <f t="shared" si="9"/>
        <v>46.13181318334879</v>
      </c>
      <c r="R14">
        <f t="shared" si="5"/>
        <v>9.953871208084808E-2</v>
      </c>
    </row>
    <row r="15" spans="1:27" x14ac:dyDescent="0.25">
      <c r="A15">
        <f>Input!G16</f>
        <v>12</v>
      </c>
      <c r="B15">
        <f t="shared" si="0"/>
        <v>12</v>
      </c>
      <c r="C15">
        <f t="shared" si="1"/>
        <v>162754.79141900392</v>
      </c>
      <c r="D15" s="4">
        <f t="shared" si="2"/>
        <v>13180.199163069581</v>
      </c>
      <c r="E15" s="4">
        <f>Input!I16</f>
        <v>38.539106857142862</v>
      </c>
      <c r="F15">
        <f t="shared" si="3"/>
        <v>37.547011285714291</v>
      </c>
      <c r="G15">
        <f t="shared" si="10"/>
        <v>56.070544748267977</v>
      </c>
      <c r="H15">
        <f t="shared" si="6"/>
        <v>343.12129193834619</v>
      </c>
      <c r="I15">
        <f t="shared" si="4"/>
        <v>67091.562884745581</v>
      </c>
      <c r="N15" s="4">
        <f>Input!J16</f>
        <v>7.4788762857142892</v>
      </c>
      <c r="O15">
        <f t="shared" si="7"/>
        <v>7.0973008571428604</v>
      </c>
      <c r="P15">
        <f t="shared" si="8"/>
        <v>0</v>
      </c>
      <c r="Q15">
        <f t="shared" si="9"/>
        <v>50.371679456800784</v>
      </c>
      <c r="R15">
        <f t="shared" si="5"/>
        <v>0.38534048374939184</v>
      </c>
    </row>
    <row r="16" spans="1:27" x14ac:dyDescent="0.25">
      <c r="A16">
        <f>Input!G17</f>
        <v>13</v>
      </c>
      <c r="B16">
        <f t="shared" si="0"/>
        <v>13</v>
      </c>
      <c r="C16">
        <f t="shared" si="1"/>
        <v>442413.39200892049</v>
      </c>
      <c r="D16" s="4">
        <f t="shared" si="2"/>
        <v>35832.3478806813</v>
      </c>
      <c r="E16" s="4">
        <f>Input!I17</f>
        <v>46.857448714285717</v>
      </c>
      <c r="F16">
        <f t="shared" si="3"/>
        <v>45.865353142857145</v>
      </c>
      <c r="G16">
        <f t="shared" si="10"/>
        <v>56.070544748267977</v>
      </c>
      <c r="H16">
        <f t="shared" si="6"/>
        <v>104.14593570314771</v>
      </c>
      <c r="I16">
        <f t="shared" si="4"/>
        <v>67091.562884745581</v>
      </c>
      <c r="N16" s="4">
        <f>Input!J17</f>
        <v>8.3183418571428547</v>
      </c>
      <c r="O16">
        <f t="shared" si="7"/>
        <v>7.9367664285714259</v>
      </c>
      <c r="P16">
        <f t="shared" si="8"/>
        <v>0</v>
      </c>
      <c r="Q16">
        <f t="shared" si="9"/>
        <v>62.992261341698423</v>
      </c>
      <c r="R16">
        <f t="shared" si="5"/>
        <v>2.1322528531161389</v>
      </c>
    </row>
    <row r="17" spans="1:18" x14ac:dyDescent="0.25">
      <c r="A17">
        <f>Input!G18</f>
        <v>14</v>
      </c>
      <c r="B17">
        <f t="shared" si="0"/>
        <v>14</v>
      </c>
      <c r="C17">
        <f t="shared" si="1"/>
        <v>1202604.2841647768</v>
      </c>
      <c r="D17" s="4">
        <f t="shared" si="2"/>
        <v>97407.272115317115</v>
      </c>
      <c r="E17" s="4">
        <f>Input!I18</f>
        <v>57.999447857142854</v>
      </c>
      <c r="F17">
        <f t="shared" si="3"/>
        <v>57.007352285714283</v>
      </c>
      <c r="G17">
        <f t="shared" si="10"/>
        <v>56.070544748267977</v>
      </c>
      <c r="H17">
        <f t="shared" si="6"/>
        <v>0.87760836221621219</v>
      </c>
      <c r="I17">
        <f t="shared" si="4"/>
        <v>67091.562884745581</v>
      </c>
      <c r="N17" s="4">
        <f>Input!J18</f>
        <v>11.141999142857138</v>
      </c>
      <c r="O17">
        <f t="shared" si="7"/>
        <v>10.760423714285709</v>
      </c>
      <c r="P17">
        <f t="shared" si="8"/>
        <v>0</v>
      </c>
      <c r="Q17">
        <f t="shared" si="9"/>
        <v>115.78671851096226</v>
      </c>
      <c r="R17">
        <f t="shared" si="5"/>
        <v>18.351635123562815</v>
      </c>
    </row>
    <row r="18" spans="1:18" x14ac:dyDescent="0.25">
      <c r="A18">
        <f>Input!G19</f>
        <v>15</v>
      </c>
      <c r="B18">
        <f t="shared" si="0"/>
        <v>15</v>
      </c>
      <c r="C18">
        <f t="shared" si="1"/>
        <v>3269017.3724721107</v>
      </c>
      <c r="D18" s="4">
        <f t="shared" si="2"/>
        <v>264785.26975107013</v>
      </c>
      <c r="E18" s="4">
        <f>Input!I19</f>
        <v>69.294077142857148</v>
      </c>
      <c r="F18">
        <f t="shared" si="3"/>
        <v>68.30198157142857</v>
      </c>
      <c r="G18">
        <f t="shared" si="10"/>
        <v>56.070544748267977</v>
      </c>
      <c r="H18">
        <f t="shared" si="6"/>
        <v>149.6080467589689</v>
      </c>
      <c r="I18">
        <f t="shared" si="4"/>
        <v>67091.562884745581</v>
      </c>
      <c r="N18" s="4">
        <f>Input!J19</f>
        <v>11.294629285714294</v>
      </c>
      <c r="O18">
        <f t="shared" si="7"/>
        <v>10.913053857142865</v>
      </c>
      <c r="P18">
        <f t="shared" si="8"/>
        <v>0</v>
      </c>
      <c r="Q18">
        <f t="shared" si="9"/>
        <v>119.09474448890076</v>
      </c>
      <c r="R18">
        <f t="shared" si="5"/>
        <v>19.682629775829842</v>
      </c>
    </row>
    <row r="19" spans="1:18" x14ac:dyDescent="0.25">
      <c r="A19">
        <f>Input!G20</f>
        <v>16</v>
      </c>
      <c r="B19">
        <f t="shared" si="0"/>
        <v>16</v>
      </c>
      <c r="C19">
        <f t="shared" si="1"/>
        <v>8886110.5205078721</v>
      </c>
      <c r="D19" s="4">
        <f t="shared" si="2"/>
        <v>719765.83920819848</v>
      </c>
      <c r="E19" s="4">
        <f>Input!I20</f>
        <v>80.741336714285708</v>
      </c>
      <c r="F19">
        <f t="shared" si="3"/>
        <v>79.74924114285713</v>
      </c>
      <c r="G19">
        <f t="shared" si="10"/>
        <v>56.070544748267977</v>
      </c>
      <c r="H19">
        <f t="shared" si="6"/>
        <v>560.68066294712935</v>
      </c>
      <c r="I19">
        <f t="shared" si="4"/>
        <v>67091.562884745581</v>
      </c>
      <c r="N19" s="4">
        <f>Input!J20</f>
        <v>11.44725957142856</v>
      </c>
      <c r="O19">
        <f t="shared" si="7"/>
        <v>11.065684142857132</v>
      </c>
      <c r="P19">
        <f t="shared" si="8"/>
        <v>0</v>
      </c>
      <c r="Q19">
        <f t="shared" si="9"/>
        <v>122.44936554947977</v>
      </c>
      <c r="R19">
        <f t="shared" si="5"/>
        <v>21.060217660296971</v>
      </c>
    </row>
    <row r="20" spans="1:18" x14ac:dyDescent="0.25">
      <c r="A20">
        <f>Input!G21</f>
        <v>17</v>
      </c>
      <c r="B20">
        <f t="shared" si="0"/>
        <v>17</v>
      </c>
      <c r="C20">
        <f t="shared" si="1"/>
        <v>24154952.753575299</v>
      </c>
      <c r="D20" s="4">
        <f t="shared" si="2"/>
        <v>1956531.253465459</v>
      </c>
      <c r="E20" s="4">
        <f>Input!I21</f>
        <v>92.799116714285702</v>
      </c>
      <c r="F20">
        <f t="shared" si="3"/>
        <v>91.807021142857124</v>
      </c>
      <c r="G20">
        <f t="shared" si="10"/>
        <v>56.070544748267977</v>
      </c>
      <c r="H20">
        <f t="shared" si="6"/>
        <v>1277.0957451010272</v>
      </c>
      <c r="I20">
        <f t="shared" si="4"/>
        <v>67091.562884745581</v>
      </c>
      <c r="N20" s="4">
        <f>Input!J21</f>
        <v>12.057779999999994</v>
      </c>
      <c r="O20">
        <f t="shared" si="7"/>
        <v>11.676204571428565</v>
      </c>
      <c r="P20">
        <f t="shared" si="8"/>
        <v>0</v>
      </c>
      <c r="Q20">
        <f t="shared" si="9"/>
        <v>136.33375319384933</v>
      </c>
      <c r="R20">
        <f t="shared" si="5"/>
        <v>27.036481852422039</v>
      </c>
    </row>
    <row r="21" spans="1:18" x14ac:dyDescent="0.25">
      <c r="A21">
        <f>Input!G22</f>
        <v>18</v>
      </c>
      <c r="B21">
        <f t="shared" si="0"/>
        <v>18</v>
      </c>
      <c r="C21">
        <f t="shared" si="1"/>
        <v>65659969.13733051</v>
      </c>
      <c r="D21" s="4">
        <f t="shared" si="2"/>
        <v>5318408.2051075939</v>
      </c>
      <c r="E21" s="4">
        <f>Input!I22</f>
        <v>105.69636242857143</v>
      </c>
      <c r="F21">
        <f t="shared" si="3"/>
        <v>104.70426685714285</v>
      </c>
      <c r="G21">
        <f t="shared" si="10"/>
        <v>56.070544748267977</v>
      </c>
      <c r="H21">
        <f t="shared" si="6"/>
        <v>2365.2389261632652</v>
      </c>
      <c r="I21">
        <f t="shared" si="4"/>
        <v>67091.562884745581</v>
      </c>
      <c r="N21" s="4">
        <f>Input!J22</f>
        <v>12.897245714285731</v>
      </c>
      <c r="O21">
        <f t="shared" si="7"/>
        <v>12.515670285714302</v>
      </c>
      <c r="P21">
        <f t="shared" si="8"/>
        <v>0</v>
      </c>
      <c r="Q21">
        <f t="shared" si="9"/>
        <v>156.64200270071191</v>
      </c>
      <c r="R21">
        <f t="shared" si="5"/>
        <v>36.471059993312544</v>
      </c>
    </row>
    <row r="22" spans="1:18" x14ac:dyDescent="0.25">
      <c r="A22">
        <f>Input!G23</f>
        <v>19</v>
      </c>
      <c r="B22">
        <f t="shared" si="0"/>
        <v>19</v>
      </c>
      <c r="C22">
        <f t="shared" si="1"/>
        <v>178482300.96318725</v>
      </c>
      <c r="D22" s="4">
        <f t="shared" si="2"/>
        <v>14456937.232271697</v>
      </c>
      <c r="E22" s="4">
        <f>Input!I23</f>
        <v>119.50938885714287</v>
      </c>
      <c r="F22">
        <f t="shared" si="3"/>
        <v>118.51729328571429</v>
      </c>
      <c r="G22">
        <f t="shared" si="10"/>
        <v>56.070544748267977</v>
      </c>
      <c r="H22">
        <f t="shared" si="6"/>
        <v>3899.5964028990529</v>
      </c>
      <c r="I22">
        <f t="shared" si="4"/>
        <v>67091.562884745581</v>
      </c>
      <c r="N22" s="4">
        <f>Input!J23</f>
        <v>13.813026428571433</v>
      </c>
      <c r="O22">
        <f t="shared" si="7"/>
        <v>13.431451000000004</v>
      </c>
      <c r="P22">
        <f t="shared" si="8"/>
        <v>0</v>
      </c>
      <c r="Q22">
        <f t="shared" si="9"/>
        <v>180.40387596540111</v>
      </c>
      <c r="R22">
        <f t="shared" si="5"/>
        <v>48.370747154414865</v>
      </c>
    </row>
    <row r="23" spans="1:18" x14ac:dyDescent="0.25">
      <c r="A23">
        <f>Input!G24</f>
        <v>20</v>
      </c>
      <c r="B23">
        <f t="shared" si="0"/>
        <v>20</v>
      </c>
      <c r="C23">
        <f t="shared" si="1"/>
        <v>485165195.40979028</v>
      </c>
      <c r="D23" s="4">
        <f t="shared" si="2"/>
        <v>39298034.625657395</v>
      </c>
      <c r="E23" s="4">
        <f>Input!I24</f>
        <v>135.38292199999998</v>
      </c>
      <c r="F23">
        <f t="shared" si="3"/>
        <v>134.39082642857142</v>
      </c>
      <c r="G23">
        <f t="shared" si="10"/>
        <v>56.070544748267977</v>
      </c>
      <c r="H23">
        <f t="shared" si="6"/>
        <v>6134.0665224820741</v>
      </c>
      <c r="I23">
        <f t="shared" si="4"/>
        <v>67091.562884745581</v>
      </c>
      <c r="N23" s="4">
        <f>Input!J24</f>
        <v>15.873533142857113</v>
      </c>
      <c r="O23">
        <f t="shared" si="7"/>
        <v>15.491957714285684</v>
      </c>
      <c r="P23">
        <f t="shared" si="8"/>
        <v>0</v>
      </c>
      <c r="Q23">
        <f t="shared" si="9"/>
        <v>240.00075382121571</v>
      </c>
      <c r="R23">
        <f t="shared" si="5"/>
        <v>81.277704889328476</v>
      </c>
    </row>
    <row r="24" spans="1:18" x14ac:dyDescent="0.25">
      <c r="A24">
        <f>Input!G25</f>
        <v>21</v>
      </c>
      <c r="B24">
        <f t="shared" si="0"/>
        <v>21</v>
      </c>
      <c r="C24">
        <f t="shared" si="1"/>
        <v>1318815734.4832146</v>
      </c>
      <c r="D24" s="4">
        <f t="shared" si="2"/>
        <v>106823138.2690791</v>
      </c>
      <c r="E24" s="4">
        <f>Input!I25</f>
        <v>150.34067442857145</v>
      </c>
      <c r="F24">
        <f t="shared" si="3"/>
        <v>149.34857885714288</v>
      </c>
      <c r="G24">
        <f t="shared" si="10"/>
        <v>56.070544748267977</v>
      </c>
      <c r="H24">
        <f t="shared" si="6"/>
        <v>8700.7916472164306</v>
      </c>
      <c r="I24">
        <f t="shared" si="4"/>
        <v>67091.562884745581</v>
      </c>
      <c r="N24" s="4">
        <f>Input!J25</f>
        <v>14.957752428571467</v>
      </c>
      <c r="O24">
        <f t="shared" si="7"/>
        <v>14.576177000000039</v>
      </c>
      <c r="P24">
        <f t="shared" si="8"/>
        <v>0</v>
      </c>
      <c r="Q24">
        <f t="shared" si="9"/>
        <v>212.46493593533012</v>
      </c>
      <c r="R24">
        <f t="shared" si="5"/>
        <v>65.604073107029024</v>
      </c>
    </row>
    <row r="25" spans="1:18" x14ac:dyDescent="0.25">
      <c r="A25">
        <f>Input!G26</f>
        <v>22</v>
      </c>
      <c r="B25">
        <f t="shared" si="0"/>
        <v>22</v>
      </c>
      <c r="C25">
        <f t="shared" si="1"/>
        <v>3584912846.1315918</v>
      </c>
      <c r="D25" s="4">
        <f t="shared" si="2"/>
        <v>290375400.46780598</v>
      </c>
      <c r="E25" s="4">
        <f>Input!I26</f>
        <v>165.68000214285715</v>
      </c>
      <c r="F25">
        <f t="shared" si="3"/>
        <v>164.68790657142858</v>
      </c>
      <c r="G25">
        <f t="shared" si="10"/>
        <v>56.070544748267977</v>
      </c>
      <c r="H25">
        <f t="shared" si="6"/>
        <v>11797.731289423387</v>
      </c>
      <c r="I25">
        <f t="shared" si="4"/>
        <v>67091.562884745581</v>
      </c>
      <c r="N25" s="4">
        <f>Input!J26</f>
        <v>15.339327714285702</v>
      </c>
      <c r="O25">
        <f t="shared" si="7"/>
        <v>14.957752285714273</v>
      </c>
      <c r="P25">
        <f t="shared" si="8"/>
        <v>0</v>
      </c>
      <c r="Q25">
        <f t="shared" si="9"/>
        <v>223.73435344079056</v>
      </c>
      <c r="R25">
        <f t="shared" si="5"/>
        <v>71.930913223532258</v>
      </c>
    </row>
    <row r="26" spans="1:18" x14ac:dyDescent="0.25">
      <c r="A26">
        <f>Input!G27</f>
        <v>23</v>
      </c>
      <c r="B26">
        <f t="shared" si="0"/>
        <v>23</v>
      </c>
      <c r="C26">
        <f t="shared" si="1"/>
        <v>9744803446.2489033</v>
      </c>
      <c r="D26" s="4">
        <f t="shared" si="2"/>
        <v>789322179.37515545</v>
      </c>
      <c r="E26" s="4">
        <f>Input!I27</f>
        <v>182.85089128571425</v>
      </c>
      <c r="F26">
        <f t="shared" si="3"/>
        <v>181.85879571428569</v>
      </c>
      <c r="G26">
        <f t="shared" si="10"/>
        <v>56.070544748267977</v>
      </c>
      <c r="H26">
        <f t="shared" si="6"/>
        <v>15822.684081089856</v>
      </c>
      <c r="I26">
        <f t="shared" si="4"/>
        <v>67091.562884745581</v>
      </c>
      <c r="N26" s="4">
        <f>Input!J27</f>
        <v>17.170889142857106</v>
      </c>
      <c r="O26">
        <f t="shared" si="7"/>
        <v>16.789313714285679</v>
      </c>
      <c r="P26">
        <f t="shared" si="8"/>
        <v>0</v>
      </c>
      <c r="Q26">
        <f t="shared" si="9"/>
        <v>281.88105499670121</v>
      </c>
      <c r="R26">
        <f t="shared" si="5"/>
        <v>106.35324257226907</v>
      </c>
    </row>
    <row r="27" spans="1:18" x14ac:dyDescent="0.25">
      <c r="A27">
        <f>Input!G28</f>
        <v>24</v>
      </c>
      <c r="B27">
        <f t="shared" si="0"/>
        <v>24</v>
      </c>
      <c r="C27">
        <f t="shared" si="1"/>
        <v>26489122129.843472</v>
      </c>
      <c r="D27" s="4">
        <f t="shared" si="2"/>
        <v>2145600141.8471758</v>
      </c>
      <c r="E27" s="4">
        <f>Input!I28</f>
        <v>199.1823147142857</v>
      </c>
      <c r="F27">
        <f t="shared" si="3"/>
        <v>198.19021914285713</v>
      </c>
      <c r="G27">
        <f t="shared" si="10"/>
        <v>56.070544748267977</v>
      </c>
      <c r="H27">
        <f t="shared" si="6"/>
        <v>20198.001850024037</v>
      </c>
      <c r="I27">
        <f t="shared" si="4"/>
        <v>67091.562884745581</v>
      </c>
      <c r="N27" s="4">
        <f>Input!J28</f>
        <v>16.331423428571441</v>
      </c>
      <c r="O27">
        <f t="shared" si="7"/>
        <v>15.949848000000012</v>
      </c>
      <c r="P27">
        <f t="shared" si="8"/>
        <v>0</v>
      </c>
      <c r="Q27">
        <f t="shared" si="9"/>
        <v>254.39765122310439</v>
      </c>
      <c r="R27">
        <f t="shared" si="5"/>
        <v>89.743510164643482</v>
      </c>
    </row>
    <row r="28" spans="1:18" x14ac:dyDescent="0.25">
      <c r="A28">
        <f>Input!G29</f>
        <v>25</v>
      </c>
      <c r="B28">
        <f t="shared" si="0"/>
        <v>25</v>
      </c>
      <c r="C28">
        <f t="shared" si="1"/>
        <v>72004899337.38588</v>
      </c>
      <c r="D28" s="4">
        <f t="shared" si="2"/>
        <v>5832345881.5743284</v>
      </c>
      <c r="E28" s="4">
        <f>Input!I29</f>
        <v>215.43742314285711</v>
      </c>
      <c r="F28">
        <f t="shared" si="3"/>
        <v>214.44532757142855</v>
      </c>
      <c r="G28">
        <f t="shared" si="10"/>
        <v>56.070544748267977</v>
      </c>
      <c r="H28">
        <f t="shared" si="6"/>
        <v>25082.571834283273</v>
      </c>
      <c r="I28">
        <f t="shared" si="4"/>
        <v>67091.562884745581</v>
      </c>
      <c r="N28" s="4">
        <f>Input!J29</f>
        <v>16.255108428571418</v>
      </c>
      <c r="O28">
        <f t="shared" si="7"/>
        <v>15.873532999999989</v>
      </c>
      <c r="P28">
        <f t="shared" si="8"/>
        <v>0</v>
      </c>
      <c r="Q28">
        <f t="shared" si="9"/>
        <v>251.96904990208867</v>
      </c>
      <c r="R28">
        <f t="shared" si="5"/>
        <v>88.303423581243294</v>
      </c>
    </row>
    <row r="29" spans="1:18" x14ac:dyDescent="0.25">
      <c r="A29">
        <f>Input!G30</f>
        <v>26</v>
      </c>
      <c r="B29">
        <f t="shared" si="0"/>
        <v>26</v>
      </c>
      <c r="C29">
        <f t="shared" si="1"/>
        <v>195729609428.83878</v>
      </c>
      <c r="D29" s="4">
        <f t="shared" si="2"/>
        <v>15853959832.023451</v>
      </c>
      <c r="E29" s="4">
        <f>Input!I30</f>
        <v>231.00569599999997</v>
      </c>
      <c r="F29">
        <f t="shared" si="3"/>
        <v>230.01360042857141</v>
      </c>
      <c r="G29">
        <f t="shared" si="10"/>
        <v>56.070544748267977</v>
      </c>
      <c r="H29">
        <f t="shared" si="6"/>
        <v>30256.186619401135</v>
      </c>
      <c r="I29">
        <f t="shared" si="4"/>
        <v>67091.562884745581</v>
      </c>
      <c r="N29" s="4">
        <f>Input!J30</f>
        <v>15.568272857142858</v>
      </c>
      <c r="O29">
        <f t="shared" si="7"/>
        <v>15.18669742857143</v>
      </c>
      <c r="P29">
        <f t="shared" si="8"/>
        <v>0</v>
      </c>
      <c r="Q29">
        <f t="shared" si="9"/>
        <v>230.63577878697808</v>
      </c>
      <c r="R29">
        <f t="shared" si="5"/>
        <v>75.866792506433043</v>
      </c>
    </row>
    <row r="30" spans="1:18" x14ac:dyDescent="0.25">
      <c r="A30">
        <f>Input!G31</f>
        <v>27</v>
      </c>
      <c r="B30">
        <f t="shared" si="0"/>
        <v>27</v>
      </c>
      <c r="C30">
        <f t="shared" si="1"/>
        <v>532048240601.79865</v>
      </c>
      <c r="D30" s="4">
        <f t="shared" si="2"/>
        <v>43095530925.360962</v>
      </c>
      <c r="E30" s="4">
        <f>Input!I31</f>
        <v>245.20029771428568</v>
      </c>
      <c r="F30">
        <f t="shared" si="3"/>
        <v>244.20820214285712</v>
      </c>
      <c r="G30">
        <f t="shared" si="10"/>
        <v>56.070544748267977</v>
      </c>
      <c r="H30">
        <f t="shared" si="6"/>
        <v>35395.778129923805</v>
      </c>
      <c r="I30">
        <f t="shared" si="4"/>
        <v>67091.562884745581</v>
      </c>
      <c r="N30" s="4">
        <f>Input!J31</f>
        <v>14.19460171428571</v>
      </c>
      <c r="O30">
        <f t="shared" si="7"/>
        <v>13.813026285714281</v>
      </c>
      <c r="P30">
        <f t="shared" si="8"/>
        <v>0</v>
      </c>
      <c r="Q30">
        <f t="shared" si="9"/>
        <v>190.79969516983368</v>
      </c>
      <c r="R30">
        <f t="shared" si="5"/>
        <v>53.823988969889669</v>
      </c>
    </row>
    <row r="31" spans="1:18" x14ac:dyDescent="0.25">
      <c r="A31">
        <f>Input!G32</f>
        <v>28</v>
      </c>
      <c r="B31">
        <f t="shared" si="0"/>
        <v>28</v>
      </c>
      <c r="C31">
        <f t="shared" si="1"/>
        <v>1446257064291.4751</v>
      </c>
      <c r="D31" s="4">
        <f t="shared" si="2"/>
        <v>117145798607.05551</v>
      </c>
      <c r="E31" s="4">
        <f>Input!I32</f>
        <v>257.86859814285714</v>
      </c>
      <c r="F31">
        <f t="shared" si="3"/>
        <v>256.87650257142855</v>
      </c>
      <c r="G31">
        <f t="shared" si="10"/>
        <v>56.070544748267977</v>
      </c>
      <c r="H31">
        <f t="shared" si="6"/>
        <v>40323.032697276933</v>
      </c>
      <c r="I31">
        <f t="shared" si="4"/>
        <v>67091.562884745581</v>
      </c>
      <c r="N31" s="4">
        <f>Input!J32</f>
        <v>12.668300428571456</v>
      </c>
      <c r="O31">
        <f t="shared" si="7"/>
        <v>12.286725000000027</v>
      </c>
      <c r="P31">
        <f t="shared" si="8"/>
        <v>0</v>
      </c>
      <c r="Q31">
        <f t="shared" si="9"/>
        <v>150.96361122562567</v>
      </c>
      <c r="R31">
        <f t="shared" si="5"/>
        <v>33.758216431953528</v>
      </c>
    </row>
    <row r="32" spans="1:18" x14ac:dyDescent="0.25">
      <c r="A32">
        <f>Input!G33</f>
        <v>29</v>
      </c>
      <c r="B32">
        <f t="shared" si="0"/>
        <v>29</v>
      </c>
      <c r="C32">
        <f t="shared" si="1"/>
        <v>3931334297144.042</v>
      </c>
      <c r="D32" s="4">
        <f t="shared" si="2"/>
        <v>318435295638.73395</v>
      </c>
      <c r="E32" s="4">
        <f>Input!I33</f>
        <v>269.31585757142858</v>
      </c>
      <c r="F32">
        <f t="shared" si="3"/>
        <v>268.32376199999999</v>
      </c>
      <c r="G32">
        <f t="shared" si="10"/>
        <v>56.070544748267977</v>
      </c>
      <c r="H32">
        <f t="shared" si="6"/>
        <v>45051.42823371094</v>
      </c>
      <c r="I32">
        <f t="shared" si="4"/>
        <v>67091.562884745581</v>
      </c>
      <c r="N32" s="4">
        <f>Input!J33</f>
        <v>11.447259428571442</v>
      </c>
      <c r="O32">
        <f t="shared" si="7"/>
        <v>11.065684000000013</v>
      </c>
      <c r="P32">
        <f t="shared" si="8"/>
        <v>0</v>
      </c>
      <c r="Q32">
        <f t="shared" si="9"/>
        <v>122.4493623878563</v>
      </c>
      <c r="R32">
        <f t="shared" si="5"/>
        <v>21.060216349113997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10686474581524.463</v>
      </c>
      <c r="D33" s="4">
        <f t="shared" si="2"/>
        <v>865596877679.60645</v>
      </c>
      <c r="E33" s="4">
        <f>Input!I34</f>
        <v>279.31313085714288</v>
      </c>
      <c r="F33">
        <f t="shared" si="3"/>
        <v>278.32103528571429</v>
      </c>
      <c r="G33">
        <f t="shared" si="10"/>
        <v>56.070544748267977</v>
      </c>
      <c r="H33">
        <f t="shared" si="6"/>
        <v>49395.280544135509</v>
      </c>
      <c r="I33">
        <f t="shared" si="4"/>
        <v>67091.562884745581</v>
      </c>
      <c r="N33" s="4">
        <f>Input!J34</f>
        <v>9.9972732857143001</v>
      </c>
      <c r="O33">
        <f t="shared" si="7"/>
        <v>9.6156978571428713</v>
      </c>
      <c r="P33">
        <f t="shared" si="8"/>
        <v>0</v>
      </c>
      <c r="Q33">
        <f t="shared" si="9"/>
        <v>92.461645279862012</v>
      </c>
      <c r="R33">
        <f t="shared" si="5"/>
        <v>9.8542940593359116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29048849665247.426</v>
      </c>
      <c r="D34" s="4">
        <f t="shared" si="2"/>
        <v>2352936263372.2129</v>
      </c>
      <c r="E34" s="4">
        <f>Input!I35</f>
        <v>289.31040414285718</v>
      </c>
      <c r="F34">
        <f t="shared" si="3"/>
        <v>288.31830857142859</v>
      </c>
      <c r="G34">
        <f t="shared" si="10"/>
        <v>56.070544748267977</v>
      </c>
      <c r="H34">
        <f t="shared" si="6"/>
        <v>53939.023800858587</v>
      </c>
      <c r="I34">
        <f t="shared" si="4"/>
        <v>67091.562884745581</v>
      </c>
      <c r="N34" s="4">
        <f>Input!J35</f>
        <v>9.9972732857143001</v>
      </c>
      <c r="O34">
        <f t="shared" si="7"/>
        <v>9.6156978571428713</v>
      </c>
      <c r="P34">
        <f t="shared" si="8"/>
        <v>0</v>
      </c>
      <c r="Q34">
        <f t="shared" si="9"/>
        <v>92.461645279862012</v>
      </c>
      <c r="R34">
        <f t="shared" si="5"/>
        <v>9.8542940593359116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78962960182680.687</v>
      </c>
      <c r="D35" s="4">
        <f t="shared" si="2"/>
        <v>6395943888251.8643</v>
      </c>
      <c r="E35" s="4">
        <f>Input!I36</f>
        <v>298.39189657142862</v>
      </c>
      <c r="F35">
        <f t="shared" si="3"/>
        <v>297.39980100000002</v>
      </c>
      <c r="G35">
        <f t="shared" si="10"/>
        <v>56.070544748267977</v>
      </c>
      <c r="H35">
        <f t="shared" si="6"/>
        <v>58239.809923014145</v>
      </c>
      <c r="I35">
        <f t="shared" si="4"/>
        <v>67091.562884745581</v>
      </c>
      <c r="N35" s="4">
        <f>Input!J36</f>
        <v>9.0814924285714369</v>
      </c>
      <c r="O35">
        <f t="shared" si="7"/>
        <v>8.6999170000000081</v>
      </c>
      <c r="P35">
        <f t="shared" si="8"/>
        <v>0</v>
      </c>
      <c r="Q35">
        <f t="shared" si="9"/>
        <v>75.688555806889141</v>
      </c>
      <c r="R35">
        <f t="shared" si="5"/>
        <v>4.9433925403909829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214643579785916.06</v>
      </c>
      <c r="D36" s="4">
        <f t="shared" si="2"/>
        <v>17385978047283.584</v>
      </c>
      <c r="E36" s="4">
        <f>Input!I37</f>
        <v>307.62601914285716</v>
      </c>
      <c r="F36">
        <f t="shared" si="3"/>
        <v>306.63392357142857</v>
      </c>
      <c r="G36">
        <f t="shared" si="10"/>
        <v>56.070544748267977</v>
      </c>
      <c r="H36">
        <f t="shared" si="6"/>
        <v>62782.006807278674</v>
      </c>
      <c r="I36">
        <f t="shared" si="4"/>
        <v>67091.562884745581</v>
      </c>
      <c r="N36" s="4">
        <f>Input!J37</f>
        <v>9.2341225714285429</v>
      </c>
      <c r="O36">
        <f t="shared" si="7"/>
        <v>8.8525471428571141</v>
      </c>
      <c r="P36">
        <f t="shared" si="8"/>
        <v>0</v>
      </c>
      <c r="Q36">
        <f t="shared" si="9"/>
        <v>78.367590916507652</v>
      </c>
      <c r="R36">
        <f t="shared" si="5"/>
        <v>5.6453963243386633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583461742527454.87</v>
      </c>
      <c r="D37" s="4">
        <f t="shared" si="2"/>
        <v>47259988195923.695</v>
      </c>
      <c r="E37" s="4">
        <f>Input!I38</f>
        <v>316.63119657142852</v>
      </c>
      <c r="F37">
        <f t="shared" si="3"/>
        <v>315.63910099999993</v>
      </c>
      <c r="G37">
        <f t="shared" si="10"/>
        <v>56.070544748267977</v>
      </c>
      <c r="H37">
        <f t="shared" si="6"/>
        <v>67375.835394608526</v>
      </c>
      <c r="I37">
        <f t="shared" si="4"/>
        <v>67091.562884745581</v>
      </c>
      <c r="N37" s="4">
        <f>Input!J38</f>
        <v>9.0051774285713577</v>
      </c>
      <c r="O37">
        <f t="shared" si="7"/>
        <v>8.6236019999999289</v>
      </c>
      <c r="P37">
        <f t="shared" si="8"/>
        <v>0</v>
      </c>
      <c r="Q37">
        <f t="shared" si="9"/>
        <v>74.366511454402769</v>
      </c>
      <c r="R37">
        <f t="shared" si="5"/>
        <v>4.6098629255208872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1586013452313430.7</v>
      </c>
      <c r="D38" s="4">
        <f t="shared" si="2"/>
        <v>128465967126173.22</v>
      </c>
      <c r="E38" s="4">
        <f>Input!I39</f>
        <v>325.2547987142857</v>
      </c>
      <c r="F38">
        <f t="shared" si="3"/>
        <v>324.26270314285711</v>
      </c>
      <c r="G38">
        <f t="shared" si="10"/>
        <v>56.070544748267977</v>
      </c>
      <c r="H38">
        <f t="shared" si="6"/>
        <v>71927.033824348371</v>
      </c>
      <c r="I38">
        <f t="shared" si="4"/>
        <v>67091.562884745581</v>
      </c>
      <c r="N38" s="4">
        <f>Input!J39</f>
        <v>8.6236021428571803</v>
      </c>
      <c r="O38">
        <f t="shared" si="7"/>
        <v>8.2420267142857515</v>
      </c>
      <c r="P38">
        <f t="shared" si="8"/>
        <v>0</v>
      </c>
      <c r="Q38">
        <f t="shared" si="9"/>
        <v>67.931004358999985</v>
      </c>
      <c r="R38">
        <f t="shared" si="5"/>
        <v>3.1169332190745567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4311231547115195</v>
      </c>
      <c r="D39" s="4">
        <f t="shared" si="2"/>
        <v>349206704014498.56</v>
      </c>
      <c r="E39" s="4">
        <f>Input!I40</f>
        <v>333.57314057142855</v>
      </c>
      <c r="F39">
        <f t="shared" si="3"/>
        <v>332.58104499999996</v>
      </c>
      <c r="G39">
        <f t="shared" si="10"/>
        <v>56.070544748267977</v>
      </c>
      <c r="H39">
        <f t="shared" si="6"/>
        <v>76458.056749463067</v>
      </c>
      <c r="I39">
        <f t="shared" si="4"/>
        <v>67091.562884745581</v>
      </c>
      <c r="N39" s="4">
        <f>Input!J40</f>
        <v>8.3183418571428547</v>
      </c>
      <c r="O39">
        <f t="shared" si="7"/>
        <v>7.9367664285714259</v>
      </c>
      <c r="P39">
        <f t="shared" si="8"/>
        <v>0</v>
      </c>
      <c r="Q39">
        <f t="shared" si="9"/>
        <v>62.992261341698423</v>
      </c>
      <c r="R39">
        <f t="shared" si="5"/>
        <v>2.1322528531161389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1.1719142372802612E+16</v>
      </c>
      <c r="D40" s="4">
        <f t="shared" si="2"/>
        <v>949242237898692.75</v>
      </c>
      <c r="E40" s="4">
        <f>Input!I41</f>
        <v>340.36518114285712</v>
      </c>
      <c r="F40">
        <f t="shared" si="3"/>
        <v>339.37308557142853</v>
      </c>
      <c r="G40">
        <f t="shared" si="10"/>
        <v>56.070544748267977</v>
      </c>
      <c r="H40">
        <f t="shared" si="6"/>
        <v>80260.329636858543</v>
      </c>
      <c r="I40">
        <f t="shared" si="4"/>
        <v>67091.562884745581</v>
      </c>
      <c r="N40" s="4">
        <f>Input!J41</f>
        <v>6.7920405714285721</v>
      </c>
      <c r="O40">
        <f t="shared" si="7"/>
        <v>6.4104651428571433</v>
      </c>
      <c r="P40">
        <f t="shared" si="8"/>
        <v>0</v>
      </c>
      <c r="Q40">
        <f t="shared" si="9"/>
        <v>41.094063347786452</v>
      </c>
      <c r="R40">
        <f t="shared" si="5"/>
        <v>4.366265476405581E-3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3.1855931757113756E+16</v>
      </c>
      <c r="D41" s="4">
        <f t="shared" si="2"/>
        <v>2580307926085819</v>
      </c>
      <c r="E41" s="4">
        <f>Input!I42</f>
        <v>346.92827657142851</v>
      </c>
      <c r="F41">
        <f t="shared" si="3"/>
        <v>345.93618099999992</v>
      </c>
      <c r="G41">
        <f t="shared" si="10"/>
        <v>56.070544748267977</v>
      </c>
      <c r="H41">
        <f t="shared" si="6"/>
        <v>84022.087079621371</v>
      </c>
      <c r="I41">
        <f t="shared" si="4"/>
        <v>67091.562884745581</v>
      </c>
      <c r="N41" s="4">
        <f>Input!J42</f>
        <v>6.5630954285713869</v>
      </c>
      <c r="O41">
        <f t="shared" si="7"/>
        <v>6.1815199999999582</v>
      </c>
      <c r="P41">
        <f t="shared" si="8"/>
        <v>0</v>
      </c>
      <c r="Q41">
        <f t="shared" si="9"/>
        <v>38.211189510399485</v>
      </c>
      <c r="R41">
        <f t="shared" si="5"/>
        <v>8.7038491376536672E-2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8.6593400423993744E+16</v>
      </c>
      <c r="D42" s="4">
        <f t="shared" si="2"/>
        <v>7014004147307932</v>
      </c>
      <c r="E42" s="4">
        <f>Input!I43</f>
        <v>352.270331</v>
      </c>
      <c r="F42">
        <f t="shared" si="3"/>
        <v>351.27823542857141</v>
      </c>
      <c r="G42">
        <f t="shared" si="10"/>
        <v>56.070544748267977</v>
      </c>
      <c r="H42">
        <f t="shared" si="6"/>
        <v>87147.580636797706</v>
      </c>
      <c r="I42">
        <f t="shared" si="4"/>
        <v>67091.562884745581</v>
      </c>
      <c r="N42" s="4">
        <f>Input!J43</f>
        <v>5.3420544285714868</v>
      </c>
      <c r="O42">
        <f t="shared" si="7"/>
        <v>4.960479000000058</v>
      </c>
      <c r="P42">
        <f t="shared" si="8"/>
        <v>0</v>
      </c>
      <c r="Q42">
        <f t="shared" si="9"/>
        <v>24.606351909441575</v>
      </c>
      <c r="R42">
        <f t="shared" si="5"/>
        <v>2.2984496453469956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2.3538526683702E+17</v>
      </c>
      <c r="D43" s="4">
        <f t="shared" si="2"/>
        <v>1.906604001836354E+16</v>
      </c>
      <c r="E43" s="4">
        <f>Input!I44</f>
        <v>358.52816614285712</v>
      </c>
      <c r="F43">
        <f t="shared" si="3"/>
        <v>357.53607057142852</v>
      </c>
      <c r="G43">
        <f t="shared" si="10"/>
        <v>56.070544748267977</v>
      </c>
      <c r="H43">
        <f t="shared" si="6"/>
        <v>90881.463259834665</v>
      </c>
      <c r="I43">
        <f t="shared" si="4"/>
        <v>67091.562884745581</v>
      </c>
      <c r="N43" s="4">
        <f>Input!J44</f>
        <v>6.2578351428571182</v>
      </c>
      <c r="O43">
        <f t="shared" si="7"/>
        <v>5.8762597142856894</v>
      </c>
      <c r="P43">
        <f t="shared" si="8"/>
        <v>0</v>
      </c>
      <c r="Q43">
        <f t="shared" si="9"/>
        <v>34.530428229736934</v>
      </c>
      <c r="R43">
        <f t="shared" si="5"/>
        <v>0.36033986205638602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6.3984349353005491E+17</v>
      </c>
      <c r="D44" s="4">
        <f t="shared" si="2"/>
        <v>5.1826870122590568E+16</v>
      </c>
      <c r="E44" s="4">
        <f>Input!I45</f>
        <v>364.32811099999992</v>
      </c>
      <c r="F44">
        <f t="shared" si="3"/>
        <v>363.33601542857133</v>
      </c>
      <c r="G44">
        <f t="shared" si="10"/>
        <v>56.070544748267977</v>
      </c>
      <c r="H44">
        <f t="shared" si="6"/>
        <v>94412.06947238835</v>
      </c>
      <c r="I44">
        <f t="shared" si="4"/>
        <v>67091.562884745581</v>
      </c>
      <c r="N44" s="4">
        <f>Input!J45</f>
        <v>5.7999448571428047</v>
      </c>
      <c r="O44">
        <f t="shared" si="7"/>
        <v>5.4183694285713759</v>
      </c>
      <c r="P44">
        <f t="shared" si="8"/>
        <v>0</v>
      </c>
      <c r="Q44">
        <f t="shared" si="9"/>
        <v>29.358727264476897</v>
      </c>
      <c r="R44">
        <f t="shared" si="5"/>
        <v>1.119731023369823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1.739274941520501E+18</v>
      </c>
      <c r="D45" s="4">
        <f t="shared" si="2"/>
        <v>1.4088003928014496E+17</v>
      </c>
      <c r="E45" s="4">
        <f>Input!I46</f>
        <v>370.73857628571432</v>
      </c>
      <c r="F45">
        <f t="shared" si="3"/>
        <v>369.74648071428572</v>
      </c>
      <c r="G45">
        <f t="shared" si="10"/>
        <v>56.070544748267977</v>
      </c>
      <c r="H45">
        <f t="shared" si="6"/>
        <v>98392.592804157262</v>
      </c>
      <c r="I45">
        <f t="shared" si="4"/>
        <v>67091.562884745581</v>
      </c>
      <c r="N45" s="4">
        <f>Input!J46</f>
        <v>6.4104652857143947</v>
      </c>
      <c r="O45">
        <f t="shared" si="7"/>
        <v>6.0288898571429659</v>
      </c>
      <c r="P45">
        <f t="shared" si="8"/>
        <v>0</v>
      </c>
      <c r="Q45">
        <f t="shared" si="9"/>
        <v>36.347512909561331</v>
      </c>
      <c r="R45">
        <f t="shared" si="5"/>
        <v>0.20039321620774486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4.7278394682293463E+18</v>
      </c>
      <c r="D46" s="4">
        <f t="shared" si="2"/>
        <v>3.8295165076781453E+17</v>
      </c>
      <c r="E46" s="4">
        <f>Input!I47</f>
        <v>377.68324699999999</v>
      </c>
      <c r="F46">
        <f t="shared" si="3"/>
        <v>376.6911514285714</v>
      </c>
      <c r="G46">
        <f t="shared" si="10"/>
        <v>56.070544748267977</v>
      </c>
      <c r="H46">
        <f t="shared" si="6"/>
        <v>102797.57342804581</v>
      </c>
      <c r="I46">
        <f t="shared" si="4"/>
        <v>67091.562884745581</v>
      </c>
      <c r="N46" s="4">
        <f>Input!J47</f>
        <v>6.9446707142856781</v>
      </c>
      <c r="O46">
        <f t="shared" si="7"/>
        <v>6.5630952857142493</v>
      </c>
      <c r="P46">
        <f t="shared" si="8"/>
        <v>0</v>
      </c>
      <c r="Q46">
        <f t="shared" si="9"/>
        <v>43.0742197293646</v>
      </c>
      <c r="R46">
        <f t="shared" si="5"/>
        <v>7.4913213837221691E-3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1.2851600114359308E+19</v>
      </c>
      <c r="D47" s="4">
        <f t="shared" si="2"/>
        <v>1.0409705134605446E+18</v>
      </c>
      <c r="E47" s="4">
        <f>Input!I48</f>
        <v>384.93317800000005</v>
      </c>
      <c r="F47">
        <f t="shared" si="3"/>
        <v>383.94108242857146</v>
      </c>
      <c r="G47">
        <f t="shared" si="10"/>
        <v>56.070544748267977</v>
      </c>
      <c r="H47">
        <f t="shared" si="6"/>
        <v>107499.0894787713</v>
      </c>
      <c r="I47">
        <f t="shared" si="4"/>
        <v>67091.562884745581</v>
      </c>
      <c r="N47" s="4">
        <f>Input!J48</f>
        <v>7.2499310000000605</v>
      </c>
      <c r="O47">
        <f t="shared" si="7"/>
        <v>6.8683555714286317</v>
      </c>
      <c r="P47">
        <f t="shared" si="8"/>
        <v>0</v>
      </c>
      <c r="Q47">
        <f t="shared" si="9"/>
        <v>47.174308255574729</v>
      </c>
      <c r="R47">
        <f t="shared" si="5"/>
        <v>0.15351719624997243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3.4934271057485095E+19</v>
      </c>
      <c r="D48" s="4">
        <f t="shared" si="2"/>
        <v>2.8296512307014804E+18</v>
      </c>
      <c r="E48" s="4">
        <f>Input!I49</f>
        <v>392.79362957142854</v>
      </c>
      <c r="F48">
        <f t="shared" si="3"/>
        <v>391.80153399999995</v>
      </c>
      <c r="G48">
        <f t="shared" si="10"/>
        <v>56.070544748267977</v>
      </c>
      <c r="H48">
        <f t="shared" si="6"/>
        <v>112715.29714394656</v>
      </c>
      <c r="I48">
        <f t="shared" si="4"/>
        <v>67091.562884745581</v>
      </c>
      <c r="N48" s="4">
        <f>Input!J49</f>
        <v>7.8604515714284844</v>
      </c>
      <c r="O48">
        <f t="shared" si="7"/>
        <v>7.4788761428570556</v>
      </c>
      <c r="P48">
        <f t="shared" si="8"/>
        <v>0</v>
      </c>
      <c r="Q48">
        <f t="shared" si="9"/>
        <v>55.933588360196431</v>
      </c>
      <c r="R48">
        <f t="shared" si="5"/>
        <v>1.0046719981883476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9.4961194206024483E+19</v>
      </c>
      <c r="D49" s="4">
        <f t="shared" si="2"/>
        <v>7.6917895212926075E+18</v>
      </c>
      <c r="E49" s="4">
        <f>Input!I50</f>
        <v>400.577766</v>
      </c>
      <c r="F49">
        <f t="shared" si="3"/>
        <v>399.5856704285714</v>
      </c>
      <c r="G49">
        <f t="shared" si="10"/>
        <v>56.070544748267977</v>
      </c>
      <c r="H49">
        <f t="shared" si="6"/>
        <v>118002.64157115464</v>
      </c>
      <c r="I49">
        <f t="shared" si="4"/>
        <v>67091.562884745581</v>
      </c>
      <c r="N49" s="4">
        <f>Input!J50</f>
        <v>7.7841364285714576</v>
      </c>
      <c r="O49">
        <f t="shared" si="7"/>
        <v>7.4025610000000288</v>
      </c>
      <c r="P49">
        <f t="shared" si="8"/>
        <v>0</v>
      </c>
      <c r="Q49">
        <f t="shared" si="9"/>
        <v>54.797909358721427</v>
      </c>
      <c r="R49">
        <f t="shared" si="5"/>
        <v>0.85750958476790562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2.5813128861900675E+20</v>
      </c>
      <c r="D50" s="4">
        <f t="shared" si="2"/>
        <v>2.0908451684061397E+19</v>
      </c>
      <c r="E50" s="4">
        <f>Input!I51</f>
        <v>407.59875185714282</v>
      </c>
      <c r="F50">
        <f t="shared" si="3"/>
        <v>406.60665628571422</v>
      </c>
      <c r="G50">
        <f t="shared" si="10"/>
        <v>56.070544748267977</v>
      </c>
      <c r="H50">
        <f t="shared" si="6"/>
        <v>122875.56549179295</v>
      </c>
      <c r="I50">
        <f t="shared" si="4"/>
        <v>67091.562884745581</v>
      </c>
      <c r="N50" s="4">
        <f>Input!J51</f>
        <v>7.0209858571428185</v>
      </c>
      <c r="O50">
        <f t="shared" si="7"/>
        <v>6.6394104285713897</v>
      </c>
      <c r="P50">
        <f t="shared" si="8"/>
        <v>0</v>
      </c>
      <c r="Q50">
        <f t="shared" si="9"/>
        <v>44.081770839022525</v>
      </c>
      <c r="R50">
        <f t="shared" si="5"/>
        <v>2.6525842985610698E-2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7.0167359120976314E+20</v>
      </c>
      <c r="D51" s="4">
        <f t="shared" si="2"/>
        <v>5.6835064273998012E+19</v>
      </c>
      <c r="E51" s="4">
        <f>Input!I52</f>
        <v>414.08553228571429</v>
      </c>
      <c r="F51">
        <f t="shared" si="3"/>
        <v>413.0934367142857</v>
      </c>
      <c r="G51">
        <f t="shared" si="10"/>
        <v>56.070544748267977</v>
      </c>
      <c r="H51">
        <f t="shared" si="6"/>
        <v>127465.34538777875</v>
      </c>
      <c r="I51">
        <f t="shared" si="4"/>
        <v>67091.562884745581</v>
      </c>
      <c r="N51" s="4">
        <f>Input!J52</f>
        <v>6.4867804285714783</v>
      </c>
      <c r="O51">
        <f t="shared" si="7"/>
        <v>6.1052050000000495</v>
      </c>
      <c r="P51">
        <f t="shared" si="8"/>
        <v>0</v>
      </c>
      <c r="Q51">
        <f t="shared" si="9"/>
        <v>37.273528092025607</v>
      </c>
      <c r="R51">
        <f t="shared" si="5"/>
        <v>0.13789181061672071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1.9073465724950998E+21</v>
      </c>
      <c r="D52" s="4">
        <f t="shared" si="2"/>
        <v>1.5449372243531068E+20</v>
      </c>
      <c r="E52" s="4">
        <f>Input!I53</f>
        <v>420.11442228571434</v>
      </c>
      <c r="F52">
        <f t="shared" si="3"/>
        <v>419.12232671428575</v>
      </c>
      <c r="G52">
        <f t="shared" si="10"/>
        <v>56.070544748267977</v>
      </c>
      <c r="H52">
        <f t="shared" si="6"/>
        <v>131806.59638870088</v>
      </c>
      <c r="I52">
        <f t="shared" si="4"/>
        <v>67091.562884745581</v>
      </c>
      <c r="N52" s="4">
        <f>Input!J53</f>
        <v>6.0288900000000467</v>
      </c>
      <c r="O52">
        <f t="shared" si="7"/>
        <v>5.6473145714286179</v>
      </c>
      <c r="P52">
        <f t="shared" si="8"/>
        <v>0</v>
      </c>
      <c r="Q52">
        <f t="shared" si="9"/>
        <v>31.892161868669994</v>
      </c>
      <c r="R52">
        <f t="shared" si="5"/>
        <v>0.6876195642750792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5.184705528587072E+21</v>
      </c>
      <c r="D53" s="4">
        <f t="shared" si="2"/>
        <v>4.1995747830690048E+20</v>
      </c>
      <c r="E53" s="4">
        <f>Input!I54</f>
        <v>426.83014785714289</v>
      </c>
      <c r="F53">
        <f t="shared" si="3"/>
        <v>425.8380522857143</v>
      </c>
      <c r="G53">
        <f t="shared" si="10"/>
        <v>56.070544748267977</v>
      </c>
      <c r="H53">
        <f t="shared" si="6"/>
        <v>136728.0096304554</v>
      </c>
      <c r="I53">
        <f t="shared" si="4"/>
        <v>67091.562884745581</v>
      </c>
      <c r="N53" s="4">
        <f>Input!J54</f>
        <v>6.7157255714285498</v>
      </c>
      <c r="O53">
        <f t="shared" si="7"/>
        <v>6.334150142857121</v>
      </c>
      <c r="P53">
        <f t="shared" si="8"/>
        <v>0</v>
      </c>
      <c r="Q53">
        <f t="shared" si="9"/>
        <v>40.121458032256889</v>
      </c>
      <c r="R53">
        <f t="shared" si="5"/>
        <v>2.027568756237166E-2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1.4093490824269389E+22</v>
      </c>
      <c r="D54" s="4">
        <f t="shared" si="2"/>
        <v>1.1415627820071314E+21</v>
      </c>
      <c r="E54" s="4">
        <f>Input!I55</f>
        <v>433.54587342857138</v>
      </c>
      <c r="F54">
        <f t="shared" si="3"/>
        <v>432.55377785714279</v>
      </c>
      <c r="G54">
        <f t="shared" si="10"/>
        <v>56.070544748267977</v>
      </c>
      <c r="H54">
        <f t="shared" si="6"/>
        <v>141739.62481211137</v>
      </c>
      <c r="I54">
        <f t="shared" si="4"/>
        <v>67091.562884745581</v>
      </c>
      <c r="N54" s="4">
        <f>Input!J55</f>
        <v>6.7157255714284929</v>
      </c>
      <c r="O54">
        <f t="shared" si="7"/>
        <v>6.3341501428570641</v>
      </c>
      <c r="P54">
        <f t="shared" si="8"/>
        <v>0</v>
      </c>
      <c r="Q54">
        <f t="shared" si="9"/>
        <v>40.121458032256164</v>
      </c>
      <c r="R54">
        <f t="shared" si="5"/>
        <v>2.0275687562387849E-2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3.8310080007165769E+22</v>
      </c>
      <c r="D55" s="4">
        <f t="shared" si="2"/>
        <v>3.1030893663751394E+21</v>
      </c>
      <c r="E55" s="4">
        <f>Input!I56</f>
        <v>439.6510784285714</v>
      </c>
      <c r="F55">
        <f t="shared" si="3"/>
        <v>438.6589828571428</v>
      </c>
      <c r="G55">
        <f t="shared" si="10"/>
        <v>56.070544748267977</v>
      </c>
      <c r="H55">
        <f t="shared" si="6"/>
        <v>146373.91297458834</v>
      </c>
      <c r="I55">
        <f t="shared" si="4"/>
        <v>67091.562884745581</v>
      </c>
      <c r="N55" s="4">
        <f>Input!J56</f>
        <v>6.1052050000000122</v>
      </c>
      <c r="O55">
        <f t="shared" si="7"/>
        <v>5.7236295714285834</v>
      </c>
      <c r="P55">
        <f t="shared" si="8"/>
        <v>0</v>
      </c>
      <c r="Q55">
        <f t="shared" si="9"/>
        <v>32.759935470931751</v>
      </c>
      <c r="R55">
        <f t="shared" si="5"/>
        <v>0.56687842892203566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1.0413759433029089E+23</v>
      </c>
      <c r="D56" s="4">
        <f t="shared" si="2"/>
        <v>8.4350714367020347E+21</v>
      </c>
      <c r="E56" s="4">
        <f>Input!I57</f>
        <v>446.21417385714284</v>
      </c>
      <c r="F56">
        <f t="shared" si="3"/>
        <v>445.22207828571425</v>
      </c>
      <c r="G56">
        <f t="shared" si="10"/>
        <v>56.070544748267977</v>
      </c>
      <c r="H56">
        <f t="shared" si="6"/>
        <v>151438.91605454616</v>
      </c>
      <c r="I56">
        <f t="shared" si="4"/>
        <v>67091.562884745581</v>
      </c>
      <c r="N56" s="4">
        <f>Input!J57</f>
        <v>6.5630954285714438</v>
      </c>
      <c r="O56">
        <f t="shared" si="7"/>
        <v>6.181520000000015</v>
      </c>
      <c r="P56">
        <f t="shared" si="8"/>
        <v>0</v>
      </c>
      <c r="Q56">
        <f t="shared" si="9"/>
        <v>38.211189510400189</v>
      </c>
      <c r="R56">
        <f t="shared" si="5"/>
        <v>8.703849137650313E-2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2.8307533032746939E+23</v>
      </c>
      <c r="D57" s="4">
        <f t="shared" si="2"/>
        <v>2.2928901408141072E+22</v>
      </c>
      <c r="E57" s="4">
        <f>Input!I58</f>
        <v>451.32728314285714</v>
      </c>
      <c r="F57">
        <f t="shared" si="3"/>
        <v>450.33518757142855</v>
      </c>
      <c r="G57">
        <f t="shared" si="10"/>
        <v>56.070544748267977</v>
      </c>
      <c r="H57">
        <f t="shared" si="6"/>
        <v>155444.60858047436</v>
      </c>
      <c r="I57">
        <f t="shared" si="4"/>
        <v>67091.562884745581</v>
      </c>
      <c r="N57" s="4">
        <f>Input!J58</f>
        <v>5.1131092857143017</v>
      </c>
      <c r="O57">
        <f t="shared" si="7"/>
        <v>4.7315338571428729</v>
      </c>
      <c r="P57">
        <f t="shared" si="8"/>
        <v>0</v>
      </c>
      <c r="Q57">
        <f t="shared" si="9"/>
        <v>22.387412641289313</v>
      </c>
      <c r="R57">
        <f t="shared" si="5"/>
        <v>3.0450564404818352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7.6947852651420175E+23</v>
      </c>
      <c r="D58" s="4">
        <f t="shared" si="2"/>
        <v>6.232721604427889E+22</v>
      </c>
      <c r="E58" s="4">
        <f>Input!I59</f>
        <v>456.44039228571421</v>
      </c>
      <c r="F58">
        <f t="shared" si="3"/>
        <v>455.44829671428562</v>
      </c>
      <c r="G58">
        <f t="shared" si="10"/>
        <v>56.070544748267977</v>
      </c>
      <c r="H58">
        <f t="shared" si="6"/>
        <v>159502.58876542989</v>
      </c>
      <c r="I58">
        <f t="shared" si="4"/>
        <v>67091.562884745581</v>
      </c>
      <c r="N58" s="4">
        <f>Input!J59</f>
        <v>5.1131091428570699</v>
      </c>
      <c r="O58">
        <f t="shared" si="7"/>
        <v>4.7315337142856411</v>
      </c>
      <c r="P58">
        <f t="shared" si="8"/>
        <v>0</v>
      </c>
      <c r="Q58">
        <f t="shared" si="9"/>
        <v>22.387411289421674</v>
      </c>
      <c r="R58">
        <f t="shared" si="5"/>
        <v>3.0450569390561686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2.0916594960129961E+24</v>
      </c>
      <c r="D59" s="4">
        <f t="shared" si="2"/>
        <v>1.6942293879160435E+23</v>
      </c>
      <c r="E59" s="4">
        <f>Input!I60</f>
        <v>462.39296728571424</v>
      </c>
      <c r="F59">
        <f t="shared" si="3"/>
        <v>461.40087171428564</v>
      </c>
      <c r="G59">
        <f t="shared" si="10"/>
        <v>56.070544748267977</v>
      </c>
      <c r="H59">
        <f t="shared" si="6"/>
        <v>164292.67395837879</v>
      </c>
      <c r="I59">
        <f t="shared" si="4"/>
        <v>67091.562884745581</v>
      </c>
      <c r="N59" s="4">
        <f>Input!J60</f>
        <v>5.9525750000000244</v>
      </c>
      <c r="O59">
        <f t="shared" si="7"/>
        <v>5.5709995714285956</v>
      </c>
      <c r="P59">
        <f t="shared" si="8"/>
        <v>0</v>
      </c>
      <c r="Q59">
        <f t="shared" si="9"/>
        <v>31.036036224857597</v>
      </c>
      <c r="R59">
        <f t="shared" si="5"/>
        <v>0.82000865807821521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5.685719999335932E+24</v>
      </c>
      <c r="D60" s="4">
        <f t="shared" si="2"/>
        <v>4.6053929584134719E+23</v>
      </c>
      <c r="E60" s="4">
        <f>Input!I61</f>
        <v>466.97187114285714</v>
      </c>
      <c r="F60">
        <f t="shared" si="3"/>
        <v>465.97977557142855</v>
      </c>
      <c r="G60">
        <f t="shared" si="10"/>
        <v>56.070544748267977</v>
      </c>
      <c r="H60">
        <f t="shared" si="6"/>
        <v>168025.57751403513</v>
      </c>
      <c r="I60">
        <f t="shared" si="4"/>
        <v>67091.562884745581</v>
      </c>
      <c r="N60" s="4">
        <f>Input!J61</f>
        <v>4.5789038571429046</v>
      </c>
      <c r="O60">
        <f t="shared" si="7"/>
        <v>4.1973284285714758</v>
      </c>
      <c r="P60">
        <f t="shared" si="8"/>
        <v>0</v>
      </c>
      <c r="Q60">
        <f t="shared" si="9"/>
        <v>17.617565937294295</v>
      </c>
      <c r="R60">
        <f t="shared" si="5"/>
        <v>5.1948184511155846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1.5455389355901039E+25</v>
      </c>
      <c r="D61" s="4">
        <f t="shared" si="2"/>
        <v>1.2518755991768583E+24</v>
      </c>
      <c r="E61" s="4">
        <f>Input!I62</f>
        <v>470.86393928571431</v>
      </c>
      <c r="F61">
        <f t="shared" si="3"/>
        <v>469.87184371428572</v>
      </c>
      <c r="G61">
        <f t="shared" si="10"/>
        <v>56.070544748267977</v>
      </c>
      <c r="H61">
        <f t="shared" si="6"/>
        <v>171231.51502596357</v>
      </c>
      <c r="I61">
        <f t="shared" si="4"/>
        <v>67091.562884745581</v>
      </c>
      <c r="N61" s="4">
        <f>Input!J62</f>
        <v>3.8920681428571697</v>
      </c>
      <c r="O61">
        <f t="shared" si="7"/>
        <v>3.5104927142857409</v>
      </c>
      <c r="P61">
        <f t="shared" si="8"/>
        <v>0</v>
      </c>
      <c r="Q61">
        <f t="shared" si="9"/>
        <v>12.323559097053268</v>
      </c>
      <c r="R61">
        <f t="shared" si="5"/>
        <v>8.797453501616129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4.2012104037905144E+25</v>
      </c>
      <c r="D62" s="4">
        <f t="shared" si="2"/>
        <v>3.4029506927337337E+24</v>
      </c>
      <c r="E62" s="4">
        <f>Input!I63</f>
        <v>474.75600742857142</v>
      </c>
      <c r="F62">
        <f t="shared" si="3"/>
        <v>473.76391185714283</v>
      </c>
      <c r="G62">
        <f t="shared" si="10"/>
        <v>56.070544748267977</v>
      </c>
      <c r="H62">
        <f t="shared" si="6"/>
        <v>174467.74892674928</v>
      </c>
      <c r="I62">
        <f t="shared" si="4"/>
        <v>67091.562884745581</v>
      </c>
      <c r="N62" s="4">
        <f>Input!J63</f>
        <v>3.8920681428571129</v>
      </c>
      <c r="O62">
        <f t="shared" si="7"/>
        <v>3.5104927142856841</v>
      </c>
      <c r="P62">
        <f t="shared" si="8"/>
        <v>0</v>
      </c>
      <c r="Q62">
        <f t="shared" si="9"/>
        <v>12.32355909705287</v>
      </c>
      <c r="R62">
        <f t="shared" si="5"/>
        <v>8.7974535016164666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1.1420073898156842E+26</v>
      </c>
      <c r="D63" s="4">
        <f t="shared" si="2"/>
        <v>9.2501790312002279E+24</v>
      </c>
      <c r="E63" s="4">
        <f>Input!I64</f>
        <v>479.18228114285711</v>
      </c>
      <c r="F63">
        <f t="shared" si="3"/>
        <v>478.19018557142851</v>
      </c>
      <c r="G63">
        <f t="shared" si="10"/>
        <v>56.070544748267977</v>
      </c>
      <c r="H63">
        <f t="shared" si="6"/>
        <v>178184.99116867405</v>
      </c>
      <c r="I63">
        <f t="shared" si="4"/>
        <v>67091.562884745581</v>
      </c>
      <c r="N63" s="4">
        <f>Input!J64</f>
        <v>4.4262737142856849</v>
      </c>
      <c r="O63">
        <f t="shared" si="7"/>
        <v>4.0446982857142562</v>
      </c>
      <c r="P63">
        <f t="shared" si="8"/>
        <v>0</v>
      </c>
      <c r="Q63">
        <f t="shared" si="9"/>
        <v>16.359584222459844</v>
      </c>
      <c r="R63">
        <f t="shared" si="5"/>
        <v>5.9138680619534369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3.1042979357019199E+26</v>
      </c>
      <c r="D64" s="4">
        <f t="shared" si="2"/>
        <v>2.5144593570504476E+25</v>
      </c>
      <c r="E64" s="4">
        <f>Input!I65</f>
        <v>483.68486985714287</v>
      </c>
      <c r="F64">
        <f t="shared" si="3"/>
        <v>482.69277428571428</v>
      </c>
      <c r="G64">
        <f t="shared" si="10"/>
        <v>56.070544748267977</v>
      </c>
      <c r="H64">
        <f t="shared" si="6"/>
        <v>182006.52673550151</v>
      </c>
      <c r="I64">
        <f t="shared" si="4"/>
        <v>67091.562884745581</v>
      </c>
      <c r="N64" s="4">
        <f>Input!J65</f>
        <v>4.5025887142857641</v>
      </c>
      <c r="O64">
        <f t="shared" si="7"/>
        <v>4.1210132857143353</v>
      </c>
      <c r="P64">
        <f t="shared" si="8"/>
        <v>0</v>
      </c>
      <c r="Q64">
        <f t="shared" si="9"/>
        <v>16.982750501034062</v>
      </c>
      <c r="R64">
        <f t="shared" si="5"/>
        <v>5.5485196029113855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8.4383566687414538E+26</v>
      </c>
      <c r="D65" s="4">
        <f t="shared" si="2"/>
        <v>6.8350091786690452E+25</v>
      </c>
      <c r="E65" s="4">
        <f>Input!I66</f>
        <v>488.26377371428572</v>
      </c>
      <c r="F65">
        <f t="shared" si="3"/>
        <v>487.27167814285713</v>
      </c>
      <c r="G65">
        <f t="shared" si="10"/>
        <v>56.070544748267977</v>
      </c>
      <c r="H65">
        <f t="shared" si="6"/>
        <v>185934.41744077826</v>
      </c>
      <c r="I65">
        <f t="shared" si="4"/>
        <v>67091.562884745581</v>
      </c>
      <c r="N65" s="4">
        <f>Input!J66</f>
        <v>4.5789038571428478</v>
      </c>
      <c r="O65">
        <f t="shared" si="7"/>
        <v>4.197328428571419</v>
      </c>
      <c r="P65">
        <f t="shared" si="8"/>
        <v>0</v>
      </c>
      <c r="Q65">
        <f t="shared" si="9"/>
        <v>17.617565937293818</v>
      </c>
      <c r="R65">
        <f t="shared" si="5"/>
        <v>5.1948184511158439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2.29378315946961E+27</v>
      </c>
      <c r="D66" s="4">
        <f t="shared" si="2"/>
        <v>1.8579481247726853E+26</v>
      </c>
      <c r="E66" s="4">
        <f>Input!I67</f>
        <v>492.07952685714281</v>
      </c>
      <c r="F66">
        <f t="shared" si="3"/>
        <v>491.08743128571422</v>
      </c>
      <c r="G66">
        <f t="shared" si="10"/>
        <v>56.070544748267977</v>
      </c>
      <c r="H66">
        <f t="shared" si="6"/>
        <v>189239.69157273337</v>
      </c>
      <c r="I66">
        <f t="shared" si="4"/>
        <v>67091.562884745581</v>
      </c>
      <c r="N66" s="4">
        <f>Input!J67</f>
        <v>3.8157531428570906</v>
      </c>
      <c r="O66">
        <f t="shared" si="7"/>
        <v>3.4341777142856618</v>
      </c>
      <c r="P66">
        <f t="shared" si="8"/>
        <v>0</v>
      </c>
      <c r="Q66">
        <f t="shared" si="9"/>
        <v>11.793576573296292</v>
      </c>
      <c r="R66">
        <f t="shared" si="5"/>
        <v>9.2559857154754237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6.2351490808116167E+27</v>
      </c>
      <c r="D67" s="4">
        <f t="shared" si="2"/>
        <v>5.0504266257891488E+26</v>
      </c>
      <c r="E67" s="4">
        <f>Input!I68</f>
        <v>496.20054014285716</v>
      </c>
      <c r="F67">
        <f t="shared" si="3"/>
        <v>495.20844457142857</v>
      </c>
      <c r="G67">
        <f t="shared" si="10"/>
        <v>56.070544748267977</v>
      </c>
      <c r="H67">
        <f t="shared" si="6"/>
        <v>192842.09506109622</v>
      </c>
      <c r="I67">
        <f t="shared" si="4"/>
        <v>67091.562884745581</v>
      </c>
      <c r="N67" s="4">
        <f>Input!J68</f>
        <v>4.1210132857143549</v>
      </c>
      <c r="O67">
        <f t="shared" si="7"/>
        <v>3.7394378571429261</v>
      </c>
      <c r="P67">
        <f t="shared" si="8"/>
        <v>0</v>
      </c>
      <c r="Q67">
        <f t="shared" si="9"/>
        <v>13.983395487433679</v>
      </c>
      <c r="R67">
        <f t="shared" si="5"/>
        <v>7.4917438287094358</v>
      </c>
    </row>
    <row r="68" spans="1:18" x14ac:dyDescent="0.25">
      <c r="A68">
        <f>Input!G69</f>
        <v>65</v>
      </c>
      <c r="B68">
        <f t="shared" ref="B68:B84" si="11">A68-$A$3</f>
        <v>65</v>
      </c>
      <c r="C68">
        <f t="shared" ref="C68:C84" si="12">EXP(B68)</f>
        <v>1.6948892444103338E+28</v>
      </c>
      <c r="D68" s="4">
        <f t="shared" ref="D68:D84" si="13">((C68-$Z$3)/$AA$3)</f>
        <v>1.3728482922848374E+27</v>
      </c>
      <c r="E68" s="4">
        <f>Input!I69</f>
        <v>500.0926084285714</v>
      </c>
      <c r="F68">
        <f t="shared" ref="F68:F84" si="14">E68-$E$3</f>
        <v>499.1005128571428</v>
      </c>
      <c r="G68">
        <f t="shared" si="10"/>
        <v>56.070544748267977</v>
      </c>
      <c r="H68">
        <f t="shared" si="6"/>
        <v>196275.55264255064</v>
      </c>
      <c r="I68">
        <f t="shared" ref="I68:I84" si="15">(G68-$J$4)^2</f>
        <v>67091.562884745581</v>
      </c>
      <c r="N68" s="4">
        <f>Input!J69</f>
        <v>3.892068285714231</v>
      </c>
      <c r="O68">
        <f t="shared" si="7"/>
        <v>3.5104928571428022</v>
      </c>
      <c r="P68">
        <f t="shared" si="8"/>
        <v>0</v>
      </c>
      <c r="Q68">
        <f t="shared" si="9"/>
        <v>12.323560100050635</v>
      </c>
      <c r="R68">
        <f t="shared" ref="R68:R84" si="16">(O68-$S$4)^2</f>
        <v>8.7974526541737337</v>
      </c>
    </row>
    <row r="69" spans="1:18" x14ac:dyDescent="0.25">
      <c r="A69">
        <f>Input!G70</f>
        <v>66</v>
      </c>
      <c r="B69">
        <f t="shared" si="11"/>
        <v>66</v>
      </c>
      <c r="C69">
        <f t="shared" si="12"/>
        <v>4.6071866343312918E+28</v>
      </c>
      <c r="D69" s="4">
        <f t="shared" si="13"/>
        <v>3.7317885661489057E+27</v>
      </c>
      <c r="E69" s="4">
        <f>Input!I70</f>
        <v>504.1373068571429</v>
      </c>
      <c r="F69">
        <f t="shared" si="14"/>
        <v>503.14521128571431</v>
      </c>
      <c r="G69">
        <f t="shared" si="10"/>
        <v>56.070544748267977</v>
      </c>
      <c r="H69">
        <f t="shared" ref="H69:H84" si="17">(F69-G69)^2</f>
        <v>199875.75745956882</v>
      </c>
      <c r="I69">
        <f t="shared" si="15"/>
        <v>67091.562884745581</v>
      </c>
      <c r="N69" s="4">
        <f>Input!J70</f>
        <v>4.0446984285715075</v>
      </c>
      <c r="O69">
        <f t="shared" ref="O69:O84" si="18">N69-$N$3</f>
        <v>3.6631230000000787</v>
      </c>
      <c r="P69">
        <f t="shared" ref="P69:P84" si="19">$Y$3*((1/$AA$3)*(1/SQRT(2*PI()))*EXP(-1*D69*D69/2))</f>
        <v>0</v>
      </c>
      <c r="Q69">
        <f t="shared" ref="Q69:Q84" si="20">(O69-P69)^2</f>
        <v>13.418470113129576</v>
      </c>
      <c r="R69">
        <f t="shared" si="16"/>
        <v>7.915331341579634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1.2523631708422139E+29</v>
      </c>
      <c r="D70" s="4">
        <f t="shared" si="13"/>
        <v>1.0144053047013807E+28</v>
      </c>
      <c r="E70" s="4">
        <f>Input!I71</f>
        <v>507.34253942857146</v>
      </c>
      <c r="F70">
        <f t="shared" si="14"/>
        <v>506.35044385714286</v>
      </c>
      <c r="G70">
        <f t="shared" ref="G70:G84" si="21">G69+P70</f>
        <v>56.070544748267977</v>
      </c>
      <c r="H70">
        <f t="shared" si="17"/>
        <v>202751.98754149853</v>
      </c>
      <c r="I70">
        <f t="shared" si="15"/>
        <v>67091.562884745581</v>
      </c>
      <c r="N70" s="4">
        <f>Input!J71</f>
        <v>3.205232571428553</v>
      </c>
      <c r="O70">
        <f t="shared" si="18"/>
        <v>2.8236571428571242</v>
      </c>
      <c r="P70">
        <f t="shared" si="19"/>
        <v>0</v>
      </c>
      <c r="Q70">
        <f t="shared" si="20"/>
        <v>7.973039660408058</v>
      </c>
      <c r="R70">
        <f t="shared" si="16"/>
        <v>13.343574105271991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3.4042760499317408E+29</v>
      </c>
      <c r="D71" s="4">
        <f t="shared" si="13"/>
        <v>2.757439506462224E+28</v>
      </c>
      <c r="E71" s="4">
        <f>Input!I72</f>
        <v>512.45564857142858</v>
      </c>
      <c r="F71">
        <f t="shared" si="14"/>
        <v>511.46355299999999</v>
      </c>
      <c r="G71">
        <f t="shared" si="21"/>
        <v>56.070544748267977</v>
      </c>
      <c r="H71">
        <f t="shared" si="17"/>
        <v>207382.79196456206</v>
      </c>
      <c r="I71">
        <f t="shared" si="15"/>
        <v>67091.562884745581</v>
      </c>
      <c r="N71" s="4">
        <f>Input!J72</f>
        <v>5.1131091428571267</v>
      </c>
      <c r="O71">
        <f t="shared" si="18"/>
        <v>4.7315337142856979</v>
      </c>
      <c r="P71">
        <f t="shared" si="19"/>
        <v>0</v>
      </c>
      <c r="Q71">
        <f t="shared" si="20"/>
        <v>22.387411289422211</v>
      </c>
      <c r="R71">
        <f t="shared" si="16"/>
        <v>3.0450569390559705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9.2537817255877872E+29</v>
      </c>
      <c r="D72" s="4">
        <f t="shared" si="13"/>
        <v>7.49549770349134E+28</v>
      </c>
      <c r="E72" s="4">
        <f>Input!I73</f>
        <v>517.72138785714287</v>
      </c>
      <c r="F72">
        <f t="shared" si="14"/>
        <v>516.72929228571434</v>
      </c>
      <c r="G72">
        <f t="shared" si="21"/>
        <v>56.070544748267977</v>
      </c>
      <c r="H72">
        <f t="shared" si="17"/>
        <v>212206.48168276873</v>
      </c>
      <c r="I72">
        <f t="shared" si="15"/>
        <v>67091.562884745581</v>
      </c>
      <c r="N72" s="4">
        <f>Input!J73</f>
        <v>5.2657392857142895</v>
      </c>
      <c r="O72">
        <f t="shared" si="18"/>
        <v>4.8841638571428607</v>
      </c>
      <c r="P72">
        <f t="shared" si="19"/>
        <v>0</v>
      </c>
      <c r="Q72">
        <f t="shared" si="20"/>
        <v>23.855056583420627</v>
      </c>
      <c r="R72">
        <f t="shared" si="16"/>
        <v>2.5356709073828165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2.5154386709191669E+30</v>
      </c>
      <c r="D73" s="4">
        <f t="shared" si="13"/>
        <v>2.0374875202657013E+29</v>
      </c>
      <c r="E73" s="4">
        <f>Input!I74</f>
        <v>522.52923671428573</v>
      </c>
      <c r="F73">
        <f t="shared" si="14"/>
        <v>521.53714114285719</v>
      </c>
      <c r="G73">
        <f t="shared" si="21"/>
        <v>56.070544748267977</v>
      </c>
      <c r="H73">
        <f t="shared" si="17"/>
        <v>216659.15235916339</v>
      </c>
      <c r="I73">
        <f t="shared" si="15"/>
        <v>67091.562884745581</v>
      </c>
      <c r="N73" s="4">
        <f>Input!J74</f>
        <v>4.8078488571428579</v>
      </c>
      <c r="O73">
        <f t="shared" si="18"/>
        <v>4.4262734285714291</v>
      </c>
      <c r="P73">
        <f t="shared" si="19"/>
        <v>0</v>
      </c>
      <c r="Q73">
        <f t="shared" si="20"/>
        <v>19.591896464477475</v>
      </c>
      <c r="R73">
        <f t="shared" si="16"/>
        <v>4.2036047654536324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6.8376712297627441E+30</v>
      </c>
      <c r="D74" s="4">
        <f t="shared" si="13"/>
        <v>5.5384653020503376E+29</v>
      </c>
      <c r="E74" s="4">
        <f>Input!I75</f>
        <v>527.26077071428563</v>
      </c>
      <c r="F74">
        <f t="shared" si="14"/>
        <v>526.26867514285709</v>
      </c>
      <c r="G74">
        <f t="shared" si="21"/>
        <v>56.070544748267977</v>
      </c>
      <c r="H74">
        <f t="shared" si="17"/>
        <v>221086.28182656702</v>
      </c>
      <c r="I74">
        <f t="shared" si="15"/>
        <v>67091.562884745581</v>
      </c>
      <c r="N74" s="4">
        <f>Input!J75</f>
        <v>4.7315339999998969</v>
      </c>
      <c r="O74">
        <f t="shared" si="18"/>
        <v>4.3499585714284681</v>
      </c>
      <c r="P74">
        <f t="shared" si="19"/>
        <v>0</v>
      </c>
      <c r="Q74">
        <f t="shared" si="20"/>
        <v>18.922139573143998</v>
      </c>
      <c r="R74">
        <f t="shared" si="16"/>
        <v>4.5223607612959293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1.8586717452841279E+31</v>
      </c>
      <c r="D75" s="4">
        <f t="shared" si="13"/>
        <v>1.5055109588114368E+30</v>
      </c>
      <c r="E75" s="4">
        <f>Input!I76</f>
        <v>532.22124985714277</v>
      </c>
      <c r="F75">
        <f t="shared" si="14"/>
        <v>531.22915428571423</v>
      </c>
      <c r="G75">
        <f t="shared" si="21"/>
        <v>56.070544748267977</v>
      </c>
      <c r="H75">
        <f t="shared" si="17"/>
        <v>225775.70421755931</v>
      </c>
      <c r="I75">
        <f t="shared" si="15"/>
        <v>67091.562884745581</v>
      </c>
      <c r="N75" s="4">
        <f>Input!J76</f>
        <v>4.9604791428571389</v>
      </c>
      <c r="O75">
        <f t="shared" si="18"/>
        <v>4.5789037142857101</v>
      </c>
      <c r="P75">
        <f t="shared" si="19"/>
        <v>0</v>
      </c>
      <c r="Q75">
        <f t="shared" si="20"/>
        <v>20.96635922469947</v>
      </c>
      <c r="R75">
        <f t="shared" si="16"/>
        <v>3.6010343495635628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5.0523936302761039E+31</v>
      </c>
      <c r="D76" s="4">
        <f t="shared" si="13"/>
        <v>4.0924030818830826E+30</v>
      </c>
      <c r="E76" s="4">
        <f>Input!I77</f>
        <v>537.0290988571428</v>
      </c>
      <c r="F76">
        <f t="shared" si="14"/>
        <v>536.03700328571426</v>
      </c>
      <c r="G76">
        <f t="shared" si="21"/>
        <v>56.070544748267977</v>
      </c>
      <c r="H76">
        <f t="shared" si="17"/>
        <v>230367.80132097812</v>
      </c>
      <c r="I76">
        <f t="shared" si="15"/>
        <v>67091.562884745581</v>
      </c>
      <c r="N76" s="4">
        <f>Input!J77</f>
        <v>4.8078490000000329</v>
      </c>
      <c r="O76">
        <f t="shared" si="18"/>
        <v>4.4262735714286041</v>
      </c>
      <c r="P76">
        <f t="shared" si="19"/>
        <v>0</v>
      </c>
      <c r="Q76">
        <f t="shared" si="20"/>
        <v>19.591897729127329</v>
      </c>
      <c r="R76">
        <f t="shared" si="16"/>
        <v>4.2036041796622534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1.3733829795401761E+32</v>
      </c>
      <c r="D77" s="4">
        <f t="shared" si="13"/>
        <v>1.1124304932212578E+31</v>
      </c>
      <c r="E77" s="4">
        <f>Input!I78</f>
        <v>541.6080027142857</v>
      </c>
      <c r="F77">
        <f t="shared" si="14"/>
        <v>540.61590714285717</v>
      </c>
      <c r="G77">
        <f t="shared" si="21"/>
        <v>56.070544748267977</v>
      </c>
      <c r="H77">
        <f t="shared" si="17"/>
        <v>234784.20821810374</v>
      </c>
      <c r="I77">
        <f t="shared" si="15"/>
        <v>67091.562884745581</v>
      </c>
      <c r="N77" s="4">
        <f>Input!J78</f>
        <v>4.5789038571429046</v>
      </c>
      <c r="O77">
        <f t="shared" si="18"/>
        <v>4.1973284285714758</v>
      </c>
      <c r="P77">
        <f t="shared" si="19"/>
        <v>0</v>
      </c>
      <c r="Q77">
        <f t="shared" si="20"/>
        <v>17.617565937294295</v>
      </c>
      <c r="R77">
        <f t="shared" si="16"/>
        <v>5.1948184511155846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3.7332419967990015E+32</v>
      </c>
      <c r="D78" s="4">
        <f t="shared" si="13"/>
        <v>3.0238995951470782E+31</v>
      </c>
      <c r="E78" s="4">
        <f>Input!I79</f>
        <v>545.34744085714283</v>
      </c>
      <c r="F78">
        <f t="shared" si="14"/>
        <v>544.35534528571429</v>
      </c>
      <c r="G78">
        <f t="shared" si="21"/>
        <v>56.070544748267977</v>
      </c>
      <c r="H78">
        <f t="shared" si="17"/>
        <v>238422.04643589372</v>
      </c>
      <c r="I78">
        <f t="shared" si="15"/>
        <v>67091.562884745581</v>
      </c>
      <c r="N78" s="4">
        <f>Input!J79</f>
        <v>3.7394381428571251</v>
      </c>
      <c r="O78">
        <f t="shared" si="18"/>
        <v>3.3578627142856963</v>
      </c>
      <c r="P78">
        <f t="shared" si="19"/>
        <v>0</v>
      </c>
      <c r="Q78">
        <f t="shared" si="20"/>
        <v>11.275242007990103</v>
      </c>
      <c r="R78">
        <f t="shared" si="16"/>
        <v>9.7261658877840329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1.0148003881138887E+33</v>
      </c>
      <c r="D79" s="4">
        <f t="shared" si="13"/>
        <v>8.2198113205729673E+31</v>
      </c>
      <c r="E79" s="4">
        <f>Input!I80</f>
        <v>548.32372828571431</v>
      </c>
      <c r="F79">
        <f t="shared" si="14"/>
        <v>547.33163271428577</v>
      </c>
      <c r="G79">
        <f t="shared" si="21"/>
        <v>56.070544748267977</v>
      </c>
      <c r="H79">
        <f t="shared" si="17"/>
        <v>241337.45654955547</v>
      </c>
      <c r="I79">
        <f t="shared" si="15"/>
        <v>67091.562884745581</v>
      </c>
      <c r="N79" s="4">
        <f>Input!J80</f>
        <v>2.9762874285714815</v>
      </c>
      <c r="O79">
        <f t="shared" si="18"/>
        <v>2.5947120000000528</v>
      </c>
      <c r="P79">
        <f t="shared" si="19"/>
        <v>0</v>
      </c>
      <c r="Q79">
        <f t="shared" si="20"/>
        <v>6.7325303629442734</v>
      </c>
      <c r="R79">
        <f t="shared" si="16"/>
        <v>15.068610871093837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2.7585134545231703E+33</v>
      </c>
      <c r="D80" s="4">
        <f t="shared" si="13"/>
        <v>2.2343763746075443E+32</v>
      </c>
      <c r="E80" s="4">
        <f>Input!I81</f>
        <v>551.37633085714288</v>
      </c>
      <c r="F80">
        <f t="shared" si="14"/>
        <v>550.38423528571434</v>
      </c>
      <c r="G80">
        <f t="shared" si="21"/>
        <v>56.070544748267977</v>
      </c>
      <c r="H80">
        <f t="shared" si="17"/>
        <v>244346.02465275029</v>
      </c>
      <c r="I80">
        <f t="shared" si="15"/>
        <v>67091.562884745581</v>
      </c>
      <c r="N80" s="4">
        <f>Input!J81</f>
        <v>3.0526025714285652</v>
      </c>
      <c r="O80">
        <f t="shared" si="18"/>
        <v>2.6710271428571364</v>
      </c>
      <c r="P80">
        <f t="shared" si="19"/>
        <v>0</v>
      </c>
      <c r="Q80">
        <f t="shared" si="20"/>
        <v>7.1343859978795576</v>
      </c>
      <c r="R80">
        <f t="shared" si="16"/>
        <v>14.481949917973822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7.4984169969901209E+33</v>
      </c>
      <c r="D81" s="4">
        <f t="shared" si="13"/>
        <v>6.0736646970338889E+32</v>
      </c>
      <c r="E81" s="4">
        <f>Input!I82</f>
        <v>554.50524842857135</v>
      </c>
      <c r="F81">
        <f t="shared" si="14"/>
        <v>553.51315285714281</v>
      </c>
      <c r="G81">
        <f t="shared" si="21"/>
        <v>56.070544748267977</v>
      </c>
      <c r="H81">
        <f t="shared" si="17"/>
        <v>247449.14836215961</v>
      </c>
      <c r="I81">
        <f t="shared" si="15"/>
        <v>67091.562884745581</v>
      </c>
      <c r="N81" s="4">
        <f>Input!J82</f>
        <v>3.1289175714284738</v>
      </c>
      <c r="O81">
        <f t="shared" si="18"/>
        <v>2.747342142857045</v>
      </c>
      <c r="P81">
        <f t="shared" si="19"/>
        <v>0</v>
      </c>
      <c r="Q81">
        <f t="shared" si="20"/>
        <v>7.5478888499183396</v>
      </c>
      <c r="R81">
        <f t="shared" si="16"/>
        <v>13.906938032398543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2.0382810665126688E+34</v>
      </c>
      <c r="D82" s="4">
        <f t="shared" si="13"/>
        <v>1.6509932378100432E+33</v>
      </c>
      <c r="E82" s="4">
        <f>Input!I83</f>
        <v>557.63416599999994</v>
      </c>
      <c r="F82">
        <f t="shared" si="14"/>
        <v>556.6420704285714</v>
      </c>
      <c r="G82">
        <f t="shared" si="21"/>
        <v>56.070544748267977</v>
      </c>
      <c r="H82">
        <f t="shared" si="17"/>
        <v>250571.85232190666</v>
      </c>
      <c r="I82">
        <f t="shared" si="15"/>
        <v>67091.562884745581</v>
      </c>
      <c r="N82" s="4">
        <f>Input!J83</f>
        <v>3.1289175714285875</v>
      </c>
      <c r="O82">
        <f t="shared" si="18"/>
        <v>2.7473421428571587</v>
      </c>
      <c r="P82">
        <f t="shared" si="19"/>
        <v>0</v>
      </c>
      <c r="Q82">
        <f t="shared" si="20"/>
        <v>7.5478888499189649</v>
      </c>
      <c r="R82">
        <f t="shared" si="16"/>
        <v>13.906938032397695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5.5406223843935098E+34</v>
      </c>
      <c r="D83" s="4">
        <f t="shared" si="13"/>
        <v>4.4878649172478033E+33</v>
      </c>
      <c r="E83" s="4">
        <f>Input!I84</f>
        <v>560.38150814285711</v>
      </c>
      <c r="F83">
        <f t="shared" si="14"/>
        <v>559.38941257142858</v>
      </c>
      <c r="G83">
        <f t="shared" si="21"/>
        <v>56.070544748267977</v>
      </c>
      <c r="H83">
        <f t="shared" si="17"/>
        <v>253329.88270678819</v>
      </c>
      <c r="I83">
        <f t="shared" si="15"/>
        <v>67091.562884745581</v>
      </c>
      <c r="N83" s="4">
        <f>Input!J84</f>
        <v>2.7473421428571783</v>
      </c>
      <c r="O83">
        <f t="shared" si="18"/>
        <v>2.3657667142857495</v>
      </c>
      <c r="P83">
        <f t="shared" si="19"/>
        <v>0</v>
      </c>
      <c r="Q83">
        <f t="shared" si="20"/>
        <v>5.5968521464223908</v>
      </c>
      <c r="R83">
        <f t="shared" si="16"/>
        <v>16.898480568299554</v>
      </c>
    </row>
    <row r="84" spans="1:18" x14ac:dyDescent="0.25">
      <c r="A84">
        <f>Input!G85</f>
        <v>81</v>
      </c>
      <c r="B84">
        <f t="shared" si="11"/>
        <v>81</v>
      </c>
      <c r="C84">
        <f t="shared" si="12"/>
        <v>1.5060973145850306E+35</v>
      </c>
      <c r="D84" s="4">
        <f t="shared" si="13"/>
        <v>1.2199281653133561E+34</v>
      </c>
      <c r="E84" s="4">
        <f>Input!I85</f>
        <v>562.97622028571425</v>
      </c>
      <c r="F84">
        <f t="shared" si="14"/>
        <v>561.98412471428571</v>
      </c>
      <c r="G84">
        <f t="shared" si="21"/>
        <v>56.070544748267977</v>
      </c>
      <c r="H84">
        <f t="shared" si="17"/>
        <v>255948.55039403221</v>
      </c>
      <c r="I84">
        <f t="shared" si="15"/>
        <v>67091.562884745581</v>
      </c>
      <c r="N84" s="4">
        <f>Input!J85</f>
        <v>2.5947121428571336</v>
      </c>
      <c r="O84">
        <f t="shared" si="18"/>
        <v>2.2131367142857048</v>
      </c>
      <c r="P84">
        <f t="shared" si="19"/>
        <v>0</v>
      </c>
      <c r="Q84">
        <f t="shared" si="20"/>
        <v>4.8979741161193253</v>
      </c>
      <c r="R84">
        <f t="shared" si="16"/>
        <v>18.176632013227557</v>
      </c>
    </row>
  </sheetData>
  <mergeCells count="2">
    <mergeCell ref="D1:L1"/>
    <mergeCell ref="N1:U1"/>
  </mergeCells>
  <conditionalFormatting sqref="U8">
    <cfRule type="cellIs" dxfId="2" priority="1" operator="between">
      <formula>0.05</formula>
      <formula>0.025</formula>
    </cfRule>
    <cfRule type="cellIs" dxfId="1" priority="2" operator="lessThan">
      <formula>0.025</formula>
    </cfRule>
    <cfRule type="cellIs" dxfId="0" priority="3" operator="greater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Input</vt:lpstr>
      <vt:lpstr>logistic</vt:lpstr>
      <vt:lpstr>LogNormal</vt:lpstr>
      <vt:lpstr>NORMAL</vt:lpstr>
      <vt:lpstr>Cauchy</vt:lpstr>
      <vt:lpstr>Weibull</vt:lpstr>
      <vt:lpstr>power_normal!</vt:lpstr>
      <vt:lpstr>_Ac</vt:lpstr>
      <vt:lpstr>_Ac2</vt:lpstr>
      <vt:lpstr>_ModeC</vt:lpstr>
      <vt:lpstr>_Muc</vt:lpstr>
      <vt:lpstr>_MuC2</vt:lpstr>
      <vt:lpstr>_sc</vt:lpstr>
      <vt:lpstr>_Sigma</vt:lpstr>
      <vt:lpstr>_sigma2</vt:lpstr>
      <vt:lpstr>_t</vt:lpstr>
      <vt:lpstr>_Y0c</vt:lpstr>
      <vt:lpstr>_yoc2</vt:lpstr>
      <vt:lpstr>Muc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Admin</cp:lastModifiedBy>
  <dcterms:created xsi:type="dcterms:W3CDTF">2021-06-09T08:39:21Z</dcterms:created>
  <dcterms:modified xsi:type="dcterms:W3CDTF">2021-08-17T21:58:35Z</dcterms:modified>
</cp:coreProperties>
</file>