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LogNormal!$U$5</definedName>
    <definedName name="solver_lhs1" localSheetId="5" hidden="1">Weibull!$L$5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6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6" hidden="1">'power_normal!'!$K$3</definedName>
    <definedName name="solver_opt" localSheetId="5" hidden="1">Weibull!$K$3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</definedName>
    <definedName name="solver_rhs1" localSheetId="2" hidden="1">0.95</definedName>
    <definedName name="solver_rhs1" localSheetId="5" hidden="1">0.95</definedName>
    <definedName name="solver_rhs2" localSheetId="1" hidden="1">0.95</definedName>
    <definedName name="solver_rhs2" localSheetId="2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5" l="1"/>
  <c r="AA15" i="5" l="1"/>
  <c r="Z15" i="5"/>
  <c r="Z14" i="5"/>
  <c r="AA14" i="5" s="1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F81" i="13" s="1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O90" i="5" l="1"/>
  <c r="R90" i="5" s="1"/>
  <c r="O92" i="5"/>
  <c r="R92" i="5" s="1"/>
  <c r="O111" i="5"/>
  <c r="R111" i="5" s="1"/>
  <c r="O88" i="5"/>
  <c r="R88" i="5" s="1"/>
  <c r="O96" i="5"/>
  <c r="R96" i="5" s="1"/>
  <c r="O107" i="5"/>
  <c r="O99" i="5"/>
  <c r="O103" i="5"/>
  <c r="O112" i="5"/>
  <c r="O109" i="5"/>
  <c r="R109" i="5" s="1"/>
  <c r="O101" i="5"/>
  <c r="R101" i="5" s="1"/>
  <c r="O86" i="5"/>
  <c r="R86" i="5" s="1"/>
  <c r="O108" i="5"/>
  <c r="O89" i="5"/>
  <c r="R89" i="5" s="1"/>
  <c r="O106" i="5"/>
  <c r="O105" i="5"/>
  <c r="R105" i="5" s="1"/>
  <c r="O87" i="5"/>
  <c r="R87" i="5" s="1"/>
  <c r="O98" i="5"/>
  <c r="O97" i="5"/>
  <c r="R97" i="5" s="1"/>
  <c r="O113" i="5"/>
  <c r="O100" i="5"/>
  <c r="O91" i="5"/>
  <c r="R91" i="5" s="1"/>
  <c r="O93" i="5"/>
  <c r="R93" i="5" s="1"/>
  <c r="O110" i="5"/>
  <c r="O102" i="5"/>
  <c r="O94" i="5"/>
  <c r="R94" i="5" s="1"/>
  <c r="O104" i="5"/>
  <c r="O95" i="5"/>
  <c r="R95" i="5" s="1"/>
  <c r="O85" i="5"/>
  <c r="F101" i="5"/>
  <c r="F113" i="5"/>
  <c r="F111" i="5"/>
  <c r="F93" i="5"/>
  <c r="F91" i="5"/>
  <c r="F103" i="5"/>
  <c r="F85" i="5"/>
  <c r="F95" i="5"/>
  <c r="F97" i="5"/>
  <c r="F109" i="5"/>
  <c r="F107" i="5"/>
  <c r="F106" i="5"/>
  <c r="F98" i="5"/>
  <c r="F92" i="5"/>
  <c r="F100" i="5"/>
  <c r="F110" i="5"/>
  <c r="F87" i="5"/>
  <c r="F105" i="5"/>
  <c r="F96" i="5"/>
  <c r="F86" i="5"/>
  <c r="F112" i="5"/>
  <c r="F90" i="5"/>
  <c r="F108" i="5"/>
  <c r="F99" i="5"/>
  <c r="F89" i="5"/>
  <c r="F88" i="5"/>
  <c r="F94" i="5"/>
  <c r="F104" i="5"/>
  <c r="F102" i="5"/>
  <c r="B3" i="5"/>
  <c r="B111" i="5"/>
  <c r="B109" i="5"/>
  <c r="B87" i="5"/>
  <c r="B99" i="5"/>
  <c r="B107" i="5"/>
  <c r="B89" i="5"/>
  <c r="B105" i="5"/>
  <c r="B95" i="5"/>
  <c r="B101" i="5"/>
  <c r="B100" i="5"/>
  <c r="B88" i="5"/>
  <c r="B92" i="5"/>
  <c r="B103" i="5"/>
  <c r="B97" i="5"/>
  <c r="B90" i="5"/>
  <c r="B104" i="5"/>
  <c r="B98" i="5"/>
  <c r="B110" i="5"/>
  <c r="C110" i="5" s="1"/>
  <c r="D110" i="5" s="1"/>
  <c r="P110" i="5" s="1"/>
  <c r="B106" i="5"/>
  <c r="B85" i="5"/>
  <c r="B91" i="5"/>
  <c r="B93" i="5"/>
  <c r="B102" i="5"/>
  <c r="B108" i="5"/>
  <c r="B96" i="5"/>
  <c r="B86" i="5"/>
  <c r="B112" i="5"/>
  <c r="B113" i="5"/>
  <c r="C113" i="5" s="1"/>
  <c r="D113" i="5" s="1"/>
  <c r="P113" i="5" s="1"/>
  <c r="B94" i="5"/>
  <c r="D350" i="15"/>
  <c r="D382" i="15"/>
  <c r="D398" i="15"/>
  <c r="D406" i="15"/>
  <c r="D414" i="15"/>
  <c r="D415" i="15"/>
  <c r="D43" i="15"/>
  <c r="D150" i="15"/>
  <c r="D156" i="15"/>
  <c r="D189" i="15"/>
  <c r="D240" i="15"/>
  <c r="D341" i="15"/>
  <c r="D369" i="15"/>
  <c r="D381" i="15"/>
  <c r="D385" i="15"/>
  <c r="D149" i="15"/>
  <c r="D183" i="15"/>
  <c r="D195" i="15"/>
  <c r="D206" i="15"/>
  <c r="D351" i="15"/>
  <c r="D391" i="15"/>
  <c r="D196" i="15"/>
  <c r="D344" i="15"/>
  <c r="D352" i="15"/>
  <c r="E352" i="15" s="1"/>
  <c r="F83" i="13"/>
  <c r="F79" i="13"/>
  <c r="F75" i="13"/>
  <c r="F71" i="13"/>
  <c r="F67" i="13"/>
  <c r="O36" i="17"/>
  <c r="B5" i="16"/>
  <c r="F82" i="13"/>
  <c r="F78" i="13"/>
  <c r="F77" i="13"/>
  <c r="M73" i="12"/>
  <c r="B84" i="5"/>
  <c r="B80" i="5"/>
  <c r="B76" i="5"/>
  <c r="B72" i="5"/>
  <c r="B68" i="5"/>
  <c r="B64" i="5"/>
  <c r="B83" i="5"/>
  <c r="B82" i="12"/>
  <c r="N82" i="12" s="1"/>
  <c r="B58" i="12"/>
  <c r="N58" i="12" s="1"/>
  <c r="B18" i="12"/>
  <c r="N18" i="12" s="1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63" i="13"/>
  <c r="B60" i="5"/>
  <c r="B56" i="5"/>
  <c r="B52" i="5"/>
  <c r="N6" i="16"/>
  <c r="F73" i="13"/>
  <c r="B79" i="5"/>
  <c r="F74" i="13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H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H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B65" i="12"/>
  <c r="N65" i="12" s="1"/>
  <c r="O65" i="12" s="1"/>
  <c r="B63" i="12"/>
  <c r="N63" i="12" s="1"/>
  <c r="O63" i="12" s="1"/>
  <c r="B40" i="12"/>
  <c r="N40" i="12" s="1"/>
  <c r="B34" i="12"/>
  <c r="N34" i="12" s="1"/>
  <c r="B30" i="12"/>
  <c r="N30" i="12" s="1"/>
  <c r="O30" i="12" s="1"/>
  <c r="B28" i="12"/>
  <c r="N28" i="12" s="1"/>
  <c r="O28" i="12" s="1"/>
  <c r="B15" i="12"/>
  <c r="N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H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H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H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P13" i="16" s="1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B55" i="12"/>
  <c r="N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H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B72" i="12"/>
  <c r="N72" i="12" s="1"/>
  <c r="O72" i="12" s="1"/>
  <c r="B60" i="12"/>
  <c r="N60" i="12" s="1"/>
  <c r="B47" i="12"/>
  <c r="N47" i="12" s="1"/>
  <c r="O47" i="12" s="1"/>
  <c r="B8" i="12"/>
  <c r="N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H59" i="13" s="1"/>
  <c r="F55" i="13"/>
  <c r="F51" i="13"/>
  <c r="F47" i="13"/>
  <c r="F43" i="13"/>
  <c r="H43" i="13" s="1"/>
  <c r="F39" i="13"/>
  <c r="F35" i="13"/>
  <c r="F31" i="13"/>
  <c r="F27" i="13"/>
  <c r="H27" i="13" s="1"/>
  <c r="F23" i="13"/>
  <c r="F19" i="13"/>
  <c r="F15" i="13"/>
  <c r="F11" i="13"/>
  <c r="H11" i="13" s="1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P22" i="16" s="1"/>
  <c r="N26" i="16"/>
  <c r="N30" i="16"/>
  <c r="N34" i="16"/>
  <c r="N47" i="16"/>
  <c r="N51" i="16"/>
  <c r="N55" i="16"/>
  <c r="N59" i="16"/>
  <c r="N48" i="16"/>
  <c r="N16" i="16"/>
  <c r="O77" i="12"/>
  <c r="O15" i="12"/>
  <c r="N76" i="16"/>
  <c r="N60" i="16"/>
  <c r="N44" i="16"/>
  <c r="N12" i="16"/>
  <c r="O57" i="12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O55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D19" i="12"/>
  <c r="D12" i="12"/>
  <c r="B11" i="12"/>
  <c r="N11" i="12" s="1"/>
  <c r="D7" i="12"/>
  <c r="O82" i="12"/>
  <c r="O58" i="12"/>
  <c r="O50" i="12"/>
  <c r="O34" i="12"/>
  <c r="O1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O21" i="12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O80" i="12"/>
  <c r="O60" i="12"/>
  <c r="M52" i="12"/>
  <c r="M48" i="12"/>
  <c r="M44" i="12"/>
  <c r="O40" i="12"/>
  <c r="M40" i="12"/>
  <c r="M36" i="12"/>
  <c r="M32" i="12"/>
  <c r="M28" i="12"/>
  <c r="M24" i="12"/>
  <c r="M20" i="12"/>
  <c r="M16" i="12"/>
  <c r="M12" i="12"/>
  <c r="O8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H76" i="13" s="1"/>
  <c r="F72" i="13"/>
  <c r="F68" i="13"/>
  <c r="H68" i="13" s="1"/>
  <c r="F64" i="13"/>
  <c r="F60" i="13"/>
  <c r="F56" i="13"/>
  <c r="F52" i="13"/>
  <c r="F48" i="13"/>
  <c r="H48" i="13" s="1"/>
  <c r="F44" i="13"/>
  <c r="H44" i="13" s="1"/>
  <c r="F40" i="13"/>
  <c r="F36" i="13"/>
  <c r="H36" i="13" s="1"/>
  <c r="F32" i="13"/>
  <c r="F28" i="13"/>
  <c r="F24" i="13"/>
  <c r="F20" i="13"/>
  <c r="F16" i="13"/>
  <c r="H16" i="13" s="1"/>
  <c r="F12" i="13"/>
  <c r="F8" i="13"/>
  <c r="F4" i="13"/>
  <c r="H4" i="13" s="1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73" i="13"/>
  <c r="H57" i="13"/>
  <c r="H41" i="13"/>
  <c r="H56" i="13"/>
  <c r="H40" i="13"/>
  <c r="H24" i="13"/>
  <c r="H55" i="13"/>
  <c r="H78" i="13"/>
  <c r="H46" i="13"/>
  <c r="H30" i="13"/>
  <c r="H14" i="13"/>
  <c r="H71" i="13"/>
  <c r="H39" i="13"/>
  <c r="H77" i="13"/>
  <c r="H61" i="13"/>
  <c r="H12" i="13"/>
  <c r="H23" i="13"/>
  <c r="H75" i="13"/>
  <c r="H7" i="13"/>
  <c r="H82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P26" i="16"/>
  <c r="P36" i="16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E399" i="15" s="1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E374" i="15" s="1"/>
  <c r="D395" i="15"/>
  <c r="D419" i="15"/>
  <c r="E419" i="15" s="1"/>
  <c r="D349" i="15"/>
  <c r="E350" i="15" s="1"/>
  <c r="D205" i="15"/>
  <c r="E206" i="15" s="1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E388" i="15" s="1"/>
  <c r="D397" i="15"/>
  <c r="E398" i="15" s="1"/>
  <c r="D405" i="15"/>
  <c r="D413" i="15"/>
  <c r="E414" i="15" s="1"/>
  <c r="E157" i="15"/>
  <c r="E387" i="15"/>
  <c r="D70" i="15"/>
  <c r="E189" i="15"/>
  <c r="D326" i="15"/>
  <c r="E344" i="15"/>
  <c r="D359" i="15"/>
  <c r="E359" i="15" s="1"/>
  <c r="D370" i="15"/>
  <c r="E370" i="15" s="1"/>
  <c r="D377" i="15"/>
  <c r="D403" i="15"/>
  <c r="E403" i="15" s="1"/>
  <c r="D410" i="15"/>
  <c r="E410" i="15" s="1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D378" i="15"/>
  <c r="E382" i="15"/>
  <c r="D404" i="15"/>
  <c r="D411" i="15"/>
  <c r="D54" i="15"/>
  <c r="D105" i="15"/>
  <c r="D204" i="15"/>
  <c r="D254" i="15"/>
  <c r="D255" i="15"/>
  <c r="D324" i="15"/>
  <c r="D331" i="15"/>
  <c r="D335" i="15"/>
  <c r="E335" i="15" s="1"/>
  <c r="D357" i="15"/>
  <c r="E357" i="15" s="1"/>
  <c r="D360" i="15"/>
  <c r="D368" i="15"/>
  <c r="E368" i="15" s="1"/>
  <c r="D375" i="15"/>
  <c r="D393" i="15"/>
  <c r="E393" i="15" s="1"/>
  <c r="D401" i="15"/>
  <c r="D44" i="15"/>
  <c r="E44" i="15" s="1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E313" i="15" s="1"/>
  <c r="D346" i="15"/>
  <c r="D390" i="15"/>
  <c r="E391" i="15" s="1"/>
  <c r="D62" i="15"/>
  <c r="E62" i="15" s="1"/>
  <c r="D325" i="15"/>
  <c r="D328" i="15"/>
  <c r="D336" i="15"/>
  <c r="E337" i="15" s="1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E54" i="15"/>
  <c r="B46" i="15"/>
  <c r="D39" i="15"/>
  <c r="D71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E112" i="15" s="1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97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8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416" i="15"/>
  <c r="E412" i="15" l="1"/>
  <c r="E348" i="15"/>
  <c r="C94" i="5"/>
  <c r="D94" i="5" s="1"/>
  <c r="P94" i="5"/>
  <c r="Q94" i="5" s="1"/>
  <c r="C96" i="5"/>
  <c r="D96" i="5" s="1"/>
  <c r="P96" i="5" s="1"/>
  <c r="Q96" i="5" s="1"/>
  <c r="C91" i="5"/>
  <c r="D91" i="5" s="1"/>
  <c r="P91" i="5"/>
  <c r="Q91" i="5" s="1"/>
  <c r="C98" i="5"/>
  <c r="D98" i="5" s="1"/>
  <c r="P98" i="5" s="1"/>
  <c r="Q98" i="5" s="1"/>
  <c r="C103" i="5"/>
  <c r="D103" i="5" s="1"/>
  <c r="P103" i="5"/>
  <c r="Q103" i="5" s="1"/>
  <c r="P101" i="5"/>
  <c r="Q101" i="5" s="1"/>
  <c r="C101" i="5"/>
  <c r="D101" i="5" s="1"/>
  <c r="C107" i="5"/>
  <c r="D107" i="5" s="1"/>
  <c r="P107" i="5"/>
  <c r="C111" i="5"/>
  <c r="D111" i="5" s="1"/>
  <c r="P111" i="5" s="1"/>
  <c r="Q111" i="5" s="1"/>
  <c r="R110" i="5"/>
  <c r="Q110" i="5"/>
  <c r="R113" i="5"/>
  <c r="Q113" i="5"/>
  <c r="R103" i="5"/>
  <c r="C108" i="5"/>
  <c r="D108" i="5" s="1"/>
  <c r="P108" i="5"/>
  <c r="C85" i="5"/>
  <c r="D85" i="5" s="1"/>
  <c r="P85" i="5" s="1"/>
  <c r="C104" i="5"/>
  <c r="D104" i="5" s="1"/>
  <c r="P104" i="5"/>
  <c r="Q104" i="5" s="1"/>
  <c r="P92" i="5"/>
  <c r="Q92" i="5" s="1"/>
  <c r="C92" i="5"/>
  <c r="D92" i="5" s="1"/>
  <c r="C95" i="5"/>
  <c r="D95" i="5" s="1"/>
  <c r="P95" i="5"/>
  <c r="Q95" i="5" s="1"/>
  <c r="C99" i="5"/>
  <c r="D99" i="5" s="1"/>
  <c r="P99" i="5" s="1"/>
  <c r="Q99" i="5" s="1"/>
  <c r="R104" i="5"/>
  <c r="Q106" i="5"/>
  <c r="R106" i="5"/>
  <c r="R99" i="5"/>
  <c r="H64" i="13"/>
  <c r="H74" i="13"/>
  <c r="C112" i="5"/>
  <c r="D112" i="5" s="1"/>
  <c r="P112" i="5"/>
  <c r="C102" i="5"/>
  <c r="D102" i="5" s="1"/>
  <c r="P102" i="5" s="1"/>
  <c r="Q102" i="5" s="1"/>
  <c r="C106" i="5"/>
  <c r="D106" i="5" s="1"/>
  <c r="P106" i="5"/>
  <c r="P90" i="5"/>
  <c r="Q90" i="5" s="1"/>
  <c r="C90" i="5"/>
  <c r="D90" i="5" s="1"/>
  <c r="C88" i="5"/>
  <c r="D88" i="5" s="1"/>
  <c r="P88" i="5"/>
  <c r="Q88" i="5" s="1"/>
  <c r="P105" i="5"/>
  <c r="Q105" i="5" s="1"/>
  <c r="C105" i="5"/>
  <c r="D105" i="5" s="1"/>
  <c r="C87" i="5"/>
  <c r="D87" i="5" s="1"/>
  <c r="P87" i="5"/>
  <c r="Q87" i="5" s="1"/>
  <c r="R98" i="5"/>
  <c r="R107" i="5"/>
  <c r="Q107" i="5"/>
  <c r="P86" i="5"/>
  <c r="Q86" i="5" s="1"/>
  <c r="C86" i="5"/>
  <c r="D86" i="5" s="1"/>
  <c r="C93" i="5"/>
  <c r="D93" i="5" s="1"/>
  <c r="P93" i="5"/>
  <c r="Q93" i="5" s="1"/>
  <c r="C97" i="5"/>
  <c r="D97" i="5" s="1"/>
  <c r="P97" i="5" s="1"/>
  <c r="Q97" i="5" s="1"/>
  <c r="C100" i="5"/>
  <c r="D100" i="5" s="1"/>
  <c r="P100" i="5"/>
  <c r="C89" i="5"/>
  <c r="D89" i="5" s="1"/>
  <c r="P89" i="5" s="1"/>
  <c r="Q89" i="5" s="1"/>
  <c r="C109" i="5"/>
  <c r="D109" i="5" s="1"/>
  <c r="P109" i="5" s="1"/>
  <c r="Q109" i="5" s="1"/>
  <c r="R85" i="5"/>
  <c r="R102" i="5"/>
  <c r="Q100" i="5"/>
  <c r="R100" i="5"/>
  <c r="Q108" i="5"/>
  <c r="R108" i="5"/>
  <c r="R112" i="5"/>
  <c r="Q112" i="5"/>
  <c r="E286" i="15"/>
  <c r="E336" i="15"/>
  <c r="E373" i="15"/>
  <c r="E106" i="15"/>
  <c r="E351" i="15"/>
  <c r="E390" i="15"/>
  <c r="E323" i="15"/>
  <c r="E372" i="15"/>
  <c r="E363" i="15"/>
  <c r="E342" i="15"/>
  <c r="E332" i="15"/>
  <c r="E271" i="15"/>
  <c r="E401" i="15"/>
  <c r="E360" i="15"/>
  <c r="E191" i="15"/>
  <c r="E120" i="15"/>
  <c r="E402" i="15"/>
  <c r="E90" i="15"/>
  <c r="E49" i="15"/>
  <c r="E406" i="15"/>
  <c r="E417" i="15"/>
  <c r="E270" i="15"/>
  <c r="E375" i="15"/>
  <c r="E349" i="15"/>
  <c r="E364" i="15"/>
  <c r="E404" i="15"/>
  <c r="E413" i="15"/>
  <c r="E190" i="15"/>
  <c r="E331" i="15"/>
  <c r="E205" i="15"/>
  <c r="E55" i="15"/>
  <c r="E48" i="15"/>
  <c r="E400" i="15"/>
  <c r="E333" i="15"/>
  <c r="E341" i="15"/>
  <c r="E150" i="15"/>
  <c r="E407" i="15"/>
  <c r="E109" i="15"/>
  <c r="E265" i="15"/>
  <c r="E322" i="15"/>
  <c r="E366" i="15"/>
  <c r="E264" i="15"/>
  <c r="E327" i="15"/>
  <c r="E334" i="15"/>
  <c r="E418" i="15"/>
  <c r="E353" i="15"/>
  <c r="E384" i="15"/>
  <c r="E358" i="15"/>
  <c r="E367" i="15"/>
  <c r="E108" i="15"/>
  <c r="E38" i="15"/>
  <c r="E110" i="15"/>
  <c r="E40" i="15"/>
  <c r="E51" i="15"/>
  <c r="E50" i="15"/>
  <c r="E47" i="15"/>
  <c r="E52" i="15"/>
  <c r="E394" i="15"/>
  <c r="E57" i="15"/>
  <c r="E324" i="15"/>
  <c r="E343" i="15"/>
  <c r="E408" i="15"/>
  <c r="E42" i="15"/>
  <c r="E254" i="15"/>
  <c r="E371" i="15"/>
  <c r="E421" i="15"/>
  <c r="E365" i="15"/>
  <c r="E356" i="15"/>
  <c r="H53" i="13"/>
  <c r="H32" i="13"/>
  <c r="H49" i="13"/>
  <c r="H20" i="13"/>
  <c r="H52" i="13"/>
  <c r="H15" i="13"/>
  <c r="H47" i="13"/>
  <c r="H19" i="13"/>
  <c r="H35" i="13"/>
  <c r="H51" i="13"/>
  <c r="H8" i="13"/>
  <c r="H72" i="13"/>
  <c r="H66" i="13"/>
  <c r="H69" i="13"/>
  <c r="H60" i="13"/>
  <c r="H6" i="13"/>
  <c r="H22" i="13"/>
  <c r="H38" i="13"/>
  <c r="H54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Q85" i="5" l="1"/>
  <c r="R52" i="17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F9" i="16" l="1"/>
  <c r="H9" i="16" s="1"/>
  <c r="G8" i="16"/>
  <c r="I7" i="17"/>
  <c r="H7" i="17"/>
  <c r="G8" i="17"/>
  <c r="B52" i="15"/>
  <c r="G9" i="16" l="1"/>
  <c r="F10" i="16"/>
  <c r="H10" i="16" s="1"/>
  <c r="I8" i="17"/>
  <c r="G9" i="17"/>
  <c r="H8" i="17"/>
  <c r="F11" i="16"/>
  <c r="H11" i="16" s="1"/>
  <c r="G10" i="16"/>
  <c r="B53" i="15"/>
  <c r="G10" i="17" l="1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15" i="5" l="1"/>
  <c r="P116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G88" i="5" l="1"/>
  <c r="H87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G91" i="5" l="1"/>
  <c r="H90" i="5"/>
  <c r="I90" i="5"/>
  <c r="G92" i="5" l="1"/>
  <c r="H91" i="5"/>
  <c r="I91" i="5"/>
  <c r="G93" i="5" l="1"/>
  <c r="H92" i="5"/>
  <c r="I92" i="5"/>
  <c r="H93" i="5" l="1"/>
  <c r="G94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H110" i="5" l="1"/>
  <c r="G111" i="5"/>
  <c r="I110" i="5"/>
  <c r="G112" i="5" l="1"/>
  <c r="H111" i="5"/>
  <c r="I111" i="5"/>
  <c r="G113" i="5" l="1"/>
  <c r="H112" i="5"/>
  <c r="I112" i="5"/>
  <c r="H113" i="5" l="1"/>
  <c r="K3" i="5" s="1"/>
  <c r="L3" i="5" s="1"/>
  <c r="L5" i="5" s="1"/>
  <c r="U8" i="5" s="1"/>
  <c r="I113" i="5"/>
  <c r="K5" i="5" s="1"/>
</calcChain>
</file>

<file path=xl/sharedStrings.xml><?xml version="1.0" encoding="utf-8"?>
<sst xmlns="http://schemas.openxmlformats.org/spreadsheetml/2006/main" count="721" uniqueCount="467">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</sst>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0.26491457142857133</c:v>
                </c:pt>
                <c:pt idx="3">
                  <c:v>0.68877800000000022</c:v>
                </c:pt>
                <c:pt idx="4">
                  <c:v>1.2715901428571432</c:v>
                </c:pt>
                <c:pt idx="5">
                  <c:v>2.2252827142857146</c:v>
                </c:pt>
                <c:pt idx="6">
                  <c:v>3.4968727142857139</c:v>
                </c:pt>
                <c:pt idx="7">
                  <c:v>5.2453088571428577</c:v>
                </c:pt>
                <c:pt idx="8">
                  <c:v>7.523574142857143</c:v>
                </c:pt>
                <c:pt idx="9">
                  <c:v>10.861497857142856</c:v>
                </c:pt>
                <c:pt idx="10">
                  <c:v>16.265754999999999</c:v>
                </c:pt>
                <c:pt idx="11">
                  <c:v>22.411773</c:v>
                </c:pt>
                <c:pt idx="12">
                  <c:v>30.200261285714287</c:v>
                </c:pt>
                <c:pt idx="13">
                  <c:v>39.79016871428572</c:v>
                </c:pt>
                <c:pt idx="14">
                  <c:v>51.817290285714279</c:v>
                </c:pt>
                <c:pt idx="15">
                  <c:v>64.798104285714288</c:v>
                </c:pt>
                <c:pt idx="16">
                  <c:v>79.103490999999991</c:v>
                </c:pt>
                <c:pt idx="17">
                  <c:v>93.249929142857141</c:v>
                </c:pt>
                <c:pt idx="18">
                  <c:v>108.93287171428572</c:v>
                </c:pt>
                <c:pt idx="19">
                  <c:v>124.93371185714284</c:v>
                </c:pt>
                <c:pt idx="20">
                  <c:v>141.04051785714285</c:v>
                </c:pt>
                <c:pt idx="21">
                  <c:v>157.78311871428568</c:v>
                </c:pt>
                <c:pt idx="22">
                  <c:v>175.74432657142856</c:v>
                </c:pt>
                <c:pt idx="23">
                  <c:v>193.97044914285715</c:v>
                </c:pt>
                <c:pt idx="24">
                  <c:v>211.87867414285714</c:v>
                </c:pt>
                <c:pt idx="25">
                  <c:v>229.15110428571424</c:v>
                </c:pt>
                <c:pt idx="26">
                  <c:v>245.84072228571429</c:v>
                </c:pt>
                <c:pt idx="27">
                  <c:v>262.21244271428571</c:v>
                </c:pt>
                <c:pt idx="28">
                  <c:v>276.99467585714285</c:v>
                </c:pt>
                <c:pt idx="29">
                  <c:v>291.03514814285711</c:v>
                </c:pt>
                <c:pt idx="30">
                  <c:v>303.90999628571427</c:v>
                </c:pt>
                <c:pt idx="31">
                  <c:v>316.41396399999996</c:v>
                </c:pt>
                <c:pt idx="32">
                  <c:v>328.07020514285711</c:v>
                </c:pt>
                <c:pt idx="33">
                  <c:v>338.34889042857139</c:v>
                </c:pt>
                <c:pt idx="34">
                  <c:v>347.56791757142855</c:v>
                </c:pt>
                <c:pt idx="35">
                  <c:v>356.25711542857141</c:v>
                </c:pt>
                <c:pt idx="36">
                  <c:v>364.41648428571426</c:v>
                </c:pt>
                <c:pt idx="37">
                  <c:v>373.1586651428571</c:v>
                </c:pt>
                <c:pt idx="38">
                  <c:v>383.80823099999998</c:v>
                </c:pt>
                <c:pt idx="39">
                  <c:v>394.56376257142853</c:v>
                </c:pt>
                <c:pt idx="40">
                  <c:v>407.75650828571418</c:v>
                </c:pt>
                <c:pt idx="41">
                  <c:v>421.26715142857137</c:v>
                </c:pt>
                <c:pt idx="42">
                  <c:v>434.51288000000005</c:v>
                </c:pt>
                <c:pt idx="43">
                  <c:v>447.28176228571425</c:v>
                </c:pt>
                <c:pt idx="44">
                  <c:v>458.40817428571421</c:v>
                </c:pt>
                <c:pt idx="45">
                  <c:v>467.04438928571426</c:v>
                </c:pt>
                <c:pt idx="46">
                  <c:v>475.25674099999998</c:v>
                </c:pt>
                <c:pt idx="47">
                  <c:v>481.13784442857144</c:v>
                </c:pt>
                <c:pt idx="48">
                  <c:v>487.17789657142856</c:v>
                </c:pt>
                <c:pt idx="49">
                  <c:v>492.63513671428569</c:v>
                </c:pt>
                <c:pt idx="50">
                  <c:v>497.82746228571426</c:v>
                </c:pt>
                <c:pt idx="51">
                  <c:v>502.75487328571427</c:v>
                </c:pt>
                <c:pt idx="52">
                  <c:v>507.15245514285709</c:v>
                </c:pt>
                <c:pt idx="53">
                  <c:v>511.33810528571428</c:v>
                </c:pt>
                <c:pt idx="54">
                  <c:v>515.20585799999992</c:v>
                </c:pt>
                <c:pt idx="55">
                  <c:v>517.96096957142868</c:v>
                </c:pt>
                <c:pt idx="56">
                  <c:v>520.39818371428578</c:v>
                </c:pt>
                <c:pt idx="57">
                  <c:v>522.57048314285714</c:v>
                </c:pt>
                <c:pt idx="58">
                  <c:v>526.01437257142857</c:v>
                </c:pt>
                <c:pt idx="59">
                  <c:v>529.82914242857146</c:v>
                </c:pt>
                <c:pt idx="60">
                  <c:v>533.64391228571435</c:v>
                </c:pt>
                <c:pt idx="61">
                  <c:v>537.77657971428562</c:v>
                </c:pt>
                <c:pt idx="62">
                  <c:v>542.33311028571427</c:v>
                </c:pt>
                <c:pt idx="63">
                  <c:v>547.10157257142851</c:v>
                </c:pt>
                <c:pt idx="64">
                  <c:v>551.9230178571429</c:v>
                </c:pt>
                <c:pt idx="65">
                  <c:v>556.00270228571424</c:v>
                </c:pt>
                <c:pt idx="66">
                  <c:v>559.92343785714286</c:v>
                </c:pt>
                <c:pt idx="67">
                  <c:v>563.73820771428575</c:v>
                </c:pt>
                <c:pt idx="68">
                  <c:v>567.4999945714286</c:v>
                </c:pt>
                <c:pt idx="69">
                  <c:v>571.63266185714281</c:v>
                </c:pt>
                <c:pt idx="70">
                  <c:v>575.92427785714278</c:v>
                </c:pt>
                <c:pt idx="71">
                  <c:v>580.00396228571424</c:v>
                </c:pt>
                <c:pt idx="72">
                  <c:v>584.03066371428565</c:v>
                </c:pt>
                <c:pt idx="73">
                  <c:v>587.89841657142858</c:v>
                </c:pt>
                <c:pt idx="74">
                  <c:v>591.97810100000004</c:v>
                </c:pt>
                <c:pt idx="75">
                  <c:v>595.84585371428568</c:v>
                </c:pt>
                <c:pt idx="76">
                  <c:v>599.02482857142854</c:v>
                </c:pt>
                <c:pt idx="77">
                  <c:v>602.04485471428563</c:v>
                </c:pt>
                <c:pt idx="78">
                  <c:v>605.01189785714291</c:v>
                </c:pt>
                <c:pt idx="79">
                  <c:v>607.66104357142865</c:v>
                </c:pt>
                <c:pt idx="80">
                  <c:v>610.25720628571423</c:v>
                </c:pt>
                <c:pt idx="81">
                  <c:v>612.53547157142862</c:v>
                </c:pt>
                <c:pt idx="82">
                  <c:v>614.86671985714281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72.328151631258791</c:v>
                </c:pt>
                <c:pt idx="2">
                  <c:v>74.789130465608238</c:v>
                </c:pt>
                <c:pt idx="3">
                  <c:v>77.33384208747222</c:v>
                </c:pt>
                <c:pt idx="4">
                  <c:v>79.965135264961987</c:v>
                </c:pt>
                <c:pt idx="5">
                  <c:v>82.685955675500665</c:v>
                </c:pt>
                <c:pt idx="6">
                  <c:v>85.499349201660195</c:v>
                </c:pt>
                <c:pt idx="7">
                  <c:v>88.408465339032574</c:v>
                </c:pt>
                <c:pt idx="8">
                  <c:v>91.416560719937152</c:v>
                </c:pt>
                <c:pt idx="9">
                  <c:v>94.527002756898966</c:v>
                </c:pt>
                <c:pt idx="10">
                  <c:v>97.743273409964303</c:v>
                </c:pt>
                <c:pt idx="11">
                  <c:v>101.06897308205714</c:v>
                </c:pt>
                <c:pt idx="12">
                  <c:v>104.50782464672399</c:v>
                </c:pt>
                <c:pt idx="13">
                  <c:v>108.06367761276029</c:v>
                </c:pt>
                <c:pt idx="14">
                  <c:v>111.74051243036402</c:v>
                </c:pt>
                <c:pt idx="15">
                  <c:v>115.54244494362221</c:v>
                </c:pt>
                <c:pt idx="16">
                  <c:v>119.47373099429247</c:v>
                </c:pt>
                <c:pt idx="17">
                  <c:v>123.5387711820166</c:v>
                </c:pt>
                <c:pt idx="18">
                  <c:v>127.74211578627251</c:v>
                </c:pt>
                <c:pt idx="19">
                  <c:v>132.08846985555195</c:v>
                </c:pt>
                <c:pt idx="20">
                  <c:v>136.58269846943696</c:v>
                </c:pt>
                <c:pt idx="21">
                  <c:v>141.22983217943982</c:v>
                </c:pt>
                <c:pt idx="22">
                  <c:v>146.03507263466781</c:v>
                </c:pt>
                <c:pt idx="23">
                  <c:v>151.00379839858468</c:v>
                </c:pt>
                <c:pt idx="24">
                  <c:v>156.14157096334307</c:v>
                </c:pt>
                <c:pt idx="25">
                  <c:v>161.4541409683907</c:v>
                </c:pt>
                <c:pt idx="26">
                  <c:v>166.94745463027326</c:v>
                </c:pt>
                <c:pt idx="27">
                  <c:v>172.62766039079295</c:v>
                </c:pt>
                <c:pt idx="28">
                  <c:v>178.50111579092348</c:v>
                </c:pt>
                <c:pt idx="29">
                  <c:v>184.57439457813138</c:v>
                </c:pt>
                <c:pt idx="30">
                  <c:v>190.85429405501026</c:v>
                </c:pt>
                <c:pt idx="31">
                  <c:v>197.34784267740793</c:v>
                </c:pt>
                <c:pt idx="32">
                  <c:v>204.06230791049043</c:v>
                </c:pt>
                <c:pt idx="33">
                  <c:v>211.00520435148348</c:v>
                </c:pt>
                <c:pt idx="34">
                  <c:v>218.18430212811936</c:v>
                </c:pt>
                <c:pt idx="35">
                  <c:v>225.60763558212369</c:v>
                </c:pt>
                <c:pt idx="36">
                  <c:v>233.28351224739072</c:v>
                </c:pt>
                <c:pt idx="37">
                  <c:v>241.22052213282095</c:v>
                </c:pt>
                <c:pt idx="38">
                  <c:v>249.42754732012727</c:v>
                </c:pt>
                <c:pt idx="39">
                  <c:v>257.91377188727199</c:v>
                </c:pt>
                <c:pt idx="40">
                  <c:v>266.68869216854057</c:v>
                </c:pt>
                <c:pt idx="41">
                  <c:v>275.76212736264245</c:v>
                </c:pt>
                <c:pt idx="42">
                  <c:v>285.14423050060321</c:v>
                </c:pt>
                <c:pt idx="43">
                  <c:v>294.84549978561097</c:v>
                </c:pt>
                <c:pt idx="44">
                  <c:v>304.87679031738799</c:v>
                </c:pt>
                <c:pt idx="45">
                  <c:v>315.24932621407515</c:v>
                </c:pt>
                <c:pt idx="46">
                  <c:v>325.97471314506697</c:v>
                </c:pt>
                <c:pt idx="47">
                  <c:v>337.06495128866317</c:v>
                </c:pt>
                <c:pt idx="48">
                  <c:v>348.53244872888808</c:v>
                </c:pt>
                <c:pt idx="49">
                  <c:v>360.39003530629788</c:v>
                </c:pt>
                <c:pt idx="50">
                  <c:v>372.65097693809594</c:v>
                </c:pt>
                <c:pt idx="51">
                  <c:v>385.32899042338698</c:v>
                </c:pt>
                <c:pt idx="52">
                  <c:v>398.43825874993257</c:v>
                </c:pt>
                <c:pt idx="53">
                  <c:v>411.99344691931122</c:v>
                </c:pt>
                <c:pt idx="54">
                  <c:v>426.00971830796465</c:v>
                </c:pt>
                <c:pt idx="55">
                  <c:v>440.50275158217238</c:v>
                </c:pt>
                <c:pt idx="56">
                  <c:v>455.48875818562084</c:v>
                </c:pt>
                <c:pt idx="57">
                  <c:v>470.98450041884246</c:v>
                </c:pt>
                <c:pt idx="58">
                  <c:v>487.00731013044492</c:v>
                </c:pt>
                <c:pt idx="59">
                  <c:v>503.57510804071336</c:v>
                </c:pt>
                <c:pt idx="60">
                  <c:v>520.70642371885504</c:v>
                </c:pt>
                <c:pt idx="61">
                  <c:v>538.42041623585283</c:v>
                </c:pt>
                <c:pt idx="62">
                  <c:v>556.73689551564541</c:v>
                </c:pt>
                <c:pt idx="63">
                  <c:v>575.67634440807115</c:v>
                </c:pt>
                <c:pt idx="64">
                  <c:v>595.25994150782117</c:v>
                </c:pt>
                <c:pt idx="65">
                  <c:v>615.50958474443212</c:v>
                </c:pt>
                <c:pt idx="66">
                  <c:v>636.44791576918055</c:v>
                </c:pt>
                <c:pt idx="67">
                  <c:v>658.09834516559658</c:v>
                </c:pt>
                <c:pt idx="68">
                  <c:v>680.48507851119507</c:v>
                </c:pt>
                <c:pt idx="69">
                  <c:v>703.63314331892582</c:v>
                </c:pt>
                <c:pt idx="70">
                  <c:v>727.56841688780628</c:v>
                </c:pt>
                <c:pt idx="71">
                  <c:v>752.317655093128</c:v>
                </c:pt>
                <c:pt idx="72">
                  <c:v>777.90852214766687</c:v>
                </c:pt>
                <c:pt idx="73">
                  <c:v>804.36962136633667</c:v>
                </c:pt>
                <c:pt idx="74">
                  <c:v>831.73052696779121</c:v>
                </c:pt>
                <c:pt idx="75">
                  <c:v>860.02181694758019</c:v>
                </c:pt>
                <c:pt idx="76">
                  <c:v>889.27510705858447</c:v>
                </c:pt>
                <c:pt idx="77">
                  <c:v>919.5230859356551</c:v>
                </c:pt>
                <c:pt idx="78">
                  <c:v>950.79955140251241</c:v>
                </c:pt>
                <c:pt idx="79">
                  <c:v>983.13944800029651</c:v>
                </c:pt>
                <c:pt idx="80">
                  <c:v>1016.5789057783473</c:v>
                </c:pt>
                <c:pt idx="81">
                  <c:v>1051.1552803891705</c:v>
                </c:pt>
                <c:pt idx="82">
                  <c:v>1086.9071945308667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9200"/>
        <c:axId val="486800376"/>
      </c:scatterChart>
      <c:valAx>
        <c:axId val="4867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0376"/>
        <c:crosses val="autoZero"/>
        <c:crossBetween val="midCat"/>
      </c:valAx>
      <c:valAx>
        <c:axId val="4868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0.10596571428571422</c:v>
                </c:pt>
                <c:pt idx="3">
                  <c:v>0.26491457142857178</c:v>
                </c:pt>
                <c:pt idx="4">
                  <c:v>0.42386328571428578</c:v>
                </c:pt>
                <c:pt idx="5">
                  <c:v>0.79474371428571422</c:v>
                </c:pt>
                <c:pt idx="6">
                  <c:v>1.1126411428571421</c:v>
                </c:pt>
                <c:pt idx="7">
                  <c:v>1.5894872857142865</c:v>
                </c:pt>
                <c:pt idx="8">
                  <c:v>2.1193164285714281</c:v>
                </c:pt>
                <c:pt idx="9">
                  <c:v>3.178974857142856</c:v>
                </c:pt>
                <c:pt idx="10">
                  <c:v>5.2453082857142856</c:v>
                </c:pt>
                <c:pt idx="11">
                  <c:v>5.9870691428571448</c:v>
                </c:pt>
                <c:pt idx="12">
                  <c:v>7.6295394285714302</c:v>
                </c:pt>
                <c:pt idx="13">
                  <c:v>9.430958571428576</c:v>
                </c:pt>
                <c:pt idx="14">
                  <c:v>11.868172714285702</c:v>
                </c:pt>
                <c:pt idx="15">
                  <c:v>12.821865142857153</c:v>
                </c:pt>
                <c:pt idx="16">
                  <c:v>14.146437857142846</c:v>
                </c:pt>
                <c:pt idx="17">
                  <c:v>13.987489285714293</c:v>
                </c:pt>
                <c:pt idx="18">
                  <c:v>15.523993714285726</c:v>
                </c:pt>
                <c:pt idx="19">
                  <c:v>15.841891285714258</c:v>
                </c:pt>
                <c:pt idx="20">
                  <c:v>15.947857142857163</c:v>
                </c:pt>
                <c:pt idx="21">
                  <c:v>16.583651999999976</c:v>
                </c:pt>
                <c:pt idx="22">
                  <c:v>17.802259000000024</c:v>
                </c:pt>
                <c:pt idx="23">
                  <c:v>18.067173714285733</c:v>
                </c:pt>
                <c:pt idx="24">
                  <c:v>17.749276142857131</c:v>
                </c:pt>
                <c:pt idx="25">
                  <c:v>17.113481285714247</c:v>
                </c:pt>
                <c:pt idx="26">
                  <c:v>16.530669142857196</c:v>
                </c:pt>
                <c:pt idx="27">
                  <c:v>16.212771571428565</c:v>
                </c:pt>
                <c:pt idx="28">
                  <c:v>14.623284285714281</c:v>
                </c:pt>
                <c:pt idx="29">
                  <c:v>13.881523428571402</c:v>
                </c:pt>
                <c:pt idx="30">
                  <c:v>12.715899285714304</c:v>
                </c:pt>
                <c:pt idx="31">
                  <c:v>12.345018857142836</c:v>
                </c:pt>
                <c:pt idx="32">
                  <c:v>11.497292285714284</c:v>
                </c:pt>
                <c:pt idx="33">
                  <c:v>10.119736428571432</c:v>
                </c:pt>
                <c:pt idx="34">
                  <c:v>9.060078285714301</c:v>
                </c:pt>
                <c:pt idx="35">
                  <c:v>8.5302490000000013</c:v>
                </c:pt>
                <c:pt idx="36">
                  <c:v>8.0004199999999948</c:v>
                </c:pt>
                <c:pt idx="37">
                  <c:v>8.5832319999999847</c:v>
                </c:pt>
                <c:pt idx="38">
                  <c:v>10.490617000000018</c:v>
                </c:pt>
                <c:pt idx="39">
                  <c:v>10.596582714285692</c:v>
                </c:pt>
                <c:pt idx="40">
                  <c:v>13.033796857142793</c:v>
                </c:pt>
                <c:pt idx="41">
                  <c:v>13.351694285714334</c:v>
                </c:pt>
                <c:pt idx="42">
                  <c:v>13.086779714285829</c:v>
                </c:pt>
                <c:pt idx="43">
                  <c:v>12.609933428571342</c:v>
                </c:pt>
                <c:pt idx="44">
                  <c:v>10.967463142857103</c:v>
                </c:pt>
                <c:pt idx="45">
                  <c:v>8.4772661428571929</c:v>
                </c:pt>
                <c:pt idx="46">
                  <c:v>8.05340285714286</c:v>
                </c:pt>
                <c:pt idx="47">
                  <c:v>5.7221545714286073</c:v>
                </c:pt>
                <c:pt idx="48">
                  <c:v>5.8811032857142642</c:v>
                </c:pt>
                <c:pt idx="49">
                  <c:v>5.2982912857142743</c:v>
                </c:pt>
                <c:pt idx="50">
                  <c:v>5.033376714285712</c:v>
                </c:pt>
                <c:pt idx="51">
                  <c:v>4.7684621428571496</c:v>
                </c:pt>
                <c:pt idx="52">
                  <c:v>4.2386329999999681</c:v>
                </c:pt>
                <c:pt idx="53">
                  <c:v>4.0267012857143278</c:v>
                </c:pt>
                <c:pt idx="54">
                  <c:v>3.7088038571427862</c:v>
                </c:pt>
                <c:pt idx="55">
                  <c:v>2.596162714285899</c:v>
                </c:pt>
                <c:pt idx="56">
                  <c:v>2.278265285714244</c:v>
                </c:pt>
                <c:pt idx="57">
                  <c:v>2.0133505714285067</c:v>
                </c:pt>
                <c:pt idx="58">
                  <c:v>3.2849405714285669</c:v>
                </c:pt>
                <c:pt idx="59">
                  <c:v>3.6558210000000346</c:v>
                </c:pt>
                <c:pt idx="60">
                  <c:v>3.6558210000000346</c:v>
                </c:pt>
                <c:pt idx="61">
                  <c:v>3.9737185714284098</c:v>
                </c:pt>
                <c:pt idx="62">
                  <c:v>4.3975817142857956</c:v>
                </c:pt>
                <c:pt idx="63">
                  <c:v>4.609513428571379</c:v>
                </c:pt>
                <c:pt idx="64">
                  <c:v>4.6624964285715329</c:v>
                </c:pt>
                <c:pt idx="65">
                  <c:v>3.9207355714284833</c:v>
                </c:pt>
                <c:pt idx="66">
                  <c:v>3.7617867142857651</c:v>
                </c:pt>
                <c:pt idx="67">
                  <c:v>3.6558210000000346</c:v>
                </c:pt>
                <c:pt idx="68">
                  <c:v>3.6028379999999944</c:v>
                </c:pt>
                <c:pt idx="69">
                  <c:v>3.9737184285713485</c:v>
                </c:pt>
                <c:pt idx="70">
                  <c:v>4.1326671428571196</c:v>
                </c:pt>
                <c:pt idx="71">
                  <c:v>3.920735571428597</c:v>
                </c:pt>
                <c:pt idx="72">
                  <c:v>3.8677525714285568</c:v>
                </c:pt>
                <c:pt idx="73">
                  <c:v>3.7088040000000748</c:v>
                </c:pt>
                <c:pt idx="74">
                  <c:v>3.920735571428597</c:v>
                </c:pt>
                <c:pt idx="75">
                  <c:v>3.7088038571427862</c:v>
                </c:pt>
                <c:pt idx="76">
                  <c:v>3.0200260000000045</c:v>
                </c:pt>
                <c:pt idx="77">
                  <c:v>2.8610772857142339</c:v>
                </c:pt>
                <c:pt idx="78">
                  <c:v>2.8080942857144211</c:v>
                </c:pt>
                <c:pt idx="79">
                  <c:v>2.4901968571428799</c:v>
                </c:pt>
                <c:pt idx="80">
                  <c:v>2.437213857142726</c:v>
                </c:pt>
                <c:pt idx="81">
                  <c:v>2.1193164285715258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2.7913631450954594E-2</c:v>
                </c:pt>
                <c:pt idx="3">
                  <c:v>0.10934443650054769</c:v>
                </c:pt>
                <c:pt idx="4">
                  <c:v>0.24239009744912304</c:v>
                </c:pt>
                <c:pt idx="5">
                  <c:v>0.42519899178440501</c:v>
                </c:pt>
                <c:pt idx="6">
                  <c:v>0.65564359897282742</c:v>
                </c:pt>
                <c:pt idx="7">
                  <c:v>0.93126278683526154</c:v>
                </c:pt>
                <c:pt idx="8">
                  <c:v>1.2492563928073062</c:v>
                </c:pt>
                <c:pt idx="9">
                  <c:v>1.6065001666834868</c:v>
                </c:pt>
                <c:pt idx="10">
                  <c:v>1.9995714013447541</c:v>
                </c:pt>
                <c:pt idx="11">
                  <c:v>2.4247812259343444</c:v>
                </c:pt>
                <c:pt idx="12">
                  <c:v>2.8782114440223792</c:v>
                </c:pt>
                <c:pt idx="13">
                  <c:v>3.3557545641133446</c:v>
                </c:pt>
                <c:pt idx="14">
                  <c:v>3.8531560159919849</c:v>
                </c:pt>
                <c:pt idx="15">
                  <c:v>4.3660577206241156</c:v>
                </c:pt>
                <c:pt idx="16">
                  <c:v>4.8900422801169494</c:v>
                </c:pt>
                <c:pt idx="17">
                  <c:v>5.4206771193347301</c:v>
                </c:pt>
                <c:pt idx="18">
                  <c:v>5.9535579615764158</c:v>
                </c:pt>
                <c:pt idx="19">
                  <c:v>6.4843510667142565</c:v>
                </c:pt>
                <c:pt idx="20">
                  <c:v>7.0088337060355617</c:v>
                </c:pt>
                <c:pt idx="21">
                  <c:v>7.5229323959344967</c:v>
                </c:pt>
                <c:pt idx="22">
                  <c:v>8.0227584634371176</c:v>
                </c:pt>
                <c:pt idx="23">
                  <c:v>8.5046405704181822</c:v>
                </c:pt>
                <c:pt idx="24">
                  <c:v>8.9651538799390966</c:v>
                </c:pt>
                <c:pt idx="25">
                  <c:v>9.4011456067887238</c:v>
                </c:pt>
                <c:pt idx="26">
                  <c:v>9.8097567542698947</c:v>
                </c:pt>
                <c:pt idx="27">
                  <c:v>10.188439899686808</c:v>
                </c:pt>
                <c:pt idx="28">
                  <c:v>10.534972950959872</c:v>
                </c:pt>
                <c:pt idx="29">
                  <c:v>10.847468855437748</c:v>
                </c:pt>
                <c:pt idx="30">
                  <c:v>11.124381298437214</c:v>
                </c:pt>
                <c:pt idx="31">
                  <c:v>11.364506482522556</c:v>
                </c:pt>
                <c:pt idx="32">
                  <c:v>11.566981128314932</c:v>
                </c:pt>
                <c:pt idx="33">
                  <c:v>11.731276883064313</c:v>
                </c:pt>
                <c:pt idx="34">
                  <c:v>11.857191363788644</c:v>
                </c:pt>
                <c:pt idx="35">
                  <c:v>11.944836097058261</c:v>
                </c:pt>
                <c:pt idx="36">
                  <c:v>11.994621647162804</c:v>
                </c:pt>
                <c:pt idx="37">
                  <c:v>12.007240248238656</c:v>
                </c:pt>
                <c:pt idx="38">
                  <c:v>11.983646273865103</c:v>
                </c:pt>
                <c:pt idx="39">
                  <c:v>11.925034889672821</c:v>
                </c:pt>
                <c:pt idx="40">
                  <c:v>11.832819240766822</c:v>
                </c:pt>
                <c:pt idx="41">
                  <c:v>11.708606526460862</c:v>
                </c:pt>
                <c:pt idx="42">
                  <c:v>11.554173310249888</c:v>
                </c:pt>
                <c:pt idx="43">
                  <c:v>11.371440403485973</c:v>
                </c:pt>
                <c:pt idx="44">
                  <c:v>11.162447647308722</c:v>
                </c:pt>
                <c:pt idx="45">
                  <c:v>10.929328899504521</c:v>
                </c:pt>
                <c:pt idx="46">
                  <c:v>10.674287511658923</c:v>
                </c:pt>
                <c:pt idx="47">
                  <c:v>10.399572557780846</c:v>
                </c:pt>
                <c:pt idx="48">
                  <c:v>10.107456049087574</c:v>
                </c:pt>
                <c:pt idx="49">
                  <c:v>9.800211341421436</c:v>
                </c:pt>
                <c:pt idx="50">
                  <c:v>9.480092912389722</c:v>
                </c:pt>
                <c:pt idx="51">
                  <c:v>9.1493176553287938</c:v>
                </c:pt>
                <c:pt idx="52">
                  <c:v>8.8100478071135839</c:v>
                </c:pt>
                <c:pt idx="53">
                  <c:v>8.4643755971526602</c:v>
                </c:pt>
                <c:pt idx="54">
                  <c:v>8.1143096760724625</c:v>
                </c:pt>
                <c:pt idx="55">
                  <c:v>7.7617633550008911</c:v>
                </c:pt>
                <c:pt idx="56">
                  <c:v>7.4085446603585137</c:v>
                </c:pt>
                <c:pt idx="57">
                  <c:v>7.056348184948714</c:v>
                </c:pt>
                <c:pt idx="58">
                  <c:v>6.7067486941456389</c:v>
                </c:pt>
                <c:pt idx="59">
                  <c:v>6.3611964262944545</c:v>
                </c:pt>
                <c:pt idx="60">
                  <c:v>6.0210140091912026</c:v>
                </c:pt>
                <c:pt idx="61">
                  <c:v>5.6873948997768435</c:v>
                </c:pt>
                <c:pt idx="62">
                  <c:v>5.3614032419887954</c:v>
                </c:pt>
                <c:pt idx="63">
                  <c:v>5.0439750280449269</c:v>
                </c:pt>
                <c:pt idx="64">
                  <c:v>4.7359204412293243</c:v>
                </c:pt>
                <c:pt idx="65">
                  <c:v>4.4379272534080512</c:v>
                </c:pt>
                <c:pt idx="66">
                  <c:v>4.1505651478978853</c:v>
                </c:pt>
                <c:pt idx="67">
                  <c:v>3.8742908377842551</c:v>
                </c:pt>
                <c:pt idx="68">
                  <c:v>3.6094538511592296</c:v>
                </c:pt>
                <c:pt idx="69">
                  <c:v>3.3563028578314169</c:v>
                </c:pt>
                <c:pt idx="70">
                  <c:v>3.1149924166420155</c:v>
                </c:pt>
                <c:pt idx="71">
                  <c:v>2.8855900283928331</c:v>
                </c:pt>
                <c:pt idx="72">
                  <c:v>2.6680833863392905</c:v>
                </c:pt>
                <c:pt idx="73">
                  <c:v>2.4623877240124936</c:v>
                </c:pt>
                <c:pt idx="74">
                  <c:v>2.2683531686039697</c:v>
                </c:pt>
                <c:pt idx="75">
                  <c:v>2.0857720170779159</c:v>
                </c:pt>
                <c:pt idx="76">
                  <c:v>1.9143858613841611</c:v>
                </c:pt>
                <c:pt idx="77">
                  <c:v>1.7538924984596014</c:v>
                </c:pt>
                <c:pt idx="78">
                  <c:v>1.6039525699717689</c:v>
                </c:pt>
                <c:pt idx="79">
                  <c:v>1.4641958858369897</c:v>
                </c:pt>
                <c:pt idx="80">
                  <c:v>1.3342273943169565</c:v>
                </c:pt>
                <c:pt idx="81">
                  <c:v>1.2136327698587359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4264"/>
        <c:axId val="630710344"/>
      </c:scatterChart>
      <c:valAx>
        <c:axId val="6307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0344"/>
        <c:crosses val="autoZero"/>
        <c:crossBetween val="midCat"/>
      </c:valAx>
      <c:valAx>
        <c:axId val="6307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0.26491457142857133</c:v>
                </c:pt>
                <c:pt idx="3">
                  <c:v>0.68877800000000022</c:v>
                </c:pt>
                <c:pt idx="4">
                  <c:v>1.2715901428571432</c:v>
                </c:pt>
                <c:pt idx="5">
                  <c:v>2.2252827142857146</c:v>
                </c:pt>
                <c:pt idx="6">
                  <c:v>3.4968727142857139</c:v>
                </c:pt>
                <c:pt idx="7">
                  <c:v>5.2453088571428577</c:v>
                </c:pt>
                <c:pt idx="8">
                  <c:v>7.523574142857143</c:v>
                </c:pt>
                <c:pt idx="9">
                  <c:v>10.861497857142856</c:v>
                </c:pt>
                <c:pt idx="10">
                  <c:v>16.265754999999999</c:v>
                </c:pt>
                <c:pt idx="11">
                  <c:v>22.411773</c:v>
                </c:pt>
                <c:pt idx="12">
                  <c:v>30.200261285714287</c:v>
                </c:pt>
                <c:pt idx="13">
                  <c:v>39.79016871428572</c:v>
                </c:pt>
                <c:pt idx="14">
                  <c:v>51.817290285714279</c:v>
                </c:pt>
                <c:pt idx="15">
                  <c:v>64.798104285714288</c:v>
                </c:pt>
                <c:pt idx="16">
                  <c:v>79.103490999999991</c:v>
                </c:pt>
                <c:pt idx="17">
                  <c:v>93.249929142857141</c:v>
                </c:pt>
                <c:pt idx="18">
                  <c:v>108.93287171428572</c:v>
                </c:pt>
                <c:pt idx="19">
                  <c:v>124.93371185714284</c:v>
                </c:pt>
                <c:pt idx="20">
                  <c:v>141.04051785714285</c:v>
                </c:pt>
                <c:pt idx="21">
                  <c:v>157.78311871428568</c:v>
                </c:pt>
                <c:pt idx="22">
                  <c:v>175.74432657142856</c:v>
                </c:pt>
                <c:pt idx="23">
                  <c:v>193.97044914285715</c:v>
                </c:pt>
                <c:pt idx="24">
                  <c:v>211.87867414285714</c:v>
                </c:pt>
                <c:pt idx="25">
                  <c:v>229.15110428571424</c:v>
                </c:pt>
                <c:pt idx="26">
                  <c:v>245.84072228571429</c:v>
                </c:pt>
                <c:pt idx="27">
                  <c:v>262.21244271428571</c:v>
                </c:pt>
                <c:pt idx="28">
                  <c:v>276.99467585714285</c:v>
                </c:pt>
                <c:pt idx="29">
                  <c:v>291.03514814285711</c:v>
                </c:pt>
                <c:pt idx="30">
                  <c:v>303.90999628571427</c:v>
                </c:pt>
                <c:pt idx="31">
                  <c:v>316.41396399999996</c:v>
                </c:pt>
                <c:pt idx="32">
                  <c:v>328.07020514285711</c:v>
                </c:pt>
                <c:pt idx="33">
                  <c:v>338.34889042857139</c:v>
                </c:pt>
                <c:pt idx="34">
                  <c:v>347.56791757142855</c:v>
                </c:pt>
                <c:pt idx="35">
                  <c:v>356.25711542857141</c:v>
                </c:pt>
                <c:pt idx="36">
                  <c:v>364.41648428571426</c:v>
                </c:pt>
                <c:pt idx="37">
                  <c:v>373.1586651428571</c:v>
                </c:pt>
                <c:pt idx="38">
                  <c:v>383.80823099999998</c:v>
                </c:pt>
                <c:pt idx="39">
                  <c:v>394.56376257142853</c:v>
                </c:pt>
                <c:pt idx="40">
                  <c:v>407.75650828571418</c:v>
                </c:pt>
                <c:pt idx="41">
                  <c:v>421.26715142857137</c:v>
                </c:pt>
                <c:pt idx="42">
                  <c:v>434.51288000000005</c:v>
                </c:pt>
                <c:pt idx="43">
                  <c:v>447.28176228571425</c:v>
                </c:pt>
                <c:pt idx="44">
                  <c:v>458.40817428571421</c:v>
                </c:pt>
                <c:pt idx="45">
                  <c:v>467.04438928571426</c:v>
                </c:pt>
                <c:pt idx="46">
                  <c:v>475.25674099999998</c:v>
                </c:pt>
                <c:pt idx="47">
                  <c:v>481.13784442857144</c:v>
                </c:pt>
                <c:pt idx="48">
                  <c:v>487.17789657142856</c:v>
                </c:pt>
                <c:pt idx="49">
                  <c:v>492.63513671428569</c:v>
                </c:pt>
                <c:pt idx="50">
                  <c:v>497.82746228571426</c:v>
                </c:pt>
                <c:pt idx="51">
                  <c:v>502.75487328571427</c:v>
                </c:pt>
                <c:pt idx="52">
                  <c:v>507.15245514285709</c:v>
                </c:pt>
                <c:pt idx="53">
                  <c:v>511.33810528571428</c:v>
                </c:pt>
                <c:pt idx="54">
                  <c:v>515.20585799999992</c:v>
                </c:pt>
                <c:pt idx="55">
                  <c:v>517.96096957142868</c:v>
                </c:pt>
                <c:pt idx="56">
                  <c:v>520.39818371428578</c:v>
                </c:pt>
                <c:pt idx="57">
                  <c:v>522.57048314285714</c:v>
                </c:pt>
                <c:pt idx="58">
                  <c:v>526.01437257142857</c:v>
                </c:pt>
                <c:pt idx="59">
                  <c:v>529.82914242857146</c:v>
                </c:pt>
                <c:pt idx="60">
                  <c:v>533.64391228571435</c:v>
                </c:pt>
                <c:pt idx="61">
                  <c:v>537.77657971428562</c:v>
                </c:pt>
                <c:pt idx="62">
                  <c:v>542.33311028571427</c:v>
                </c:pt>
                <c:pt idx="63">
                  <c:v>547.10157257142851</c:v>
                </c:pt>
                <c:pt idx="64">
                  <c:v>551.9230178571429</c:v>
                </c:pt>
                <c:pt idx="65">
                  <c:v>556.00270228571424</c:v>
                </c:pt>
                <c:pt idx="66">
                  <c:v>559.92343785714286</c:v>
                </c:pt>
                <c:pt idx="67">
                  <c:v>563.73820771428575</c:v>
                </c:pt>
                <c:pt idx="68">
                  <c:v>567.4999945714286</c:v>
                </c:pt>
                <c:pt idx="69">
                  <c:v>571.63266185714281</c:v>
                </c:pt>
                <c:pt idx="70">
                  <c:v>575.92427785714278</c:v>
                </c:pt>
                <c:pt idx="71">
                  <c:v>580.00396228571424</c:v>
                </c:pt>
                <c:pt idx="72">
                  <c:v>584.03066371428565</c:v>
                </c:pt>
                <c:pt idx="73">
                  <c:v>587.89841657142858</c:v>
                </c:pt>
                <c:pt idx="74">
                  <c:v>591.97810100000004</c:v>
                </c:pt>
                <c:pt idx="75">
                  <c:v>595.84585371428568</c:v>
                </c:pt>
                <c:pt idx="76">
                  <c:v>599.02482857142854</c:v>
                </c:pt>
                <c:pt idx="77">
                  <c:v>602.04485471428563</c:v>
                </c:pt>
                <c:pt idx="78">
                  <c:v>605.01189785714291</c:v>
                </c:pt>
                <c:pt idx="79">
                  <c:v>607.66104357142865</c:v>
                </c:pt>
                <c:pt idx="80">
                  <c:v>610.25720628571423</c:v>
                </c:pt>
                <c:pt idx="81">
                  <c:v>612.53547157142862</c:v>
                </c:pt>
                <c:pt idx="82">
                  <c:v>614.86671985714281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520"/>
        <c:axId val="630711912"/>
      </c:scatterChart>
      <c:valAx>
        <c:axId val="6307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912"/>
        <c:crosses val="autoZero"/>
        <c:crossBetween val="midCat"/>
      </c:valAx>
      <c:valAx>
        <c:axId val="6307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0.10596571428571422</c:v>
                </c:pt>
                <c:pt idx="3">
                  <c:v>0.26491457142857178</c:v>
                </c:pt>
                <c:pt idx="4">
                  <c:v>0.42386328571428578</c:v>
                </c:pt>
                <c:pt idx="5">
                  <c:v>0.79474371428571422</c:v>
                </c:pt>
                <c:pt idx="6">
                  <c:v>1.1126411428571421</c:v>
                </c:pt>
                <c:pt idx="7">
                  <c:v>1.5894872857142865</c:v>
                </c:pt>
                <c:pt idx="8">
                  <c:v>2.1193164285714281</c:v>
                </c:pt>
                <c:pt idx="9">
                  <c:v>3.178974857142856</c:v>
                </c:pt>
                <c:pt idx="10">
                  <c:v>5.2453082857142856</c:v>
                </c:pt>
                <c:pt idx="11">
                  <c:v>5.9870691428571448</c:v>
                </c:pt>
                <c:pt idx="12">
                  <c:v>7.6295394285714302</c:v>
                </c:pt>
                <c:pt idx="13">
                  <c:v>9.430958571428576</c:v>
                </c:pt>
                <c:pt idx="14">
                  <c:v>11.868172714285702</c:v>
                </c:pt>
                <c:pt idx="15">
                  <c:v>12.821865142857153</c:v>
                </c:pt>
                <c:pt idx="16">
                  <c:v>14.146437857142846</c:v>
                </c:pt>
                <c:pt idx="17">
                  <c:v>13.987489285714293</c:v>
                </c:pt>
                <c:pt idx="18">
                  <c:v>15.523993714285726</c:v>
                </c:pt>
                <c:pt idx="19">
                  <c:v>15.841891285714258</c:v>
                </c:pt>
                <c:pt idx="20">
                  <c:v>15.947857142857163</c:v>
                </c:pt>
                <c:pt idx="21">
                  <c:v>16.583651999999976</c:v>
                </c:pt>
                <c:pt idx="22">
                  <c:v>17.802259000000024</c:v>
                </c:pt>
                <c:pt idx="23">
                  <c:v>18.067173714285733</c:v>
                </c:pt>
                <c:pt idx="24">
                  <c:v>17.749276142857131</c:v>
                </c:pt>
                <c:pt idx="25">
                  <c:v>17.113481285714247</c:v>
                </c:pt>
                <c:pt idx="26">
                  <c:v>16.530669142857196</c:v>
                </c:pt>
                <c:pt idx="27">
                  <c:v>16.212771571428565</c:v>
                </c:pt>
                <c:pt idx="28">
                  <c:v>14.623284285714281</c:v>
                </c:pt>
                <c:pt idx="29">
                  <c:v>13.881523428571402</c:v>
                </c:pt>
                <c:pt idx="30">
                  <c:v>12.715899285714304</c:v>
                </c:pt>
                <c:pt idx="31">
                  <c:v>12.345018857142836</c:v>
                </c:pt>
                <c:pt idx="32">
                  <c:v>11.497292285714284</c:v>
                </c:pt>
                <c:pt idx="33">
                  <c:v>10.119736428571432</c:v>
                </c:pt>
                <c:pt idx="34">
                  <c:v>9.060078285714301</c:v>
                </c:pt>
                <c:pt idx="35">
                  <c:v>8.5302490000000013</c:v>
                </c:pt>
                <c:pt idx="36">
                  <c:v>8.0004199999999948</c:v>
                </c:pt>
                <c:pt idx="37">
                  <c:v>8.5832319999999847</c:v>
                </c:pt>
                <c:pt idx="38">
                  <c:v>10.490617000000018</c:v>
                </c:pt>
                <c:pt idx="39">
                  <c:v>10.596582714285692</c:v>
                </c:pt>
                <c:pt idx="40">
                  <c:v>13.033796857142793</c:v>
                </c:pt>
                <c:pt idx="41">
                  <c:v>13.351694285714334</c:v>
                </c:pt>
                <c:pt idx="42">
                  <c:v>13.086779714285829</c:v>
                </c:pt>
                <c:pt idx="43">
                  <c:v>12.609933428571342</c:v>
                </c:pt>
                <c:pt idx="44">
                  <c:v>10.967463142857103</c:v>
                </c:pt>
                <c:pt idx="45">
                  <c:v>8.4772661428571929</c:v>
                </c:pt>
                <c:pt idx="46">
                  <c:v>8.05340285714286</c:v>
                </c:pt>
                <c:pt idx="47">
                  <c:v>5.7221545714286073</c:v>
                </c:pt>
                <c:pt idx="48">
                  <c:v>5.8811032857142642</c:v>
                </c:pt>
                <c:pt idx="49">
                  <c:v>5.2982912857142743</c:v>
                </c:pt>
                <c:pt idx="50">
                  <c:v>5.033376714285712</c:v>
                </c:pt>
                <c:pt idx="51">
                  <c:v>4.7684621428571496</c:v>
                </c:pt>
                <c:pt idx="52">
                  <c:v>4.2386329999999681</c:v>
                </c:pt>
                <c:pt idx="53">
                  <c:v>4.0267012857143278</c:v>
                </c:pt>
                <c:pt idx="54">
                  <c:v>3.7088038571427862</c:v>
                </c:pt>
                <c:pt idx="55">
                  <c:v>2.596162714285899</c:v>
                </c:pt>
                <c:pt idx="56">
                  <c:v>2.278265285714244</c:v>
                </c:pt>
                <c:pt idx="57">
                  <c:v>2.0133505714285067</c:v>
                </c:pt>
                <c:pt idx="58">
                  <c:v>3.2849405714285669</c:v>
                </c:pt>
                <c:pt idx="59">
                  <c:v>3.6558210000000346</c:v>
                </c:pt>
                <c:pt idx="60">
                  <c:v>3.6558210000000346</c:v>
                </c:pt>
                <c:pt idx="61">
                  <c:v>3.9737185714284098</c:v>
                </c:pt>
                <c:pt idx="62">
                  <c:v>4.3975817142857956</c:v>
                </c:pt>
                <c:pt idx="63">
                  <c:v>4.609513428571379</c:v>
                </c:pt>
                <c:pt idx="64">
                  <c:v>4.6624964285715329</c:v>
                </c:pt>
                <c:pt idx="65">
                  <c:v>3.9207355714284833</c:v>
                </c:pt>
                <c:pt idx="66">
                  <c:v>3.7617867142857651</c:v>
                </c:pt>
                <c:pt idx="67">
                  <c:v>3.6558210000000346</c:v>
                </c:pt>
                <c:pt idx="68">
                  <c:v>3.6028379999999944</c:v>
                </c:pt>
                <c:pt idx="69">
                  <c:v>3.9737184285713485</c:v>
                </c:pt>
                <c:pt idx="70">
                  <c:v>4.1326671428571196</c:v>
                </c:pt>
                <c:pt idx="71">
                  <c:v>3.920735571428597</c:v>
                </c:pt>
                <c:pt idx="72">
                  <c:v>3.8677525714285568</c:v>
                </c:pt>
                <c:pt idx="73">
                  <c:v>3.7088040000000748</c:v>
                </c:pt>
                <c:pt idx="74">
                  <c:v>3.920735571428597</c:v>
                </c:pt>
                <c:pt idx="75">
                  <c:v>3.7088038571427862</c:v>
                </c:pt>
                <c:pt idx="76">
                  <c:v>3.0200260000000045</c:v>
                </c:pt>
                <c:pt idx="77">
                  <c:v>2.8610772857142339</c:v>
                </c:pt>
                <c:pt idx="78">
                  <c:v>2.8080942857144211</c:v>
                </c:pt>
                <c:pt idx="79">
                  <c:v>2.4901968571428799</c:v>
                </c:pt>
                <c:pt idx="80">
                  <c:v>2.437213857142726</c:v>
                </c:pt>
                <c:pt idx="81">
                  <c:v>2.1193164285715258</c:v>
                </c:pt>
                <c:pt idx="82">
                  <c:v>2.1722994285713386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2304"/>
        <c:axId val="630712696"/>
      </c:scatterChart>
      <c:valAx>
        <c:axId val="6307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696"/>
        <c:crosses val="autoZero"/>
        <c:crossBetween val="midCat"/>
      </c:valAx>
      <c:valAx>
        <c:axId val="6307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0.10596571428571422</c:v>
                </c:pt>
                <c:pt idx="3">
                  <c:v>0.26491457142857178</c:v>
                </c:pt>
                <c:pt idx="4">
                  <c:v>0.42386328571428578</c:v>
                </c:pt>
                <c:pt idx="5">
                  <c:v>0.79474371428571422</c:v>
                </c:pt>
                <c:pt idx="6">
                  <c:v>1.1126411428571421</c:v>
                </c:pt>
                <c:pt idx="7">
                  <c:v>1.5894872857142865</c:v>
                </c:pt>
                <c:pt idx="8">
                  <c:v>2.1193164285714281</c:v>
                </c:pt>
                <c:pt idx="9">
                  <c:v>3.178974857142856</c:v>
                </c:pt>
                <c:pt idx="10">
                  <c:v>5.2453082857142856</c:v>
                </c:pt>
                <c:pt idx="11">
                  <c:v>5.9870691428571448</c:v>
                </c:pt>
                <c:pt idx="12">
                  <c:v>7.6295394285714302</c:v>
                </c:pt>
                <c:pt idx="13">
                  <c:v>9.430958571428576</c:v>
                </c:pt>
                <c:pt idx="14">
                  <c:v>11.868172714285702</c:v>
                </c:pt>
                <c:pt idx="15">
                  <c:v>12.821865142857153</c:v>
                </c:pt>
                <c:pt idx="16">
                  <c:v>14.146437857142846</c:v>
                </c:pt>
                <c:pt idx="17">
                  <c:v>13.987489285714293</c:v>
                </c:pt>
                <c:pt idx="18">
                  <c:v>15.523993714285726</c:v>
                </c:pt>
                <c:pt idx="19">
                  <c:v>15.841891285714258</c:v>
                </c:pt>
                <c:pt idx="20">
                  <c:v>15.947857142857163</c:v>
                </c:pt>
                <c:pt idx="21">
                  <c:v>16.583651999999976</c:v>
                </c:pt>
                <c:pt idx="22">
                  <c:v>17.802259000000024</c:v>
                </c:pt>
                <c:pt idx="23">
                  <c:v>18.067173714285733</c:v>
                </c:pt>
                <c:pt idx="24">
                  <c:v>17.749276142857131</c:v>
                </c:pt>
                <c:pt idx="25">
                  <c:v>17.113481285714247</c:v>
                </c:pt>
                <c:pt idx="26">
                  <c:v>16.530669142857196</c:v>
                </c:pt>
                <c:pt idx="27">
                  <c:v>16.212771571428565</c:v>
                </c:pt>
                <c:pt idx="28">
                  <c:v>14.623284285714281</c:v>
                </c:pt>
                <c:pt idx="29">
                  <c:v>13.881523428571402</c:v>
                </c:pt>
                <c:pt idx="30">
                  <c:v>12.715899285714304</c:v>
                </c:pt>
                <c:pt idx="31">
                  <c:v>12.345018857142836</c:v>
                </c:pt>
                <c:pt idx="32">
                  <c:v>11.497292285714284</c:v>
                </c:pt>
                <c:pt idx="33">
                  <c:v>10.119736428571432</c:v>
                </c:pt>
                <c:pt idx="34">
                  <c:v>9.060078285714301</c:v>
                </c:pt>
                <c:pt idx="35">
                  <c:v>8.5302490000000013</c:v>
                </c:pt>
                <c:pt idx="36">
                  <c:v>8.0004199999999948</c:v>
                </c:pt>
                <c:pt idx="37">
                  <c:v>8.5832319999999847</c:v>
                </c:pt>
                <c:pt idx="38">
                  <c:v>10.490617000000018</c:v>
                </c:pt>
                <c:pt idx="39">
                  <c:v>10.596582714285692</c:v>
                </c:pt>
                <c:pt idx="40">
                  <c:v>13.033796857142793</c:v>
                </c:pt>
                <c:pt idx="41">
                  <c:v>13.351694285714334</c:v>
                </c:pt>
                <c:pt idx="42">
                  <c:v>13.086779714285829</c:v>
                </c:pt>
                <c:pt idx="43">
                  <c:v>12.609933428571342</c:v>
                </c:pt>
                <c:pt idx="44">
                  <c:v>10.967463142857103</c:v>
                </c:pt>
                <c:pt idx="45">
                  <c:v>8.4772661428571929</c:v>
                </c:pt>
                <c:pt idx="46">
                  <c:v>8.05340285714286</c:v>
                </c:pt>
                <c:pt idx="47">
                  <c:v>5.7221545714286073</c:v>
                </c:pt>
                <c:pt idx="48">
                  <c:v>5.8811032857142642</c:v>
                </c:pt>
                <c:pt idx="49">
                  <c:v>5.2982912857142743</c:v>
                </c:pt>
                <c:pt idx="50">
                  <c:v>5.033376714285712</c:v>
                </c:pt>
                <c:pt idx="51">
                  <c:v>4.7684621428571496</c:v>
                </c:pt>
                <c:pt idx="52">
                  <c:v>4.2386329999999681</c:v>
                </c:pt>
                <c:pt idx="53">
                  <c:v>4.0267012857143278</c:v>
                </c:pt>
                <c:pt idx="54">
                  <c:v>3.7088038571427862</c:v>
                </c:pt>
                <c:pt idx="55">
                  <c:v>2.596162714285899</c:v>
                </c:pt>
                <c:pt idx="56">
                  <c:v>2.278265285714244</c:v>
                </c:pt>
                <c:pt idx="57">
                  <c:v>2.0133505714285067</c:v>
                </c:pt>
                <c:pt idx="58">
                  <c:v>3.2849405714285669</c:v>
                </c:pt>
                <c:pt idx="59">
                  <c:v>3.6558210000000346</c:v>
                </c:pt>
                <c:pt idx="60">
                  <c:v>3.6558210000000346</c:v>
                </c:pt>
                <c:pt idx="61">
                  <c:v>3.9737185714284098</c:v>
                </c:pt>
                <c:pt idx="62">
                  <c:v>4.3975817142857956</c:v>
                </c:pt>
                <c:pt idx="63">
                  <c:v>4.609513428571379</c:v>
                </c:pt>
                <c:pt idx="64">
                  <c:v>4.6624964285715329</c:v>
                </c:pt>
                <c:pt idx="65">
                  <c:v>3.9207355714284833</c:v>
                </c:pt>
                <c:pt idx="66">
                  <c:v>3.7617867142857651</c:v>
                </c:pt>
                <c:pt idx="67">
                  <c:v>3.6558210000000346</c:v>
                </c:pt>
                <c:pt idx="68">
                  <c:v>3.6028379999999944</c:v>
                </c:pt>
                <c:pt idx="69">
                  <c:v>3.9737184285713485</c:v>
                </c:pt>
                <c:pt idx="70">
                  <c:v>4.1326671428571196</c:v>
                </c:pt>
                <c:pt idx="71">
                  <c:v>3.920735571428597</c:v>
                </c:pt>
                <c:pt idx="72">
                  <c:v>3.8677525714285568</c:v>
                </c:pt>
                <c:pt idx="73">
                  <c:v>3.7088040000000748</c:v>
                </c:pt>
                <c:pt idx="74">
                  <c:v>3.920735571428597</c:v>
                </c:pt>
                <c:pt idx="75">
                  <c:v>3.7088038571427862</c:v>
                </c:pt>
                <c:pt idx="76">
                  <c:v>3.0200260000000045</c:v>
                </c:pt>
                <c:pt idx="77">
                  <c:v>2.8610772857142339</c:v>
                </c:pt>
                <c:pt idx="78">
                  <c:v>2.8080942857144211</c:v>
                </c:pt>
                <c:pt idx="79">
                  <c:v>2.4901968571428799</c:v>
                </c:pt>
                <c:pt idx="80">
                  <c:v>2.437213857142726</c:v>
                </c:pt>
                <c:pt idx="81">
                  <c:v>2.1193164285715258</c:v>
                </c:pt>
                <c:pt idx="82">
                  <c:v>2.1722994285713386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2.5789873008007032</c:v>
                </c:pt>
                <c:pt idx="2">
                  <c:v>2.6613272051945791</c:v>
                </c:pt>
                <c:pt idx="3">
                  <c:v>2.7464684943880702</c:v>
                </c:pt>
                <c:pt idx="4">
                  <c:v>2.8345064661925043</c:v>
                </c:pt>
                <c:pt idx="5">
                  <c:v>2.9255396594769163</c:v>
                </c:pt>
                <c:pt idx="6">
                  <c:v>3.0196699643407712</c:v>
                </c:pt>
                <c:pt idx="7">
                  <c:v>3.1170027360280121</c:v>
                </c:pt>
                <c:pt idx="8">
                  <c:v>3.2176469127091329</c:v>
                </c:pt>
                <c:pt idx="9">
                  <c:v>3.3217151372623914</c:v>
                </c:pt>
                <c:pt idx="10">
                  <c:v>3.4293238831896473</c:v>
                </c:pt>
                <c:pt idx="11">
                  <c:v>3.5405935848068526</c:v>
                </c:pt>
                <c:pt idx="12">
                  <c:v>3.6556487718539903</c:v>
                </c:pt>
                <c:pt idx="13">
                  <c:v>3.774618208674108</c:v>
                </c:pt>
                <c:pt idx="14">
                  <c:v>3.897635038116122</c:v>
                </c:pt>
                <c:pt idx="15">
                  <c:v>4.024836930321368</c:v>
                </c:pt>
                <c:pt idx="16">
                  <c:v>4.1563662365590925</c:v>
                </c:pt>
                <c:pt idx="17">
                  <c:v>4.2923701482818046</c:v>
                </c:pt>
                <c:pt idx="18">
                  <c:v>4.4330008615770806</c:v>
                </c:pt>
                <c:pt idx="19">
                  <c:v>4.5784157471983402</c:v>
                </c:pt>
                <c:pt idx="20">
                  <c:v>4.7287775263632978</c:v>
                </c:pt>
                <c:pt idx="21">
                  <c:v>4.8842544525150959</c:v>
                </c:pt>
                <c:pt idx="22">
                  <c:v>5.0450204992476513</c:v>
                </c:pt>
                <c:pt idx="23">
                  <c:v>5.2112555546036718</c:v>
                </c:pt>
                <c:pt idx="24">
                  <c:v>5.3831456219605043</c:v>
                </c:pt>
                <c:pt idx="25">
                  <c:v>5.5608830277264776</c:v>
                </c:pt>
                <c:pt idx="26">
                  <c:v>5.7446666360777288</c:v>
                </c:pt>
                <c:pt idx="27">
                  <c:v>5.9347020709732066</c:v>
                </c:pt>
                <c:pt idx="28">
                  <c:v>6.131201945693558</c:v>
                </c:pt>
                <c:pt idx="29">
                  <c:v>6.3343861001577908</c:v>
                </c:pt>
                <c:pt idx="30">
                  <c:v>6.5444818462800622</c:v>
                </c:pt>
                <c:pt idx="31">
                  <c:v>6.7617242216379143</c:v>
                </c:pt>
                <c:pt idx="32">
                  <c:v>6.9863562517319737</c:v>
                </c:pt>
                <c:pt idx="33">
                  <c:v>7.2186292211268501</c:v>
                </c:pt>
                <c:pt idx="34">
                  <c:v>7.4588029537724578</c:v>
                </c:pt>
                <c:pt idx="35">
                  <c:v>7.7071461028149537</c:v>
                </c:pt>
                <c:pt idx="36">
                  <c:v>7.9639364502168561</c:v>
                </c:pt>
                <c:pt idx="37">
                  <c:v>8.2294612165165244</c:v>
                </c:pt>
                <c:pt idx="38">
                  <c:v>8.5040173810680795</c:v>
                </c:pt>
                <c:pt idx="39">
                  <c:v>8.7879120131144575</c:v>
                </c:pt>
                <c:pt idx="40">
                  <c:v>9.0814626140575747</c:v>
                </c:pt>
                <c:pt idx="41">
                  <c:v>9.3849974713020643</c:v>
                </c:pt>
                <c:pt idx="42">
                  <c:v>9.6988560240613353</c:v>
                </c:pt>
                <c:pt idx="43">
                  <c:v>10.023389241527571</c:v>
                </c:pt>
                <c:pt idx="44">
                  <c:v>10.358960013820729</c:v>
                </c:pt>
                <c:pt idx="45">
                  <c:v>10.705943556145025</c:v>
                </c:pt>
                <c:pt idx="46">
                  <c:v>11.064727826596094</c:v>
                </c:pt>
                <c:pt idx="47">
                  <c:v>11.435713958075903</c:v>
                </c:pt>
                <c:pt idx="48">
                  <c:v>11.819316704788204</c:v>
                </c:pt>
                <c:pt idx="49">
                  <c:v>12.215964903802577</c:v>
                </c:pt>
                <c:pt idx="50">
                  <c:v>12.626101952191201</c:v>
                </c:pt>
                <c:pt idx="51">
                  <c:v>13.050186300259082</c:v>
                </c:pt>
                <c:pt idx="52">
                  <c:v>13.488691961405593</c:v>
                </c:pt>
                <c:pt idx="53">
                  <c:v>13.942109039172612</c:v>
                </c:pt>
                <c:pt idx="54">
                  <c:v>14.410944272053172</c:v>
                </c:pt>
                <c:pt idx="55">
                  <c:v>14.895721596652608</c:v>
                </c:pt>
                <c:pt idx="56">
                  <c:v>15.396982729814109</c:v>
                </c:pt>
                <c:pt idx="57">
                  <c:v>15.915287770340312</c:v>
                </c:pt>
                <c:pt idx="58">
                  <c:v>16.45121582096295</c:v>
                </c:pt>
                <c:pt idx="59">
                  <c:v>17.005365631234049</c:v>
                </c:pt>
                <c:pt idx="60">
                  <c:v>17.57835626203379</c:v>
                </c:pt>
                <c:pt idx="61">
                  <c:v>18.170827772412601</c:v>
                </c:pt>
                <c:pt idx="62">
                  <c:v>18.783441929508733</c:v>
                </c:pt>
                <c:pt idx="63">
                  <c:v>19.416882942305598</c:v>
                </c:pt>
                <c:pt idx="64">
                  <c:v>20.071858220018559</c:v>
                </c:pt>
                <c:pt idx="65">
                  <c:v>20.749099155925844</c:v>
                </c:pt>
                <c:pt idx="66">
                  <c:v>21.449361937484383</c:v>
                </c:pt>
                <c:pt idx="67">
                  <c:v>22.173428383598413</c:v>
                </c:pt>
                <c:pt idx="68">
                  <c:v>22.922106809936199</c:v>
                </c:pt>
                <c:pt idx="69">
                  <c:v>23.696232923218709</c:v>
                </c:pt>
                <c:pt idx="70">
                  <c:v>24.49667074543402</c:v>
                </c:pt>
                <c:pt idx="71">
                  <c:v>25.324313568960157</c:v>
                </c:pt>
                <c:pt idx="72">
                  <c:v>26.1800849436116</c:v>
                </c:pt>
                <c:pt idx="73">
                  <c:v>27.064939696655642</c:v>
                </c:pt>
                <c:pt idx="74">
                  <c:v>27.979864986877978</c:v>
                </c:pt>
                <c:pt idx="75">
                  <c:v>28.925881393810904</c:v>
                </c:pt>
                <c:pt idx="76">
                  <c:v>29.904044043271643</c:v>
                </c:pt>
                <c:pt idx="77">
                  <c:v>30.91544377039542</c:v>
                </c:pt>
                <c:pt idx="78">
                  <c:v>31.961208321382077</c:v>
                </c:pt>
                <c:pt idx="79">
                  <c:v>33.042503595216019</c:v>
                </c:pt>
                <c:pt idx="80">
                  <c:v>34.160534926655124</c:v>
                </c:pt>
                <c:pt idx="81">
                  <c:v>35.316548411825693</c:v>
                </c:pt>
                <c:pt idx="82">
                  <c:v>36.511832277800636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7632"/>
        <c:axId val="486798024"/>
      </c:scatterChart>
      <c:valAx>
        <c:axId val="4867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8024"/>
        <c:crosses val="autoZero"/>
        <c:crossBetween val="midCat"/>
      </c:valAx>
      <c:valAx>
        <c:axId val="4867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1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0.42386342857142889</c:v>
                </c:pt>
                <c:pt idx="4">
                  <c:v>1.0066755714285718</c:v>
                </c:pt>
                <c:pt idx="5">
                  <c:v>1.9603681428571431</c:v>
                </c:pt>
                <c:pt idx="6">
                  <c:v>3.2319581428571427</c:v>
                </c:pt>
                <c:pt idx="7">
                  <c:v>4.9803942857142864</c:v>
                </c:pt>
                <c:pt idx="8">
                  <c:v>7.2586595714285718</c:v>
                </c:pt>
                <c:pt idx="9">
                  <c:v>10.596583285714285</c:v>
                </c:pt>
                <c:pt idx="10">
                  <c:v>16.000840428571426</c:v>
                </c:pt>
                <c:pt idx="11">
                  <c:v>22.146858428571427</c:v>
                </c:pt>
                <c:pt idx="12">
                  <c:v>29.935346714285714</c:v>
                </c:pt>
                <c:pt idx="13">
                  <c:v>39.52525414285715</c:v>
                </c:pt>
                <c:pt idx="14">
                  <c:v>51.552375714285709</c:v>
                </c:pt>
                <c:pt idx="15">
                  <c:v>64.533189714285712</c:v>
                </c:pt>
                <c:pt idx="16">
                  <c:v>78.838576428571415</c:v>
                </c:pt>
                <c:pt idx="17">
                  <c:v>92.985014571428565</c:v>
                </c:pt>
                <c:pt idx="18">
                  <c:v>108.66795714285715</c:v>
                </c:pt>
                <c:pt idx="19">
                  <c:v>124.66879728571426</c:v>
                </c:pt>
                <c:pt idx="20">
                  <c:v>140.77560328571428</c:v>
                </c:pt>
                <c:pt idx="21">
                  <c:v>157.51820414285712</c:v>
                </c:pt>
                <c:pt idx="22">
                  <c:v>175.479412</c:v>
                </c:pt>
                <c:pt idx="23">
                  <c:v>193.70553457142859</c:v>
                </c:pt>
                <c:pt idx="24">
                  <c:v>211.61375957142857</c:v>
                </c:pt>
                <c:pt idx="25">
                  <c:v>228.88618971428568</c:v>
                </c:pt>
                <c:pt idx="26">
                  <c:v>245.57580771428573</c:v>
                </c:pt>
                <c:pt idx="27">
                  <c:v>261.94752814285715</c:v>
                </c:pt>
                <c:pt idx="28">
                  <c:v>276.72976128571429</c:v>
                </c:pt>
                <c:pt idx="29">
                  <c:v>290.77023357142855</c:v>
                </c:pt>
                <c:pt idx="30">
                  <c:v>303.64508171428571</c:v>
                </c:pt>
                <c:pt idx="31">
                  <c:v>316.1490494285714</c:v>
                </c:pt>
                <c:pt idx="32">
                  <c:v>327.80529057142854</c:v>
                </c:pt>
                <c:pt idx="33">
                  <c:v>338.08397585714283</c:v>
                </c:pt>
                <c:pt idx="34">
                  <c:v>347.30300299999999</c:v>
                </c:pt>
                <c:pt idx="35">
                  <c:v>355.99220085714285</c:v>
                </c:pt>
                <c:pt idx="36">
                  <c:v>364.1515697142857</c:v>
                </c:pt>
                <c:pt idx="37">
                  <c:v>372.89375057142854</c:v>
                </c:pt>
                <c:pt idx="38">
                  <c:v>383.54331642857142</c:v>
                </c:pt>
                <c:pt idx="39">
                  <c:v>394.29884799999996</c:v>
                </c:pt>
                <c:pt idx="40">
                  <c:v>407.49159371428561</c:v>
                </c:pt>
                <c:pt idx="41">
                  <c:v>421.0022368571428</c:v>
                </c:pt>
                <c:pt idx="42">
                  <c:v>434.24796542857149</c:v>
                </c:pt>
                <c:pt idx="43">
                  <c:v>447.01684771428569</c:v>
                </c:pt>
                <c:pt idx="44">
                  <c:v>458.14325971428565</c:v>
                </c:pt>
                <c:pt idx="45">
                  <c:v>466.7794747142857</c:v>
                </c:pt>
                <c:pt idx="46">
                  <c:v>474.99182642857141</c:v>
                </c:pt>
                <c:pt idx="47">
                  <c:v>480.87292985714288</c:v>
                </c:pt>
                <c:pt idx="48">
                  <c:v>486.912982</c:v>
                </c:pt>
                <c:pt idx="49">
                  <c:v>492.37022214285713</c:v>
                </c:pt>
                <c:pt idx="50">
                  <c:v>497.5625477142857</c:v>
                </c:pt>
                <c:pt idx="51">
                  <c:v>502.48995871428571</c:v>
                </c:pt>
                <c:pt idx="52">
                  <c:v>506.88754057142853</c:v>
                </c:pt>
                <c:pt idx="53">
                  <c:v>511.07319071428572</c:v>
                </c:pt>
                <c:pt idx="54">
                  <c:v>514.94094342857136</c:v>
                </c:pt>
                <c:pt idx="55">
                  <c:v>517.69605500000011</c:v>
                </c:pt>
                <c:pt idx="56">
                  <c:v>520.13326914285722</c:v>
                </c:pt>
                <c:pt idx="57">
                  <c:v>522.30556857142858</c:v>
                </c:pt>
                <c:pt idx="58">
                  <c:v>525.749458</c:v>
                </c:pt>
                <c:pt idx="59">
                  <c:v>529.5642278571429</c:v>
                </c:pt>
                <c:pt idx="60">
                  <c:v>533.37899771428579</c:v>
                </c:pt>
                <c:pt idx="61">
                  <c:v>537.51166514285705</c:v>
                </c:pt>
                <c:pt idx="62">
                  <c:v>542.06819571428571</c:v>
                </c:pt>
                <c:pt idx="63">
                  <c:v>546.83665799999994</c:v>
                </c:pt>
                <c:pt idx="64">
                  <c:v>551.65810328571433</c:v>
                </c:pt>
                <c:pt idx="65">
                  <c:v>555.73778771428567</c:v>
                </c:pt>
                <c:pt idx="66">
                  <c:v>559.6585232857143</c:v>
                </c:pt>
                <c:pt idx="67">
                  <c:v>563.47329314285719</c:v>
                </c:pt>
                <c:pt idx="68">
                  <c:v>567.23508000000004</c:v>
                </c:pt>
                <c:pt idx="69">
                  <c:v>571.36774728571424</c:v>
                </c:pt>
                <c:pt idx="70">
                  <c:v>575.65936328571422</c:v>
                </c:pt>
                <c:pt idx="71">
                  <c:v>579.73904771428568</c:v>
                </c:pt>
                <c:pt idx="72">
                  <c:v>583.76574914285709</c:v>
                </c:pt>
                <c:pt idx="73">
                  <c:v>587.63350200000002</c:v>
                </c:pt>
                <c:pt idx="74">
                  <c:v>591.71318642857148</c:v>
                </c:pt>
                <c:pt idx="75">
                  <c:v>595.58093914285712</c:v>
                </c:pt>
                <c:pt idx="76">
                  <c:v>598.75991399999998</c:v>
                </c:pt>
                <c:pt idx="77">
                  <c:v>601.77994014285707</c:v>
                </c:pt>
                <c:pt idx="78">
                  <c:v>604.74698328571435</c:v>
                </c:pt>
                <c:pt idx="79">
                  <c:v>607.39612900000009</c:v>
                </c:pt>
                <c:pt idx="80">
                  <c:v>609.99229171428567</c:v>
                </c:pt>
                <c:pt idx="81">
                  <c:v>612.27055700000005</c:v>
                </c:pt>
                <c:pt idx="82">
                  <c:v>614.60180528571425</c:v>
                </c:pt>
                <c:pt idx="83">
                  <c:v>616.668139</c:v>
                </c:pt>
                <c:pt idx="84">
                  <c:v>618.52254100000005</c:v>
                </c:pt>
                <c:pt idx="85">
                  <c:v>620.37694299999998</c:v>
                </c:pt>
                <c:pt idx="86">
                  <c:v>622.3902937142858</c:v>
                </c:pt>
                <c:pt idx="87">
                  <c:v>624.61557614285709</c:v>
                </c:pt>
                <c:pt idx="88">
                  <c:v>626.99980728571438</c:v>
                </c:pt>
                <c:pt idx="89">
                  <c:v>629.43702128571431</c:v>
                </c:pt>
                <c:pt idx="90">
                  <c:v>632.03318414285718</c:v>
                </c:pt>
                <c:pt idx="91">
                  <c:v>635.3711077142857</c:v>
                </c:pt>
                <c:pt idx="92">
                  <c:v>638.65604842857147</c:v>
                </c:pt>
                <c:pt idx="93">
                  <c:v>641.72905742857142</c:v>
                </c:pt>
                <c:pt idx="94">
                  <c:v>644.59013471428568</c:v>
                </c:pt>
                <c:pt idx="95">
                  <c:v>647.34524614285704</c:v>
                </c:pt>
                <c:pt idx="96">
                  <c:v>649.94140899999991</c:v>
                </c:pt>
                <c:pt idx="97">
                  <c:v>652.32563999999991</c:v>
                </c:pt>
                <c:pt idx="98">
                  <c:v>654.0210932857143</c:v>
                </c:pt>
                <c:pt idx="99">
                  <c:v>655.92847814285722</c:v>
                </c:pt>
                <c:pt idx="100">
                  <c:v>657.62393142857138</c:v>
                </c:pt>
                <c:pt idx="101">
                  <c:v>659.21341885714287</c:v>
                </c:pt>
                <c:pt idx="102">
                  <c:v>660.69694057142863</c:v>
                </c:pt>
                <c:pt idx="103">
                  <c:v>662.12747914285717</c:v>
                </c:pt>
                <c:pt idx="104">
                  <c:v>663.50503499999991</c:v>
                </c:pt>
                <c:pt idx="105">
                  <c:v>664.67065914285718</c:v>
                </c:pt>
                <c:pt idx="106">
                  <c:v>665.51838571428573</c:v>
                </c:pt>
                <c:pt idx="107">
                  <c:v>666.47207814285719</c:v>
                </c:pt>
                <c:pt idx="108">
                  <c:v>667.37278771428578</c:v>
                </c:pt>
                <c:pt idx="109">
                  <c:v>668.16753142857146</c:v>
                </c:pt>
                <c:pt idx="110">
                  <c:v>668.90929228571417</c:v>
                </c:pt>
                <c:pt idx="111">
                  <c:v>669.65105299999993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1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1.3341716678440463E-4</c:v>
                </c:pt>
                <c:pt idx="3">
                  <c:v>1.4861074668366279E-2</c:v>
                </c:pt>
                <c:pt idx="4">
                  <c:v>0.14684801972184122</c:v>
                </c:pt>
                <c:pt idx="5">
                  <c:v>0.63398536911354975</c:v>
                </c:pt>
                <c:pt idx="6">
                  <c:v>1.7966525678934835</c:v>
                </c:pt>
                <c:pt idx="7">
                  <c:v>3.9537854279260491</c:v>
                </c:pt>
                <c:pt idx="8">
                  <c:v>7.362352952485427</c:v>
                </c:pt>
                <c:pt idx="9">
                  <c:v>12.190327504575981</c:v>
                </c:pt>
                <c:pt idx="10">
                  <c:v>18.514494336111483</c:v>
                </c:pt>
                <c:pt idx="11">
                  <c:v>26.332040310000469</c:v>
                </c:pt>
                <c:pt idx="12">
                  <c:v>35.577689384254555</c:v>
                </c:pt>
                <c:pt idx="13">
                  <c:v>46.141451261965713</c:v>
                </c:pt>
                <c:pt idx="14">
                  <c:v>57.884496299400396</c:v>
                </c:pt>
                <c:pt idx="15">
                  <c:v>70.652190752665504</c:v>
                </c:pt>
                <c:pt idx="16">
                  <c:v>84.284165066130299</c:v>
                </c:pt>
                <c:pt idx="17">
                  <c:v>98.621693976878703</c:v>
                </c:pt>
                <c:pt idx="18">
                  <c:v>113.51282356944813</c:v>
                </c:pt>
                <c:pt idx="19">
                  <c:v>128.81570423045252</c:v>
                </c:pt>
                <c:pt idx="20">
                  <c:v>144.40054917786443</c:v>
                </c:pt>
                <c:pt idx="21">
                  <c:v>160.15057457214789</c:v>
                </c:pt>
                <c:pt idx="22">
                  <c:v>175.96220932302711</c:v>
                </c:pt>
                <c:pt idx="23">
                  <c:v>191.74480012827669</c:v>
                </c:pt>
                <c:pt idx="24">
                  <c:v>207.41998374814204</c:v>
                </c:pt>
                <c:pt idx="25">
                  <c:v>222.92085475573029</c:v>
                </c:pt>
                <c:pt idx="26">
                  <c:v>238.19102231380853</c:v>
                </c:pt>
                <c:pt idx="27">
                  <c:v>253.18362265260984</c:v>
                </c:pt>
                <c:pt idx="28">
                  <c:v>267.86033348086056</c:v>
                </c:pt>
                <c:pt idx="29">
                  <c:v>282.19042126107001</c:v>
                </c:pt>
                <c:pt idx="30">
                  <c:v>296.14984100073764</c:v>
                </c:pt>
                <c:pt idx="31">
                  <c:v>309.72040002682945</c:v>
                </c:pt>
                <c:pt idx="32">
                  <c:v>322.88899137682535</c:v>
                </c:pt>
                <c:pt idx="33">
                  <c:v>335.64689836942529</c:v>
                </c:pt>
                <c:pt idx="34">
                  <c:v>347.98916915696429</c:v>
                </c:pt>
                <c:pt idx="35">
                  <c:v>359.91405826140863</c:v>
                </c:pt>
                <c:pt idx="36">
                  <c:v>371.42253099230567</c:v>
                </c:pt>
                <c:pt idx="37">
                  <c:v>382.51782603959259</c:v>
                </c:pt>
                <c:pt idx="38">
                  <c:v>393.20507127860463</c:v>
                </c:pt>
                <c:pt idx="39">
                  <c:v>403.49094780939464</c:v>
                </c:pt>
                <c:pt idx="40">
                  <c:v>413.38339739724273</c:v>
                </c:pt>
                <c:pt idx="41">
                  <c:v>422.89136872766568</c:v>
                </c:pt>
                <c:pt idx="42">
                  <c:v>432.0245981954622</c:v>
                </c:pt>
                <c:pt idx="43">
                  <c:v>440.7934212837315</c:v>
                </c:pt>
                <c:pt idx="44">
                  <c:v>449.20861093480215</c:v>
                </c:pt>
                <c:pt idx="45">
                  <c:v>457.28123965667839</c:v>
                </c:pt>
                <c:pt idx="46">
                  <c:v>465.02256243684542</c:v>
                </c:pt>
                <c:pt idx="47">
                  <c:v>472.44391784446583</c:v>
                </c:pt>
                <c:pt idx="48">
                  <c:v>479.55664498900654</c:v>
                </c:pt>
                <c:pt idx="49">
                  <c:v>486.37201426677137</c:v>
                </c:pt>
                <c:pt idx="50">
                  <c:v>492.90117006647995</c:v>
                </c:pt>
                <c:pt idx="51">
                  <c:v>499.15508382153087</c:v>
                </c:pt>
                <c:pt idx="52">
                  <c:v>505.14451599102802</c:v>
                </c:pt>
                <c:pt idx="53">
                  <c:v>510.87998572544967</c:v>
                </c:pt>
                <c:pt idx="54">
                  <c:v>516.37174712757212</c:v>
                </c:pt>
                <c:pt idx="55">
                  <c:v>521.62977115655406</c:v>
                </c:pt>
                <c:pt idx="56">
                  <c:v>526.66373234456046</c:v>
                </c:pt>
                <c:pt idx="57">
                  <c:v>531.48299960251416</c:v>
                </c:pt>
                <c:pt idx="58">
                  <c:v>536.0966304859794</c:v>
                </c:pt>
                <c:pt idx="59">
                  <c:v>540.51336837517817</c:v>
                </c:pt>
                <c:pt idx="60">
                  <c:v>544.74164209597154</c:v>
                </c:pt>
                <c:pt idx="61">
                  <c:v>548.78956757245544</c:v>
                </c:pt>
                <c:pt idx="62">
                  <c:v>552.66495115766327</c:v>
                </c:pt>
                <c:pt idx="63">
                  <c:v>556.37529433766701</c:v>
                </c:pt>
                <c:pt idx="64">
                  <c:v>559.92779954696607</c:v>
                </c:pt>
                <c:pt idx="65">
                  <c:v>563.32937687018796</c:v>
                </c:pt>
                <c:pt idx="66">
                  <c:v>566.58665143747317</c:v>
                </c:pt>
                <c:pt idx="67">
                  <c:v>569.70597134904915</c:v>
                </c:pt>
                <c:pt idx="68">
                  <c:v>572.69341598895073</c:v>
                </c:pt>
                <c:pt idx="69">
                  <c:v>575.55480460906972</c:v>
                </c:pt>
                <c:pt idx="70">
                  <c:v>578.29570508311326</c:v>
                </c:pt>
                <c:pt idx="71">
                  <c:v>580.92144274598945</c:v>
                </c:pt>
                <c:pt idx="72">
                  <c:v>583.43710924791446</c:v>
                </c:pt>
                <c:pt idx="73">
                  <c:v>585.84757136444068</c:v>
                </c:pt>
                <c:pt idx="74">
                  <c:v>588.15747971386463</c:v>
                </c:pt>
                <c:pt idx="75">
                  <c:v>590.37127734230921</c:v>
                </c:pt>
                <c:pt idx="76">
                  <c:v>592.49320814436726</c:v>
                </c:pt>
                <c:pt idx="77">
                  <c:v>594.52732509370264</c:v>
                </c:pt>
                <c:pt idx="78">
                  <c:v>596.47749826357654</c:v>
                </c:pt>
                <c:pt idx="79">
                  <c:v>598.34742262201905</c:v>
                </c:pt>
                <c:pt idx="80">
                  <c:v>600.14062559041338</c:v>
                </c:pt>
                <c:pt idx="81">
                  <c:v>601.86047435768774</c:v>
                </c:pt>
                <c:pt idx="82">
                  <c:v>603.51018294521134</c:v>
                </c:pt>
                <c:pt idx="83">
                  <c:v>605.09281901992551</c:v>
                </c:pt>
                <c:pt idx="84">
                  <c:v>606.61131045528236</c:v>
                </c:pt>
                <c:pt idx="85">
                  <c:v>608.06845164125821</c:v>
                </c:pt>
                <c:pt idx="86">
                  <c:v>609.46690954610722</c:v>
                </c:pt>
                <c:pt idx="87">
                  <c:v>610.80922953366758</c:v>
                </c:pt>
                <c:pt idx="88">
                  <c:v>612.09784094095414</c:v>
                </c:pt>
                <c:pt idx="89">
                  <c:v>613.33506242151134</c:v>
                </c:pt>
                <c:pt idx="90">
                  <c:v>614.52310706057494</c:v>
                </c:pt>
                <c:pt idx="91">
                  <c:v>615.6640872685316</c:v>
                </c:pt>
                <c:pt idx="92">
                  <c:v>616.76001945948644</c:v>
                </c:pt>
                <c:pt idx="93">
                  <c:v>617.81282852197296</c:v>
                </c:pt>
                <c:pt idx="94">
                  <c:v>618.82435208897982</c:v>
                </c:pt>
                <c:pt idx="95">
                  <c:v>619.79634461453782</c:v>
                </c:pt>
                <c:pt idx="96">
                  <c:v>620.73048126412084</c:v>
                </c:pt>
                <c:pt idx="97">
                  <c:v>621.628361626078</c:v>
                </c:pt>
                <c:pt idx="98">
                  <c:v>622.49151325123296</c:v>
                </c:pt>
                <c:pt idx="99">
                  <c:v>623.32139502767734</c:v>
                </c:pt>
                <c:pt idx="100">
                  <c:v>624.11940039764545</c:v>
                </c:pt>
                <c:pt idx="101">
                  <c:v>624.88686042319785</c:v>
                </c:pt>
                <c:pt idx="102">
                  <c:v>625.62504670726707</c:v>
                </c:pt>
                <c:pt idx="103">
                  <c:v>626.33517417642736</c:v>
                </c:pt>
                <c:pt idx="104">
                  <c:v>627.01840373155494</c:v>
                </c:pt>
                <c:pt idx="105">
                  <c:v>627.67584477233959</c:v>
                </c:pt>
                <c:pt idx="106">
                  <c:v>628.3085576013998</c:v>
                </c:pt>
                <c:pt idx="107">
                  <c:v>628.91755571354577</c:v>
                </c:pt>
                <c:pt idx="108">
                  <c:v>629.50380797552043</c:v>
                </c:pt>
                <c:pt idx="109">
                  <c:v>630.06824070134348</c:v>
                </c:pt>
                <c:pt idx="110">
                  <c:v>630.61173962817315</c:v>
                </c:pt>
                <c:pt idx="111">
                  <c:v>631.13515179739898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3712"/>
        <c:axId val="486794104"/>
      </c:scatterChart>
      <c:valAx>
        <c:axId val="4867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4104"/>
        <c:crosses val="autoZero"/>
        <c:crossBetween val="midCat"/>
      </c:valAx>
      <c:valAx>
        <c:axId val="4867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0.158948857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1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0.15894885714285756</c:v>
                </c:pt>
                <c:pt idx="4">
                  <c:v>0.31789757142857156</c:v>
                </c:pt>
                <c:pt idx="5">
                  <c:v>0.688778</c:v>
                </c:pt>
                <c:pt idx="6">
                  <c:v>1.0066754285714281</c:v>
                </c:pt>
                <c:pt idx="7">
                  <c:v>1.4835215714285725</c:v>
                </c:pt>
                <c:pt idx="8">
                  <c:v>2.0133507142857141</c:v>
                </c:pt>
                <c:pt idx="9">
                  <c:v>3.073009142857142</c:v>
                </c:pt>
                <c:pt idx="10">
                  <c:v>5.1393425714285712</c:v>
                </c:pt>
                <c:pt idx="11">
                  <c:v>5.8811034285714303</c:v>
                </c:pt>
                <c:pt idx="12">
                  <c:v>7.5235737142857158</c:v>
                </c:pt>
                <c:pt idx="13">
                  <c:v>9.3249928571428615</c:v>
                </c:pt>
                <c:pt idx="14">
                  <c:v>11.762206999999988</c:v>
                </c:pt>
                <c:pt idx="15">
                  <c:v>12.715899428571438</c:v>
                </c:pt>
                <c:pt idx="16">
                  <c:v>14.040472142857132</c:v>
                </c:pt>
                <c:pt idx="17">
                  <c:v>13.881523571428579</c:v>
                </c:pt>
                <c:pt idx="18">
                  <c:v>15.418028000000012</c:v>
                </c:pt>
                <c:pt idx="19">
                  <c:v>15.735925571428544</c:v>
                </c:pt>
                <c:pt idx="20">
                  <c:v>15.841891428571449</c:v>
                </c:pt>
                <c:pt idx="21">
                  <c:v>16.47768628571426</c:v>
                </c:pt>
                <c:pt idx="22">
                  <c:v>17.696293285714308</c:v>
                </c:pt>
                <c:pt idx="23">
                  <c:v>17.961208000000017</c:v>
                </c:pt>
                <c:pt idx="24">
                  <c:v>17.643310428571414</c:v>
                </c:pt>
                <c:pt idx="25">
                  <c:v>17.007515571428531</c:v>
                </c:pt>
                <c:pt idx="26">
                  <c:v>16.42470342857148</c:v>
                </c:pt>
                <c:pt idx="27">
                  <c:v>16.106805857142849</c:v>
                </c:pt>
                <c:pt idx="28">
                  <c:v>14.517318571428566</c:v>
                </c:pt>
                <c:pt idx="29">
                  <c:v>13.775557714285688</c:v>
                </c:pt>
                <c:pt idx="30">
                  <c:v>12.60993357142859</c:v>
                </c:pt>
                <c:pt idx="31">
                  <c:v>12.239053142857122</c:v>
                </c:pt>
                <c:pt idx="32">
                  <c:v>11.39132657142857</c:v>
                </c:pt>
                <c:pt idx="33">
                  <c:v>10.013770714285718</c:v>
                </c:pt>
                <c:pt idx="34">
                  <c:v>8.9541125714285865</c:v>
                </c:pt>
                <c:pt idx="35">
                  <c:v>8.4242832857142869</c:v>
                </c:pt>
                <c:pt idx="36">
                  <c:v>7.8944542857142803</c:v>
                </c:pt>
                <c:pt idx="37">
                  <c:v>8.4772662857142702</c:v>
                </c:pt>
                <c:pt idx="38">
                  <c:v>10.384651285714304</c:v>
                </c:pt>
                <c:pt idx="39">
                  <c:v>10.490616999999977</c:v>
                </c:pt>
                <c:pt idx="40">
                  <c:v>12.927831142857078</c:v>
                </c:pt>
                <c:pt idx="41">
                  <c:v>13.24572857142862</c:v>
                </c:pt>
                <c:pt idx="42">
                  <c:v>12.980814000000114</c:v>
                </c:pt>
                <c:pt idx="43">
                  <c:v>12.503967714285627</c:v>
                </c:pt>
                <c:pt idx="44">
                  <c:v>10.861497428571388</c:v>
                </c:pt>
                <c:pt idx="45">
                  <c:v>8.3713004285714785</c:v>
                </c:pt>
                <c:pt idx="46">
                  <c:v>7.9474371428571455</c:v>
                </c:pt>
                <c:pt idx="47">
                  <c:v>5.6161888571428928</c:v>
                </c:pt>
                <c:pt idx="48">
                  <c:v>5.7751375714285498</c:v>
                </c:pt>
                <c:pt idx="49">
                  <c:v>5.1923255714285599</c:v>
                </c:pt>
                <c:pt idx="50">
                  <c:v>4.9274109999999975</c:v>
                </c:pt>
                <c:pt idx="51">
                  <c:v>4.6624964285714352</c:v>
                </c:pt>
                <c:pt idx="52">
                  <c:v>4.1326672857142537</c:v>
                </c:pt>
                <c:pt idx="53">
                  <c:v>3.9207355714286134</c:v>
                </c:pt>
                <c:pt idx="54">
                  <c:v>3.6028381428570722</c:v>
                </c:pt>
                <c:pt idx="55">
                  <c:v>2.490197000000185</c:v>
                </c:pt>
                <c:pt idx="56">
                  <c:v>2.17229957142853</c:v>
                </c:pt>
                <c:pt idx="57">
                  <c:v>1.9073848571427927</c:v>
                </c:pt>
                <c:pt idx="58">
                  <c:v>3.1789748571428529</c:v>
                </c:pt>
                <c:pt idx="59">
                  <c:v>3.5498552857143206</c:v>
                </c:pt>
                <c:pt idx="60">
                  <c:v>3.5498552857143206</c:v>
                </c:pt>
                <c:pt idx="61">
                  <c:v>3.8677528571426958</c:v>
                </c:pt>
                <c:pt idx="62">
                  <c:v>4.2916160000000811</c:v>
                </c:pt>
                <c:pt idx="63">
                  <c:v>4.5035477142856646</c:v>
                </c:pt>
                <c:pt idx="64">
                  <c:v>4.5565307142858185</c:v>
                </c:pt>
                <c:pt idx="65">
                  <c:v>3.8147698571427693</c:v>
                </c:pt>
                <c:pt idx="66">
                  <c:v>3.6558210000000511</c:v>
                </c:pt>
                <c:pt idx="67">
                  <c:v>3.5498552857143206</c:v>
                </c:pt>
                <c:pt idx="68">
                  <c:v>3.4968722857142804</c:v>
                </c:pt>
                <c:pt idx="69">
                  <c:v>3.8677527142856345</c:v>
                </c:pt>
                <c:pt idx="70">
                  <c:v>4.0267014285714051</c:v>
                </c:pt>
                <c:pt idx="71">
                  <c:v>3.814769857142883</c:v>
                </c:pt>
                <c:pt idx="72">
                  <c:v>3.7617868571428428</c:v>
                </c:pt>
                <c:pt idx="73">
                  <c:v>3.6028382857143608</c:v>
                </c:pt>
                <c:pt idx="74">
                  <c:v>3.814769857142883</c:v>
                </c:pt>
                <c:pt idx="75">
                  <c:v>3.6028381428570722</c:v>
                </c:pt>
                <c:pt idx="76">
                  <c:v>2.9140602857142905</c:v>
                </c:pt>
                <c:pt idx="77">
                  <c:v>2.7551115714285199</c:v>
                </c:pt>
                <c:pt idx="78">
                  <c:v>2.7021285714287071</c:v>
                </c:pt>
                <c:pt idx="79">
                  <c:v>2.3842311428571659</c:v>
                </c:pt>
                <c:pt idx="80">
                  <c:v>2.331248142857012</c:v>
                </c:pt>
                <c:pt idx="81">
                  <c:v>2.0133507142858118</c:v>
                </c:pt>
                <c:pt idx="82">
                  <c:v>2.0663337142856246</c:v>
                </c:pt>
                <c:pt idx="83">
                  <c:v>1.801419142857176</c:v>
                </c:pt>
                <c:pt idx="84">
                  <c:v>1.5894874285714788</c:v>
                </c:pt>
                <c:pt idx="85">
                  <c:v>1.5894874285713652</c:v>
                </c:pt>
                <c:pt idx="86">
                  <c:v>1.7484361428572495</c:v>
                </c:pt>
                <c:pt idx="87">
                  <c:v>1.9603678571427192</c:v>
                </c:pt>
                <c:pt idx="88">
                  <c:v>2.1193165714287172</c:v>
                </c:pt>
                <c:pt idx="89">
                  <c:v>2.1722994285713551</c:v>
                </c:pt>
                <c:pt idx="90">
                  <c:v>2.3312482857143006</c:v>
                </c:pt>
                <c:pt idx="91">
                  <c:v>3.0730089999999475</c:v>
                </c:pt>
                <c:pt idx="92">
                  <c:v>3.0200261428571959</c:v>
                </c:pt>
                <c:pt idx="93">
                  <c:v>2.8080944285713851</c:v>
                </c:pt>
                <c:pt idx="94">
                  <c:v>2.596162714285688</c:v>
                </c:pt>
                <c:pt idx="95">
                  <c:v>2.4901968571427826</c:v>
                </c:pt>
                <c:pt idx="96">
                  <c:v>2.3312482857143006</c:v>
                </c:pt>
                <c:pt idx="97">
                  <c:v>2.1193164285714285</c:v>
                </c:pt>
                <c:pt idx="98">
                  <c:v>1.4305387142858219</c:v>
                </c:pt>
                <c:pt idx="99">
                  <c:v>1.6424702857143441</c:v>
                </c:pt>
                <c:pt idx="100">
                  <c:v>1.4305387142855945</c:v>
                </c:pt>
                <c:pt idx="101">
                  <c:v>1.3245728571429165</c:v>
                </c:pt>
                <c:pt idx="102">
                  <c:v>1.2186071428571861</c:v>
                </c:pt>
                <c:pt idx="103">
                  <c:v>1.1656239999999709</c:v>
                </c:pt>
                <c:pt idx="104">
                  <c:v>1.112641285714167</c:v>
                </c:pt>
                <c:pt idx="105">
                  <c:v>0.90070957142869712</c:v>
                </c:pt>
                <c:pt idx="106">
                  <c:v>0.5828119999999809</c:v>
                </c:pt>
                <c:pt idx="107">
                  <c:v>0.68877785714288631</c:v>
                </c:pt>
                <c:pt idx="108">
                  <c:v>0.63579500000002109</c:v>
                </c:pt>
                <c:pt idx="109">
                  <c:v>0.52982914285711569</c:v>
                </c:pt>
                <c:pt idx="110">
                  <c:v>0.47684628571413679</c:v>
                </c:pt>
                <c:pt idx="111">
                  <c:v>0.47684614285718918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1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1.3341716678440463E-4</c:v>
                </c:pt>
                <c:pt idx="3">
                  <c:v>1.4727657501581875E-2</c:v>
                </c:pt>
                <c:pt idx="4">
                  <c:v>0.13198694505347494</c:v>
                </c:pt>
                <c:pt idx="5">
                  <c:v>0.4871373493917085</c:v>
                </c:pt>
                <c:pt idx="6">
                  <c:v>1.1626671987799337</c:v>
                </c:pt>
                <c:pt idx="7">
                  <c:v>2.1571328600325654</c:v>
                </c:pt>
                <c:pt idx="8">
                  <c:v>3.4085675245593778</c:v>
                </c:pt>
                <c:pt idx="9">
                  <c:v>4.8279745520905539</c:v>
                </c:pt>
                <c:pt idx="10">
                  <c:v>6.3241668315355</c:v>
                </c:pt>
                <c:pt idx="11">
                  <c:v>7.8175459738889854</c:v>
                </c:pt>
                <c:pt idx="12">
                  <c:v>9.2456490742540893</c:v>
                </c:pt>
                <c:pt idx="13">
                  <c:v>10.563761877711155</c:v>
                </c:pt>
                <c:pt idx="14">
                  <c:v>11.743045037434685</c:v>
                </c:pt>
                <c:pt idx="15">
                  <c:v>12.767694453265113</c:v>
                </c:pt>
                <c:pt idx="16">
                  <c:v>13.631974313464788</c:v>
                </c:pt>
                <c:pt idx="17">
                  <c:v>14.337528910748411</c:v>
                </c:pt>
                <c:pt idx="18">
                  <c:v>14.891129592569422</c:v>
                </c:pt>
                <c:pt idx="19">
                  <c:v>15.3028806610044</c:v>
                </c:pt>
                <c:pt idx="20">
                  <c:v>15.584844947411918</c:v>
                </c:pt>
                <c:pt idx="21">
                  <c:v>15.750025394283456</c:v>
                </c:pt>
                <c:pt idx="22">
                  <c:v>15.811634750879216</c:v>
                </c:pt>
                <c:pt idx="23">
                  <c:v>15.782590805249573</c:v>
                </c:pt>
                <c:pt idx="24">
                  <c:v>15.675183619865342</c:v>
                </c:pt>
                <c:pt idx="25">
                  <c:v>15.500871007588236</c:v>
                </c:pt>
                <c:pt idx="26">
                  <c:v>15.270167558078235</c:v>
                </c:pt>
                <c:pt idx="27">
                  <c:v>14.992600338801314</c:v>
                </c:pt>
                <c:pt idx="28">
                  <c:v>14.676710828250711</c:v>
                </c:pt>
                <c:pt idx="29">
                  <c:v>14.33008778020945</c:v>
                </c:pt>
                <c:pt idx="30">
                  <c:v>13.959419739667618</c:v>
                </c:pt>
                <c:pt idx="31">
                  <c:v>13.570559026091832</c:v>
                </c:pt>
                <c:pt idx="32">
                  <c:v>13.168591349995879</c:v>
                </c:pt>
                <c:pt idx="33">
                  <c:v>12.757906992599949</c:v>
                </c:pt>
                <c:pt idx="34">
                  <c:v>12.342270787538986</c:v>
                </c:pt>
                <c:pt idx="35">
                  <c:v>11.924889104444304</c:v>
                </c:pt>
                <c:pt idx="36">
                  <c:v>11.508472730897036</c:v>
                </c:pt>
                <c:pt idx="37">
                  <c:v>11.095295047286927</c:v>
                </c:pt>
                <c:pt idx="38">
                  <c:v>10.687245239012043</c:v>
                </c:pt>
                <c:pt idx="39">
                  <c:v>10.285876530790009</c:v>
                </c:pt>
                <c:pt idx="40">
                  <c:v>9.8924495878481089</c:v>
                </c:pt>
                <c:pt idx="41">
                  <c:v>9.5079713304229436</c:v>
                </c:pt>
                <c:pt idx="42">
                  <c:v>9.1332294677965393</c:v>
                </c:pt>
                <c:pt idx="43">
                  <c:v>8.7688230882692846</c:v>
                </c:pt>
                <c:pt idx="44">
                  <c:v>8.415189651070671</c:v>
                </c:pt>
                <c:pt idx="45">
                  <c:v>8.0726287218762423</c:v>
                </c:pt>
                <c:pt idx="46">
                  <c:v>7.7413227801670432</c:v>
                </c:pt>
                <c:pt idx="47">
                  <c:v>7.4213554076204247</c:v>
                </c:pt>
                <c:pt idx="48">
                  <c:v>7.1127271445407034</c:v>
                </c:pt>
                <c:pt idx="49">
                  <c:v>6.8153692777648116</c:v>
                </c:pt>
                <c:pt idx="50">
                  <c:v>6.529155799708569</c:v>
                </c:pt>
                <c:pt idx="51">
                  <c:v>6.253913755050891</c:v>
                </c:pt>
                <c:pt idx="52">
                  <c:v>5.9894321694971344</c:v>
                </c:pt>
                <c:pt idx="53">
                  <c:v>5.7354697344216818</c:v>
                </c:pt>
                <c:pt idx="54">
                  <c:v>5.491761402122501</c:v>
                </c:pt>
                <c:pt idx="55">
                  <c:v>5.2580240289819518</c:v>
                </c:pt>
                <c:pt idx="56">
                  <c:v>5.0339611880064172</c:v>
                </c:pt>
                <c:pt idx="57">
                  <c:v>4.8192672579536531</c:v>
                </c:pt>
                <c:pt idx="58">
                  <c:v>4.613630883465194</c:v>
                </c:pt>
                <c:pt idx="59">
                  <c:v>4.4167378891988154</c:v>
                </c:pt>
                <c:pt idx="60">
                  <c:v>4.2282737207934185</c:v>
                </c:pt>
                <c:pt idx="61">
                  <c:v>4.0479254764839219</c:v>
                </c:pt>
                <c:pt idx="62">
                  <c:v>3.8753835852077883</c:v>
                </c:pt>
                <c:pt idx="63">
                  <c:v>3.7103431800038025</c:v>
                </c:pt>
                <c:pt idx="64">
                  <c:v>3.5525052092990017</c:v>
                </c:pt>
                <c:pt idx="65">
                  <c:v>3.4015773232218782</c:v>
                </c:pt>
                <c:pt idx="66">
                  <c:v>3.2572745672852648</c:v>
                </c:pt>
                <c:pt idx="67">
                  <c:v>3.1193199115759325</c:v>
                </c:pt>
                <c:pt idx="68">
                  <c:v>2.9874446399016015</c:v>
                </c:pt>
                <c:pt idx="69">
                  <c:v>2.8613886201189525</c:v>
                </c:pt>
                <c:pt idx="70">
                  <c:v>2.7409004740435901</c:v>
                </c:pt>
                <c:pt idx="71">
                  <c:v>2.6257376628761517</c:v>
                </c:pt>
                <c:pt idx="72">
                  <c:v>2.5156665019249727</c:v>
                </c:pt>
                <c:pt idx="73">
                  <c:v>2.4104621165262188</c:v>
                </c:pt>
                <c:pt idx="74">
                  <c:v>2.3099083494239157</c:v>
                </c:pt>
                <c:pt idx="75">
                  <c:v>2.2137976284445373</c:v>
                </c:pt>
                <c:pt idx="76">
                  <c:v>2.1219308020580034</c:v>
                </c:pt>
                <c:pt idx="77">
                  <c:v>2.034116949335393</c:v>
                </c:pt>
                <c:pt idx="78">
                  <c:v>1.9501731698738802</c:v>
                </c:pt>
                <c:pt idx="79">
                  <c:v>1.8699243584425533</c:v>
                </c:pt>
                <c:pt idx="80">
                  <c:v>1.7932029683943083</c:v>
                </c:pt>
                <c:pt idx="81">
                  <c:v>1.7198487672743643</c:v>
                </c:pt>
                <c:pt idx="82">
                  <c:v>1.6497085875235806</c:v>
                </c:pt>
                <c:pt idx="83">
                  <c:v>1.5826360747141492</c:v>
                </c:pt>
                <c:pt idx="84">
                  <c:v>1.5184914353568921</c:v>
                </c:pt>
                <c:pt idx="85">
                  <c:v>1.4571411859758125</c:v>
                </c:pt>
                <c:pt idx="86">
                  <c:v>1.3984579048490402</c:v>
                </c:pt>
                <c:pt idx="87">
                  <c:v>1.3423199875604075</c:v>
                </c:pt>
                <c:pt idx="88">
                  <c:v>1.2886114072866104</c:v>
                </c:pt>
                <c:pt idx="89">
                  <c:v>1.2372214805571866</c:v>
                </c:pt>
                <c:pt idx="90">
                  <c:v>1.1880446390636006</c:v>
                </c:pt>
                <c:pt idx="91">
                  <c:v>1.1409802079566698</c:v>
                </c:pt>
                <c:pt idx="92">
                  <c:v>1.0959321909548074</c:v>
                </c:pt>
                <c:pt idx="93">
                  <c:v>1.0528090624864976</c:v>
                </c:pt>
                <c:pt idx="94">
                  <c:v>1.0115235670068914</c:v>
                </c:pt>
                <c:pt idx="95">
                  <c:v>0.97199252555798443</c:v>
                </c:pt>
                <c:pt idx="96">
                  <c:v>0.93413664958306031</c:v>
                </c:pt>
                <c:pt idx="97">
                  <c:v>0.89788036195715804</c:v>
                </c:pt>
                <c:pt idx="98">
                  <c:v>0.86315162515494126</c:v>
                </c:pt>
                <c:pt idx="99">
                  <c:v>0.82988177644438832</c:v>
                </c:pt>
                <c:pt idx="100">
                  <c:v>0.79800536996805516</c:v>
                </c:pt>
                <c:pt idx="101">
                  <c:v>0.76746002555241311</c:v>
                </c:pt>
                <c:pt idx="102">
                  <c:v>0.73818628406923836</c:v>
                </c:pt>
                <c:pt idx="103">
                  <c:v>0.71012746916032465</c:v>
                </c:pt>
                <c:pt idx="104">
                  <c:v>0.68322955512763461</c:v>
                </c:pt>
                <c:pt idx="105">
                  <c:v>0.65744104078459065</c:v>
                </c:pt>
                <c:pt idx="106">
                  <c:v>0.63271282906020787</c:v>
                </c:pt>
                <c:pt idx="107">
                  <c:v>0.60899811214592525</c:v>
                </c:pt>
                <c:pt idx="108">
                  <c:v>0.58625226197469471</c:v>
                </c:pt>
                <c:pt idx="109">
                  <c:v>0.56443272582310489</c:v>
                </c:pt>
                <c:pt idx="110">
                  <c:v>0.54349892682968703</c:v>
                </c:pt>
                <c:pt idx="111">
                  <c:v>0.52341216922581069</c:v>
                </c:pt>
                <c:pt idx="113">
                  <c:v>15.811634750879216</c:v>
                </c:pt>
                <c:pt idx="114">
                  <c:v>10.541089833919477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4888"/>
        <c:axId val="486796848"/>
      </c:scatterChart>
      <c:valAx>
        <c:axId val="48679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6848"/>
        <c:crosses val="autoZero"/>
        <c:crossBetween val="midCat"/>
      </c:valAx>
      <c:valAx>
        <c:axId val="4867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0.26491457142857133</c:v>
                </c:pt>
                <c:pt idx="3">
                  <c:v>0.68877800000000022</c:v>
                </c:pt>
                <c:pt idx="4">
                  <c:v>1.2715901428571432</c:v>
                </c:pt>
                <c:pt idx="5">
                  <c:v>2.2252827142857146</c:v>
                </c:pt>
                <c:pt idx="6">
                  <c:v>3.4968727142857139</c:v>
                </c:pt>
                <c:pt idx="7">
                  <c:v>5.2453088571428577</c:v>
                </c:pt>
                <c:pt idx="8">
                  <c:v>7.523574142857143</c:v>
                </c:pt>
                <c:pt idx="9">
                  <c:v>10.861497857142856</c:v>
                </c:pt>
                <c:pt idx="10">
                  <c:v>16.265754999999999</c:v>
                </c:pt>
                <c:pt idx="11">
                  <c:v>22.411773</c:v>
                </c:pt>
                <c:pt idx="12">
                  <c:v>30.200261285714287</c:v>
                </c:pt>
                <c:pt idx="13">
                  <c:v>39.79016871428572</c:v>
                </c:pt>
                <c:pt idx="14">
                  <c:v>51.817290285714279</c:v>
                </c:pt>
                <c:pt idx="15">
                  <c:v>64.798104285714288</c:v>
                </c:pt>
                <c:pt idx="16">
                  <c:v>79.103490999999991</c:v>
                </c:pt>
                <c:pt idx="17">
                  <c:v>93.249929142857141</c:v>
                </c:pt>
                <c:pt idx="18">
                  <c:v>108.93287171428572</c:v>
                </c:pt>
                <c:pt idx="19">
                  <c:v>124.93371185714284</c:v>
                </c:pt>
                <c:pt idx="20">
                  <c:v>141.04051785714285</c:v>
                </c:pt>
                <c:pt idx="21">
                  <c:v>157.78311871428568</c:v>
                </c:pt>
                <c:pt idx="22">
                  <c:v>175.74432657142856</c:v>
                </c:pt>
                <c:pt idx="23">
                  <c:v>193.97044914285715</c:v>
                </c:pt>
                <c:pt idx="24">
                  <c:v>211.87867414285714</c:v>
                </c:pt>
                <c:pt idx="25">
                  <c:v>229.15110428571424</c:v>
                </c:pt>
                <c:pt idx="26">
                  <c:v>245.84072228571429</c:v>
                </c:pt>
                <c:pt idx="27">
                  <c:v>262.21244271428571</c:v>
                </c:pt>
                <c:pt idx="28">
                  <c:v>276.99467585714285</c:v>
                </c:pt>
                <c:pt idx="29">
                  <c:v>291.03514814285711</c:v>
                </c:pt>
                <c:pt idx="30">
                  <c:v>303.90999628571427</c:v>
                </c:pt>
                <c:pt idx="31">
                  <c:v>316.41396399999996</c:v>
                </c:pt>
                <c:pt idx="32">
                  <c:v>328.07020514285711</c:v>
                </c:pt>
                <c:pt idx="33">
                  <c:v>338.34889042857139</c:v>
                </c:pt>
                <c:pt idx="34">
                  <c:v>347.56791757142855</c:v>
                </c:pt>
                <c:pt idx="35">
                  <c:v>356.25711542857141</c:v>
                </c:pt>
                <c:pt idx="36">
                  <c:v>364.41648428571426</c:v>
                </c:pt>
                <c:pt idx="37">
                  <c:v>373.1586651428571</c:v>
                </c:pt>
                <c:pt idx="38">
                  <c:v>383.80823099999998</c:v>
                </c:pt>
                <c:pt idx="39">
                  <c:v>394.56376257142853</c:v>
                </c:pt>
                <c:pt idx="40">
                  <c:v>407.75650828571418</c:v>
                </c:pt>
                <c:pt idx="41">
                  <c:v>421.26715142857137</c:v>
                </c:pt>
                <c:pt idx="42">
                  <c:v>434.51288000000005</c:v>
                </c:pt>
                <c:pt idx="43">
                  <c:v>447.28176228571425</c:v>
                </c:pt>
                <c:pt idx="44">
                  <c:v>458.40817428571421</c:v>
                </c:pt>
                <c:pt idx="45">
                  <c:v>467.04438928571426</c:v>
                </c:pt>
                <c:pt idx="46">
                  <c:v>475.25674099999998</c:v>
                </c:pt>
                <c:pt idx="47">
                  <c:v>481.13784442857144</c:v>
                </c:pt>
                <c:pt idx="48">
                  <c:v>487.17789657142856</c:v>
                </c:pt>
                <c:pt idx="49">
                  <c:v>492.63513671428569</c:v>
                </c:pt>
                <c:pt idx="50">
                  <c:v>497.82746228571426</c:v>
                </c:pt>
                <c:pt idx="51">
                  <c:v>502.75487328571427</c:v>
                </c:pt>
                <c:pt idx="52">
                  <c:v>507.15245514285709</c:v>
                </c:pt>
                <c:pt idx="53">
                  <c:v>511.33810528571428</c:v>
                </c:pt>
                <c:pt idx="54">
                  <c:v>515.20585799999992</c:v>
                </c:pt>
                <c:pt idx="55">
                  <c:v>517.96096957142868</c:v>
                </c:pt>
                <c:pt idx="56">
                  <c:v>520.39818371428578</c:v>
                </c:pt>
                <c:pt idx="57">
                  <c:v>522.57048314285714</c:v>
                </c:pt>
                <c:pt idx="58">
                  <c:v>526.01437257142857</c:v>
                </c:pt>
                <c:pt idx="59">
                  <c:v>529.82914242857146</c:v>
                </c:pt>
                <c:pt idx="60">
                  <c:v>533.64391228571435</c:v>
                </c:pt>
                <c:pt idx="61">
                  <c:v>537.77657971428562</c:v>
                </c:pt>
                <c:pt idx="62">
                  <c:v>542.33311028571427</c:v>
                </c:pt>
                <c:pt idx="63">
                  <c:v>547.10157257142851</c:v>
                </c:pt>
                <c:pt idx="64">
                  <c:v>551.9230178571429</c:v>
                </c:pt>
                <c:pt idx="65">
                  <c:v>556.00270228571424</c:v>
                </c:pt>
                <c:pt idx="66">
                  <c:v>559.92343785714286</c:v>
                </c:pt>
                <c:pt idx="67">
                  <c:v>563.73820771428575</c:v>
                </c:pt>
                <c:pt idx="68">
                  <c:v>567.4999945714286</c:v>
                </c:pt>
                <c:pt idx="69">
                  <c:v>571.63266185714281</c:v>
                </c:pt>
                <c:pt idx="70">
                  <c:v>575.92427785714278</c:v>
                </c:pt>
                <c:pt idx="71">
                  <c:v>580.00396228571424</c:v>
                </c:pt>
                <c:pt idx="72">
                  <c:v>584.03066371428565</c:v>
                </c:pt>
                <c:pt idx="73">
                  <c:v>587.89841657142858</c:v>
                </c:pt>
                <c:pt idx="74">
                  <c:v>591.97810100000004</c:v>
                </c:pt>
                <c:pt idx="75">
                  <c:v>595.84585371428568</c:v>
                </c:pt>
                <c:pt idx="76">
                  <c:v>599.02482857142854</c:v>
                </c:pt>
                <c:pt idx="77">
                  <c:v>602.04485471428563</c:v>
                </c:pt>
                <c:pt idx="78">
                  <c:v>605.01189785714291</c:v>
                </c:pt>
                <c:pt idx="79">
                  <c:v>607.66104357142865</c:v>
                </c:pt>
                <c:pt idx="80">
                  <c:v>610.25720628571423</c:v>
                </c:pt>
                <c:pt idx="81">
                  <c:v>612.53547157142862</c:v>
                </c:pt>
                <c:pt idx="82">
                  <c:v>614.86671985714281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9752"/>
        <c:axId val="630720928"/>
      </c:scatterChart>
      <c:valAx>
        <c:axId val="630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928"/>
        <c:crosses val="autoZero"/>
        <c:crossBetween val="midCat"/>
      </c:valAx>
      <c:valAx>
        <c:axId val="63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0.10596571428571422</c:v>
                </c:pt>
                <c:pt idx="3">
                  <c:v>0.26491457142857178</c:v>
                </c:pt>
                <c:pt idx="4">
                  <c:v>0.42386328571428578</c:v>
                </c:pt>
                <c:pt idx="5">
                  <c:v>0.79474371428571422</c:v>
                </c:pt>
                <c:pt idx="6">
                  <c:v>1.1126411428571421</c:v>
                </c:pt>
                <c:pt idx="7">
                  <c:v>1.5894872857142865</c:v>
                </c:pt>
                <c:pt idx="8">
                  <c:v>2.1193164285714281</c:v>
                </c:pt>
                <c:pt idx="9">
                  <c:v>3.178974857142856</c:v>
                </c:pt>
                <c:pt idx="10">
                  <c:v>5.2453082857142856</c:v>
                </c:pt>
                <c:pt idx="11">
                  <c:v>5.9870691428571448</c:v>
                </c:pt>
                <c:pt idx="12">
                  <c:v>7.6295394285714302</c:v>
                </c:pt>
                <c:pt idx="13">
                  <c:v>9.430958571428576</c:v>
                </c:pt>
                <c:pt idx="14">
                  <c:v>11.868172714285702</c:v>
                </c:pt>
                <c:pt idx="15">
                  <c:v>12.821865142857153</c:v>
                </c:pt>
                <c:pt idx="16">
                  <c:v>14.146437857142846</c:v>
                </c:pt>
                <c:pt idx="17">
                  <c:v>13.987489285714293</c:v>
                </c:pt>
                <c:pt idx="18">
                  <c:v>15.523993714285726</c:v>
                </c:pt>
                <c:pt idx="19">
                  <c:v>15.841891285714258</c:v>
                </c:pt>
                <c:pt idx="20">
                  <c:v>15.947857142857163</c:v>
                </c:pt>
                <c:pt idx="21">
                  <c:v>16.583651999999976</c:v>
                </c:pt>
                <c:pt idx="22">
                  <c:v>17.802259000000024</c:v>
                </c:pt>
                <c:pt idx="23">
                  <c:v>18.067173714285733</c:v>
                </c:pt>
                <c:pt idx="24">
                  <c:v>17.749276142857131</c:v>
                </c:pt>
                <c:pt idx="25">
                  <c:v>17.113481285714247</c:v>
                </c:pt>
                <c:pt idx="26">
                  <c:v>16.530669142857196</c:v>
                </c:pt>
                <c:pt idx="27">
                  <c:v>16.212771571428565</c:v>
                </c:pt>
                <c:pt idx="28">
                  <c:v>14.623284285714281</c:v>
                </c:pt>
                <c:pt idx="29">
                  <c:v>13.881523428571402</c:v>
                </c:pt>
                <c:pt idx="30">
                  <c:v>12.715899285714304</c:v>
                </c:pt>
                <c:pt idx="31">
                  <c:v>12.345018857142836</c:v>
                </c:pt>
                <c:pt idx="32">
                  <c:v>11.497292285714284</c:v>
                </c:pt>
                <c:pt idx="33">
                  <c:v>10.119736428571432</c:v>
                </c:pt>
                <c:pt idx="34">
                  <c:v>9.060078285714301</c:v>
                </c:pt>
                <c:pt idx="35">
                  <c:v>8.5302490000000013</c:v>
                </c:pt>
                <c:pt idx="36">
                  <c:v>8.0004199999999948</c:v>
                </c:pt>
                <c:pt idx="37">
                  <c:v>8.5832319999999847</c:v>
                </c:pt>
                <c:pt idx="38">
                  <c:v>10.490617000000018</c:v>
                </c:pt>
                <c:pt idx="39">
                  <c:v>10.596582714285692</c:v>
                </c:pt>
                <c:pt idx="40">
                  <c:v>13.033796857142793</c:v>
                </c:pt>
                <c:pt idx="41">
                  <c:v>13.351694285714334</c:v>
                </c:pt>
                <c:pt idx="42">
                  <c:v>13.086779714285829</c:v>
                </c:pt>
                <c:pt idx="43">
                  <c:v>12.609933428571342</c:v>
                </c:pt>
                <c:pt idx="44">
                  <c:v>10.967463142857103</c:v>
                </c:pt>
                <c:pt idx="45">
                  <c:v>8.4772661428571929</c:v>
                </c:pt>
                <c:pt idx="46">
                  <c:v>8.05340285714286</c:v>
                </c:pt>
                <c:pt idx="47">
                  <c:v>5.7221545714286073</c:v>
                </c:pt>
                <c:pt idx="48">
                  <c:v>5.8811032857142642</c:v>
                </c:pt>
                <c:pt idx="49">
                  <c:v>5.2982912857142743</c:v>
                </c:pt>
                <c:pt idx="50">
                  <c:v>5.033376714285712</c:v>
                </c:pt>
                <c:pt idx="51">
                  <c:v>4.7684621428571496</c:v>
                </c:pt>
                <c:pt idx="52">
                  <c:v>4.2386329999999681</c:v>
                </c:pt>
                <c:pt idx="53">
                  <c:v>4.0267012857143278</c:v>
                </c:pt>
                <c:pt idx="54">
                  <c:v>3.7088038571427862</c:v>
                </c:pt>
                <c:pt idx="55">
                  <c:v>2.596162714285899</c:v>
                </c:pt>
                <c:pt idx="56">
                  <c:v>2.278265285714244</c:v>
                </c:pt>
                <c:pt idx="57">
                  <c:v>2.0133505714285067</c:v>
                </c:pt>
                <c:pt idx="58">
                  <c:v>3.2849405714285669</c:v>
                </c:pt>
                <c:pt idx="59">
                  <c:v>3.6558210000000346</c:v>
                </c:pt>
                <c:pt idx="60">
                  <c:v>3.6558210000000346</c:v>
                </c:pt>
                <c:pt idx="61">
                  <c:v>3.9737185714284098</c:v>
                </c:pt>
                <c:pt idx="62">
                  <c:v>4.3975817142857956</c:v>
                </c:pt>
                <c:pt idx="63">
                  <c:v>4.609513428571379</c:v>
                </c:pt>
                <c:pt idx="64">
                  <c:v>4.6624964285715329</c:v>
                </c:pt>
                <c:pt idx="65">
                  <c:v>3.9207355714284833</c:v>
                </c:pt>
                <c:pt idx="66">
                  <c:v>3.7617867142857651</c:v>
                </c:pt>
                <c:pt idx="67">
                  <c:v>3.6558210000000346</c:v>
                </c:pt>
                <c:pt idx="68">
                  <c:v>3.6028379999999944</c:v>
                </c:pt>
                <c:pt idx="69">
                  <c:v>3.9737184285713485</c:v>
                </c:pt>
                <c:pt idx="70">
                  <c:v>4.1326671428571196</c:v>
                </c:pt>
                <c:pt idx="71">
                  <c:v>3.920735571428597</c:v>
                </c:pt>
                <c:pt idx="72">
                  <c:v>3.8677525714285568</c:v>
                </c:pt>
                <c:pt idx="73">
                  <c:v>3.7088040000000748</c:v>
                </c:pt>
                <c:pt idx="74">
                  <c:v>3.920735571428597</c:v>
                </c:pt>
                <c:pt idx="75">
                  <c:v>3.7088038571427862</c:v>
                </c:pt>
                <c:pt idx="76">
                  <c:v>3.0200260000000045</c:v>
                </c:pt>
                <c:pt idx="77">
                  <c:v>2.8610772857142339</c:v>
                </c:pt>
                <c:pt idx="78">
                  <c:v>2.8080942857144211</c:v>
                </c:pt>
                <c:pt idx="79">
                  <c:v>2.4901968571428799</c:v>
                </c:pt>
                <c:pt idx="80">
                  <c:v>2.437213857142726</c:v>
                </c:pt>
                <c:pt idx="81">
                  <c:v>2.1193164285715258</c:v>
                </c:pt>
                <c:pt idx="82">
                  <c:v>2.1722994285713386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7792"/>
        <c:axId val="630721320"/>
      </c:scatterChart>
      <c:valAx>
        <c:axId val="6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320"/>
        <c:crosses val="autoZero"/>
        <c:crossBetween val="midCat"/>
      </c:valAx>
      <c:valAx>
        <c:axId val="6307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0.26491457142857133</c:v>
                </c:pt>
                <c:pt idx="3">
                  <c:v>0.68877800000000022</c:v>
                </c:pt>
                <c:pt idx="4">
                  <c:v>1.2715901428571432</c:v>
                </c:pt>
                <c:pt idx="5">
                  <c:v>2.2252827142857146</c:v>
                </c:pt>
                <c:pt idx="6">
                  <c:v>3.4968727142857139</c:v>
                </c:pt>
                <c:pt idx="7">
                  <c:v>5.2453088571428577</c:v>
                </c:pt>
                <c:pt idx="8">
                  <c:v>7.523574142857143</c:v>
                </c:pt>
                <c:pt idx="9">
                  <c:v>10.861497857142856</c:v>
                </c:pt>
                <c:pt idx="10">
                  <c:v>16.265754999999999</c:v>
                </c:pt>
                <c:pt idx="11">
                  <c:v>22.411773</c:v>
                </c:pt>
                <c:pt idx="12">
                  <c:v>30.200261285714287</c:v>
                </c:pt>
                <c:pt idx="13">
                  <c:v>39.79016871428572</c:v>
                </c:pt>
                <c:pt idx="14">
                  <c:v>51.817290285714279</c:v>
                </c:pt>
                <c:pt idx="15">
                  <c:v>64.798104285714288</c:v>
                </c:pt>
                <c:pt idx="16">
                  <c:v>79.103490999999991</c:v>
                </c:pt>
                <c:pt idx="17">
                  <c:v>93.249929142857141</c:v>
                </c:pt>
                <c:pt idx="18">
                  <c:v>108.93287171428572</c:v>
                </c:pt>
                <c:pt idx="19">
                  <c:v>124.93371185714284</c:v>
                </c:pt>
                <c:pt idx="20">
                  <c:v>141.04051785714285</c:v>
                </c:pt>
                <c:pt idx="21">
                  <c:v>157.78311871428568</c:v>
                </c:pt>
                <c:pt idx="22">
                  <c:v>175.74432657142856</c:v>
                </c:pt>
                <c:pt idx="23">
                  <c:v>193.97044914285715</c:v>
                </c:pt>
                <c:pt idx="24">
                  <c:v>211.87867414285714</c:v>
                </c:pt>
                <c:pt idx="25">
                  <c:v>229.15110428571424</c:v>
                </c:pt>
                <c:pt idx="26">
                  <c:v>245.84072228571429</c:v>
                </c:pt>
                <c:pt idx="27">
                  <c:v>262.21244271428571</c:v>
                </c:pt>
                <c:pt idx="28">
                  <c:v>276.99467585714285</c:v>
                </c:pt>
                <c:pt idx="29">
                  <c:v>291.03514814285711</c:v>
                </c:pt>
                <c:pt idx="30">
                  <c:v>303.90999628571427</c:v>
                </c:pt>
                <c:pt idx="31">
                  <c:v>316.41396399999996</c:v>
                </c:pt>
                <c:pt idx="32">
                  <c:v>328.07020514285711</c:v>
                </c:pt>
                <c:pt idx="33">
                  <c:v>338.34889042857139</c:v>
                </c:pt>
                <c:pt idx="34">
                  <c:v>347.56791757142855</c:v>
                </c:pt>
                <c:pt idx="35">
                  <c:v>356.25711542857141</c:v>
                </c:pt>
                <c:pt idx="36">
                  <c:v>364.41648428571426</c:v>
                </c:pt>
                <c:pt idx="37">
                  <c:v>373.1586651428571</c:v>
                </c:pt>
                <c:pt idx="38">
                  <c:v>383.80823099999998</c:v>
                </c:pt>
                <c:pt idx="39">
                  <c:v>394.56376257142853</c:v>
                </c:pt>
                <c:pt idx="40">
                  <c:v>407.75650828571418</c:v>
                </c:pt>
                <c:pt idx="41">
                  <c:v>421.26715142857137</c:v>
                </c:pt>
                <c:pt idx="42">
                  <c:v>434.51288000000005</c:v>
                </c:pt>
                <c:pt idx="43">
                  <c:v>447.28176228571425</c:v>
                </c:pt>
                <c:pt idx="44">
                  <c:v>458.40817428571421</c:v>
                </c:pt>
                <c:pt idx="45">
                  <c:v>467.04438928571426</c:v>
                </c:pt>
                <c:pt idx="46">
                  <c:v>475.25674099999998</c:v>
                </c:pt>
                <c:pt idx="47">
                  <c:v>481.13784442857144</c:v>
                </c:pt>
                <c:pt idx="48">
                  <c:v>487.17789657142856</c:v>
                </c:pt>
                <c:pt idx="49">
                  <c:v>492.63513671428569</c:v>
                </c:pt>
                <c:pt idx="50">
                  <c:v>497.82746228571426</c:v>
                </c:pt>
                <c:pt idx="51">
                  <c:v>502.75487328571427</c:v>
                </c:pt>
                <c:pt idx="52">
                  <c:v>507.15245514285709</c:v>
                </c:pt>
                <c:pt idx="53">
                  <c:v>511.33810528571428</c:v>
                </c:pt>
                <c:pt idx="54">
                  <c:v>515.20585799999992</c:v>
                </c:pt>
                <c:pt idx="55">
                  <c:v>517.96096957142868</c:v>
                </c:pt>
                <c:pt idx="56">
                  <c:v>520.39818371428578</c:v>
                </c:pt>
                <c:pt idx="57">
                  <c:v>522.57048314285714</c:v>
                </c:pt>
                <c:pt idx="58">
                  <c:v>526.01437257142857</c:v>
                </c:pt>
                <c:pt idx="59">
                  <c:v>529.82914242857146</c:v>
                </c:pt>
                <c:pt idx="60">
                  <c:v>533.64391228571435</c:v>
                </c:pt>
                <c:pt idx="61">
                  <c:v>537.77657971428562</c:v>
                </c:pt>
                <c:pt idx="62">
                  <c:v>542.33311028571427</c:v>
                </c:pt>
                <c:pt idx="63">
                  <c:v>547.10157257142851</c:v>
                </c:pt>
                <c:pt idx="64">
                  <c:v>551.9230178571429</c:v>
                </c:pt>
                <c:pt idx="65">
                  <c:v>556.00270228571424</c:v>
                </c:pt>
                <c:pt idx="66">
                  <c:v>559.92343785714286</c:v>
                </c:pt>
                <c:pt idx="67">
                  <c:v>563.73820771428575</c:v>
                </c:pt>
                <c:pt idx="68">
                  <c:v>567.4999945714286</c:v>
                </c:pt>
                <c:pt idx="69">
                  <c:v>571.63266185714281</c:v>
                </c:pt>
                <c:pt idx="70">
                  <c:v>575.92427785714278</c:v>
                </c:pt>
                <c:pt idx="71">
                  <c:v>580.00396228571424</c:v>
                </c:pt>
                <c:pt idx="72">
                  <c:v>584.03066371428565</c:v>
                </c:pt>
                <c:pt idx="73">
                  <c:v>587.89841657142858</c:v>
                </c:pt>
                <c:pt idx="74">
                  <c:v>591.97810100000004</c:v>
                </c:pt>
                <c:pt idx="75">
                  <c:v>595.84585371428568</c:v>
                </c:pt>
                <c:pt idx="76">
                  <c:v>599.02482857142854</c:v>
                </c:pt>
                <c:pt idx="77">
                  <c:v>602.04485471428563</c:v>
                </c:pt>
                <c:pt idx="78">
                  <c:v>605.01189785714291</c:v>
                </c:pt>
                <c:pt idx="79">
                  <c:v>607.66104357142865</c:v>
                </c:pt>
                <c:pt idx="80">
                  <c:v>610.25720628571423</c:v>
                </c:pt>
                <c:pt idx="81">
                  <c:v>612.53547157142862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496"/>
        <c:axId val="630715440"/>
      </c:scatterChart>
      <c:valAx>
        <c:axId val="630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440"/>
        <c:crosses val="autoZero"/>
        <c:crossBetween val="midCat"/>
      </c:valAx>
      <c:valAx>
        <c:axId val="63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0.10596571428571422</c:v>
                </c:pt>
                <c:pt idx="3">
                  <c:v>0.26491457142857178</c:v>
                </c:pt>
                <c:pt idx="4">
                  <c:v>0.42386328571428578</c:v>
                </c:pt>
                <c:pt idx="5">
                  <c:v>0.79474371428571422</c:v>
                </c:pt>
                <c:pt idx="6">
                  <c:v>1.1126411428571421</c:v>
                </c:pt>
                <c:pt idx="7">
                  <c:v>1.5894872857142865</c:v>
                </c:pt>
                <c:pt idx="8">
                  <c:v>2.1193164285714281</c:v>
                </c:pt>
                <c:pt idx="9">
                  <c:v>3.178974857142856</c:v>
                </c:pt>
                <c:pt idx="10">
                  <c:v>5.2453082857142856</c:v>
                </c:pt>
                <c:pt idx="11">
                  <c:v>5.9870691428571448</c:v>
                </c:pt>
                <c:pt idx="12">
                  <c:v>7.6295394285714302</c:v>
                </c:pt>
                <c:pt idx="13">
                  <c:v>9.430958571428576</c:v>
                </c:pt>
                <c:pt idx="14">
                  <c:v>11.868172714285702</c:v>
                </c:pt>
                <c:pt idx="15">
                  <c:v>12.821865142857153</c:v>
                </c:pt>
                <c:pt idx="16">
                  <c:v>14.146437857142846</c:v>
                </c:pt>
                <c:pt idx="17">
                  <c:v>13.987489285714293</c:v>
                </c:pt>
                <c:pt idx="18">
                  <c:v>15.523993714285726</c:v>
                </c:pt>
                <c:pt idx="19">
                  <c:v>15.841891285714258</c:v>
                </c:pt>
                <c:pt idx="20">
                  <c:v>15.947857142857163</c:v>
                </c:pt>
                <c:pt idx="21">
                  <c:v>16.583651999999976</c:v>
                </c:pt>
                <c:pt idx="22">
                  <c:v>17.802259000000024</c:v>
                </c:pt>
                <c:pt idx="23">
                  <c:v>18.067173714285733</c:v>
                </c:pt>
                <c:pt idx="24">
                  <c:v>17.749276142857131</c:v>
                </c:pt>
                <c:pt idx="25">
                  <c:v>17.113481285714247</c:v>
                </c:pt>
                <c:pt idx="26">
                  <c:v>16.530669142857196</c:v>
                </c:pt>
                <c:pt idx="27">
                  <c:v>16.212771571428565</c:v>
                </c:pt>
                <c:pt idx="28">
                  <c:v>14.623284285714281</c:v>
                </c:pt>
                <c:pt idx="29">
                  <c:v>13.881523428571402</c:v>
                </c:pt>
                <c:pt idx="30">
                  <c:v>12.715899285714304</c:v>
                </c:pt>
                <c:pt idx="31">
                  <c:v>12.345018857142836</c:v>
                </c:pt>
                <c:pt idx="32">
                  <c:v>11.497292285714284</c:v>
                </c:pt>
                <c:pt idx="33">
                  <c:v>10.119736428571432</c:v>
                </c:pt>
                <c:pt idx="34">
                  <c:v>9.060078285714301</c:v>
                </c:pt>
                <c:pt idx="35">
                  <c:v>8.5302490000000013</c:v>
                </c:pt>
                <c:pt idx="36">
                  <c:v>8.0004199999999948</c:v>
                </c:pt>
                <c:pt idx="37">
                  <c:v>8.5832319999999847</c:v>
                </c:pt>
                <c:pt idx="38">
                  <c:v>10.490617000000018</c:v>
                </c:pt>
                <c:pt idx="39">
                  <c:v>10.596582714285692</c:v>
                </c:pt>
                <c:pt idx="40">
                  <c:v>13.033796857142793</c:v>
                </c:pt>
                <c:pt idx="41">
                  <c:v>13.351694285714334</c:v>
                </c:pt>
                <c:pt idx="42">
                  <c:v>13.086779714285829</c:v>
                </c:pt>
                <c:pt idx="43">
                  <c:v>12.609933428571342</c:v>
                </c:pt>
                <c:pt idx="44">
                  <c:v>10.967463142857103</c:v>
                </c:pt>
                <c:pt idx="45">
                  <c:v>8.4772661428571929</c:v>
                </c:pt>
                <c:pt idx="46">
                  <c:v>8.05340285714286</c:v>
                </c:pt>
                <c:pt idx="47">
                  <c:v>5.7221545714286073</c:v>
                </c:pt>
                <c:pt idx="48">
                  <c:v>5.8811032857142642</c:v>
                </c:pt>
                <c:pt idx="49">
                  <c:v>5.2982912857142743</c:v>
                </c:pt>
                <c:pt idx="50">
                  <c:v>5.033376714285712</c:v>
                </c:pt>
                <c:pt idx="51">
                  <c:v>4.7684621428571496</c:v>
                </c:pt>
                <c:pt idx="52">
                  <c:v>4.2386329999999681</c:v>
                </c:pt>
                <c:pt idx="53">
                  <c:v>4.0267012857143278</c:v>
                </c:pt>
                <c:pt idx="54">
                  <c:v>3.7088038571427862</c:v>
                </c:pt>
                <c:pt idx="55">
                  <c:v>2.596162714285899</c:v>
                </c:pt>
                <c:pt idx="56">
                  <c:v>2.278265285714244</c:v>
                </c:pt>
                <c:pt idx="57">
                  <c:v>2.0133505714285067</c:v>
                </c:pt>
                <c:pt idx="58">
                  <c:v>3.2849405714285669</c:v>
                </c:pt>
                <c:pt idx="59">
                  <c:v>3.6558210000000346</c:v>
                </c:pt>
                <c:pt idx="60">
                  <c:v>3.6558210000000346</c:v>
                </c:pt>
                <c:pt idx="61">
                  <c:v>3.9737185714284098</c:v>
                </c:pt>
                <c:pt idx="62">
                  <c:v>4.3975817142857956</c:v>
                </c:pt>
                <c:pt idx="63">
                  <c:v>4.609513428571379</c:v>
                </c:pt>
                <c:pt idx="64">
                  <c:v>4.6624964285715329</c:v>
                </c:pt>
                <c:pt idx="65">
                  <c:v>3.9207355714284833</c:v>
                </c:pt>
                <c:pt idx="66">
                  <c:v>3.7617867142857651</c:v>
                </c:pt>
                <c:pt idx="67">
                  <c:v>3.6558210000000346</c:v>
                </c:pt>
                <c:pt idx="68">
                  <c:v>3.6028379999999944</c:v>
                </c:pt>
                <c:pt idx="69">
                  <c:v>3.9737184285713485</c:v>
                </c:pt>
                <c:pt idx="70">
                  <c:v>4.1326671428571196</c:v>
                </c:pt>
                <c:pt idx="71">
                  <c:v>3.920735571428597</c:v>
                </c:pt>
                <c:pt idx="72">
                  <c:v>3.8677525714285568</c:v>
                </c:pt>
                <c:pt idx="73">
                  <c:v>3.7088040000000748</c:v>
                </c:pt>
                <c:pt idx="74">
                  <c:v>3.920735571428597</c:v>
                </c:pt>
                <c:pt idx="75">
                  <c:v>3.7088038571427862</c:v>
                </c:pt>
                <c:pt idx="76">
                  <c:v>3.0200260000000045</c:v>
                </c:pt>
                <c:pt idx="77">
                  <c:v>2.8610772857142339</c:v>
                </c:pt>
                <c:pt idx="78">
                  <c:v>2.8080942857144211</c:v>
                </c:pt>
                <c:pt idx="79">
                  <c:v>2.4901968571428799</c:v>
                </c:pt>
                <c:pt idx="80">
                  <c:v>2.437213857142726</c:v>
                </c:pt>
                <c:pt idx="81">
                  <c:v>2.1193164285715258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1712"/>
        <c:axId val="630720536"/>
      </c:scatterChart>
      <c:valAx>
        <c:axId val="6307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536"/>
        <c:crosses val="autoZero"/>
        <c:crossBetween val="midCat"/>
      </c:valAx>
      <c:valAx>
        <c:axId val="6307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0.26491457142857133</c:v>
                </c:pt>
                <c:pt idx="3">
                  <c:v>0.68877800000000022</c:v>
                </c:pt>
                <c:pt idx="4">
                  <c:v>1.2715901428571432</c:v>
                </c:pt>
                <c:pt idx="5">
                  <c:v>2.2252827142857146</c:v>
                </c:pt>
                <c:pt idx="6">
                  <c:v>3.4968727142857139</c:v>
                </c:pt>
                <c:pt idx="7">
                  <c:v>5.2453088571428577</c:v>
                </c:pt>
                <c:pt idx="8">
                  <c:v>7.523574142857143</c:v>
                </c:pt>
                <c:pt idx="9">
                  <c:v>10.861497857142856</c:v>
                </c:pt>
                <c:pt idx="10">
                  <c:v>16.265754999999999</c:v>
                </c:pt>
                <c:pt idx="11">
                  <c:v>22.411773</c:v>
                </c:pt>
                <c:pt idx="12">
                  <c:v>30.200261285714287</c:v>
                </c:pt>
                <c:pt idx="13">
                  <c:v>39.79016871428572</c:v>
                </c:pt>
                <c:pt idx="14">
                  <c:v>51.817290285714279</c:v>
                </c:pt>
                <c:pt idx="15">
                  <c:v>64.798104285714288</c:v>
                </c:pt>
                <c:pt idx="16">
                  <c:v>79.103490999999991</c:v>
                </c:pt>
                <c:pt idx="17">
                  <c:v>93.249929142857141</c:v>
                </c:pt>
                <c:pt idx="18">
                  <c:v>108.93287171428572</c:v>
                </c:pt>
                <c:pt idx="19">
                  <c:v>124.93371185714284</c:v>
                </c:pt>
                <c:pt idx="20">
                  <c:v>141.04051785714285</c:v>
                </c:pt>
                <c:pt idx="21">
                  <c:v>157.78311871428568</c:v>
                </c:pt>
                <c:pt idx="22">
                  <c:v>175.74432657142856</c:v>
                </c:pt>
                <c:pt idx="23">
                  <c:v>193.97044914285715</c:v>
                </c:pt>
                <c:pt idx="24">
                  <c:v>211.87867414285714</c:v>
                </c:pt>
                <c:pt idx="25">
                  <c:v>229.15110428571424</c:v>
                </c:pt>
                <c:pt idx="26">
                  <c:v>245.84072228571429</c:v>
                </c:pt>
                <c:pt idx="27">
                  <c:v>262.21244271428571</c:v>
                </c:pt>
                <c:pt idx="28">
                  <c:v>276.99467585714285</c:v>
                </c:pt>
                <c:pt idx="29">
                  <c:v>291.03514814285711</c:v>
                </c:pt>
                <c:pt idx="30">
                  <c:v>303.90999628571427</c:v>
                </c:pt>
                <c:pt idx="31">
                  <c:v>316.41396399999996</c:v>
                </c:pt>
                <c:pt idx="32">
                  <c:v>328.07020514285711</c:v>
                </c:pt>
                <c:pt idx="33">
                  <c:v>338.34889042857139</c:v>
                </c:pt>
                <c:pt idx="34">
                  <c:v>347.56791757142855</c:v>
                </c:pt>
                <c:pt idx="35">
                  <c:v>356.25711542857141</c:v>
                </c:pt>
                <c:pt idx="36">
                  <c:v>364.41648428571426</c:v>
                </c:pt>
                <c:pt idx="37">
                  <c:v>373.1586651428571</c:v>
                </c:pt>
                <c:pt idx="38">
                  <c:v>383.80823099999998</c:v>
                </c:pt>
                <c:pt idx="39">
                  <c:v>394.56376257142853</c:v>
                </c:pt>
                <c:pt idx="40">
                  <c:v>407.75650828571418</c:v>
                </c:pt>
                <c:pt idx="41">
                  <c:v>421.26715142857137</c:v>
                </c:pt>
                <c:pt idx="42">
                  <c:v>434.51288000000005</c:v>
                </c:pt>
                <c:pt idx="43">
                  <c:v>447.28176228571425</c:v>
                </c:pt>
                <c:pt idx="44">
                  <c:v>458.40817428571421</c:v>
                </c:pt>
                <c:pt idx="45">
                  <c:v>467.04438928571426</c:v>
                </c:pt>
                <c:pt idx="46">
                  <c:v>475.25674099999998</c:v>
                </c:pt>
                <c:pt idx="47">
                  <c:v>481.13784442857144</c:v>
                </c:pt>
                <c:pt idx="48">
                  <c:v>487.17789657142856</c:v>
                </c:pt>
                <c:pt idx="49">
                  <c:v>492.63513671428569</c:v>
                </c:pt>
                <c:pt idx="50">
                  <c:v>497.82746228571426</c:v>
                </c:pt>
                <c:pt idx="51">
                  <c:v>502.75487328571427</c:v>
                </c:pt>
                <c:pt idx="52">
                  <c:v>507.15245514285709</c:v>
                </c:pt>
                <c:pt idx="53">
                  <c:v>511.33810528571428</c:v>
                </c:pt>
                <c:pt idx="54">
                  <c:v>515.20585799999992</c:v>
                </c:pt>
                <c:pt idx="55">
                  <c:v>517.96096957142868</c:v>
                </c:pt>
                <c:pt idx="56">
                  <c:v>520.39818371428578</c:v>
                </c:pt>
                <c:pt idx="57">
                  <c:v>522.57048314285714</c:v>
                </c:pt>
                <c:pt idx="58">
                  <c:v>526.01437257142857</c:v>
                </c:pt>
                <c:pt idx="59">
                  <c:v>529.82914242857146</c:v>
                </c:pt>
                <c:pt idx="60">
                  <c:v>533.64391228571435</c:v>
                </c:pt>
                <c:pt idx="61">
                  <c:v>537.77657971428562</c:v>
                </c:pt>
                <c:pt idx="62">
                  <c:v>542.33311028571427</c:v>
                </c:pt>
                <c:pt idx="63">
                  <c:v>547.10157257142851</c:v>
                </c:pt>
                <c:pt idx="64">
                  <c:v>551.9230178571429</c:v>
                </c:pt>
                <c:pt idx="65">
                  <c:v>556.00270228571424</c:v>
                </c:pt>
                <c:pt idx="66">
                  <c:v>559.92343785714286</c:v>
                </c:pt>
                <c:pt idx="67">
                  <c:v>563.73820771428575</c:v>
                </c:pt>
                <c:pt idx="68">
                  <c:v>567.4999945714286</c:v>
                </c:pt>
                <c:pt idx="69">
                  <c:v>571.63266185714281</c:v>
                </c:pt>
                <c:pt idx="70">
                  <c:v>575.92427785714278</c:v>
                </c:pt>
                <c:pt idx="71">
                  <c:v>580.00396228571424</c:v>
                </c:pt>
                <c:pt idx="72">
                  <c:v>584.03066371428565</c:v>
                </c:pt>
                <c:pt idx="73">
                  <c:v>587.89841657142858</c:v>
                </c:pt>
                <c:pt idx="74">
                  <c:v>591.97810100000004</c:v>
                </c:pt>
                <c:pt idx="75">
                  <c:v>595.84585371428568</c:v>
                </c:pt>
                <c:pt idx="76">
                  <c:v>599.02482857142854</c:v>
                </c:pt>
                <c:pt idx="77">
                  <c:v>602.04485471428563</c:v>
                </c:pt>
                <c:pt idx="78">
                  <c:v>605.01189785714291</c:v>
                </c:pt>
                <c:pt idx="79">
                  <c:v>607.66104357142865</c:v>
                </c:pt>
                <c:pt idx="80">
                  <c:v>610.25720628571423</c:v>
                </c:pt>
                <c:pt idx="81">
                  <c:v>612.53547157142862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0.50721401356798979</c:v>
                </c:pt>
                <c:pt idx="3">
                  <c:v>1.9893711437354848</c:v>
                </c:pt>
                <c:pt idx="4">
                  <c:v>4.4190568066713016</c:v>
                </c:pt>
                <c:pt idx="5">
                  <c:v>7.7741109390483993</c:v>
                </c:pt>
                <c:pt idx="6">
                  <c:v>12.03141321848843</c:v>
                </c:pt>
                <c:pt idx="7">
                  <c:v>17.165524760080984</c:v>
                </c:pt>
                <c:pt idx="8">
                  <c:v>23.148240694701506</c:v>
                </c:pt>
                <c:pt idx="9">
                  <c:v>29.948472890868949</c:v>
                </c:pt>
                <c:pt idx="10">
                  <c:v>37.532290192901876</c:v>
                </c:pt>
                <c:pt idx="11">
                  <c:v>45.863048007363936</c:v>
                </c:pt>
                <c:pt idx="12">
                  <c:v>54.901574822458954</c:v>
                </c:pt>
                <c:pt idx="13">
                  <c:v>64.606397819949422</c:v>
                </c:pt>
                <c:pt idx="14">
                  <c:v>74.933996439785773</c:v>
                </c:pt>
                <c:pt idx="15">
                  <c:v>85.839076130124937</c:v>
                </c:pt>
                <c:pt idx="16">
                  <c:v>97.274856345886533</c:v>
                </c:pt>
                <c:pt idx="17">
                  <c:v>109.1933679261904</c:v>
                </c:pt>
                <c:pt idx="18">
                  <c:v>121.54575565304046</c:v>
                </c:pt>
                <c:pt idx="19">
                  <c:v>134.28258225583863</c:v>
                </c:pt>
                <c:pt idx="20">
                  <c:v>147.3541304767933</c:v>
                </c:pt>
                <c:pt idx="21">
                  <c:v>160.71070010475722</c:v>
                </c:pt>
                <c:pt idx="22">
                  <c:v>174.30289714954131</c:v>
                </c:pt>
                <c:pt idx="23">
                  <c:v>188.08191258209646</c:v>
                </c:pt>
                <c:pt idx="24">
                  <c:v>201.99978831724349</c:v>
                </c:pt>
                <c:pt idx="25">
                  <c:v>216.00966836932534</c:v>
                </c:pt>
                <c:pt idx="26">
                  <c:v>230.06603336887869</c:v>
                </c:pt>
                <c:pt idx="27">
                  <c:v>244.12491688999597</c:v>
                </c:pt>
                <c:pt idx="28">
                  <c:v>258.14410230218044</c:v>
                </c:pt>
                <c:pt idx="29">
                  <c:v>272.08329912519474</c:v>
                </c:pt>
                <c:pt idx="30">
                  <c:v>285.90429812827244</c:v>
                </c:pt>
                <c:pt idx="31">
                  <c:v>299.57110467352953</c:v>
                </c:pt>
                <c:pt idx="32">
                  <c:v>313.05005005482542</c:v>
                </c:pt>
                <c:pt idx="33">
                  <c:v>326.30988082513301</c:v>
                </c:pt>
                <c:pt idx="34">
                  <c:v>339.32182633523809</c:v>
                </c:pt>
                <c:pt idx="35">
                  <c:v>352.05964492210393</c:v>
                </c:pt>
                <c:pt idx="36">
                  <c:v>364.49964938452882</c:v>
                </c:pt>
                <c:pt idx="37">
                  <c:v>376.62071256513423</c:v>
                </c:pt>
                <c:pt idx="38">
                  <c:v>388.40425401988574</c:v>
                </c:pt>
                <c:pt idx="39">
                  <c:v>399.83420889823395</c:v>
                </c:pt>
                <c:pt idx="40">
                  <c:v>410.89698027787227</c:v>
                </c:pt>
                <c:pt idx="41">
                  <c:v>421.58137629766264</c:v>
                </c:pt>
                <c:pt idx="42">
                  <c:v>431.87853351043077</c:v>
                </c:pt>
                <c:pt idx="43">
                  <c:v>441.78182793433029</c:v>
                </c:pt>
                <c:pt idx="44">
                  <c:v>451.28677531784683</c:v>
                </c:pt>
                <c:pt idx="45">
                  <c:v>460.39092215006815</c:v>
                </c:pt>
                <c:pt idx="46">
                  <c:v>469.09372894559732</c:v>
                </c:pt>
                <c:pt idx="47">
                  <c:v>477.39644731367838</c:v>
                </c:pt>
                <c:pt idx="48">
                  <c:v>485.30199228512913</c:v>
                </c:pt>
                <c:pt idx="49">
                  <c:v>492.81481132008179</c:v>
                </c:pt>
                <c:pt idx="50">
                  <c:v>499.94075135596091</c:v>
                </c:pt>
                <c:pt idx="51">
                  <c:v>506.68692518030235</c:v>
                </c:pt>
                <c:pt idx="52">
                  <c:v>513.06157832868996</c:v>
                </c:pt>
                <c:pt idx="53">
                  <c:v>519.07395761603766</c:v>
                </c:pt>
                <c:pt idx="54">
                  <c:v>524.73418231141193</c:v>
                </c:pt>
                <c:pt idx="55">
                  <c:v>530.05311886429683</c:v>
                </c:pt>
                <c:pt idx="56">
                  <c:v>535.04225998527625</c:v>
                </c:pt>
                <c:pt idx="57">
                  <c:v>539.71360877810457</c:v>
                </c:pt>
                <c:pt idx="58">
                  <c:v>544.07956851451024</c:v>
                </c:pt>
                <c:pt idx="59">
                  <c:v>548.15283853913377</c:v>
                </c:pt>
                <c:pt idx="60">
                  <c:v>551.94631669096543</c:v>
                </c:pt>
                <c:pt idx="61">
                  <c:v>555.47300853054901</c:v>
                </c:pt>
                <c:pt idx="62">
                  <c:v>558.74594356998796</c:v>
                </c:pt>
                <c:pt idx="63">
                  <c:v>561.77809861618641</c:v>
                </c:pt>
                <c:pt idx="64">
                  <c:v>564.58232825740015</c:v>
                </c:pt>
                <c:pt idx="65">
                  <c:v>567.17130244955399</c:v>
                </c:pt>
                <c:pt idx="66">
                  <c:v>569.55745109221573</c:v>
                </c:pt>
                <c:pt idx="67">
                  <c:v>571.75291542484786</c:v>
                </c:pt>
                <c:pt idx="68">
                  <c:v>573.76950602204522</c:v>
                </c:pt>
                <c:pt idx="69">
                  <c:v>575.61866712190067</c:v>
                </c:pt>
                <c:pt idx="70">
                  <c:v>577.3114469842983</c:v>
                </c:pt>
                <c:pt idx="71">
                  <c:v>578.85847394559016</c:v>
                </c:pt>
                <c:pt idx="72">
                  <c:v>580.26993781247893</c:v>
                </c:pt>
                <c:pt idx="73">
                  <c:v>581.55557622065726</c:v>
                </c:pt>
                <c:pt idx="74">
                  <c:v>582.72466557240853</c:v>
                </c:pt>
                <c:pt idx="75">
                  <c:v>583.78601616152707</c:v>
                </c:pt>
                <c:pt idx="76">
                  <c:v>584.7479710930586</c:v>
                </c:pt>
                <c:pt idx="77">
                  <c:v>585.61840860900554</c:v>
                </c:pt>
                <c:pt idx="78">
                  <c:v>586.40474743875927</c:v>
                </c:pt>
                <c:pt idx="79">
                  <c:v>587.11395480410522</c:v>
                </c:pt>
                <c:pt idx="80">
                  <c:v>587.75255672267508</c:v>
                </c:pt>
                <c:pt idx="81">
                  <c:v>588.32665027020823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8576"/>
        <c:axId val="630715832"/>
      </c:scatterChart>
      <c:valAx>
        <c:axId val="6307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832"/>
        <c:crosses val="autoZero"/>
        <c:crossBetween val="midCat"/>
      </c:valAx>
      <c:valAx>
        <c:axId val="6307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42" sqref="J5:J42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94</v>
      </c>
      <c r="G4">
        <v>0</v>
      </c>
      <c r="H4">
        <v>1.483522</v>
      </c>
      <c r="I4">
        <v>0.74176057142857144</v>
      </c>
      <c r="J4">
        <v>0.15894885714285711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95</v>
      </c>
      <c r="G5">
        <v>1</v>
      </c>
      <c r="H5">
        <v>2.225282</v>
      </c>
      <c r="I5">
        <v>1.0066751428571428</v>
      </c>
      <c r="J5">
        <v>0.26491457142857133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96</v>
      </c>
      <c r="G6">
        <v>2</v>
      </c>
      <c r="H6">
        <v>3.3379240000000001</v>
      </c>
      <c r="I6">
        <v>1.4305385714285717</v>
      </c>
      <c r="J6">
        <v>0.42386342857142889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97</v>
      </c>
      <c r="G7">
        <v>3</v>
      </c>
      <c r="H7">
        <v>4.4505650000000001</v>
      </c>
      <c r="I7">
        <v>2.0133507142857145</v>
      </c>
      <c r="J7">
        <v>0.58281214285714289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98</v>
      </c>
      <c r="G8">
        <v>4</v>
      </c>
      <c r="H8">
        <v>7.0467279999999999</v>
      </c>
      <c r="I8">
        <v>2.9670432857142859</v>
      </c>
      <c r="J8">
        <v>0.95369257142857133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99</v>
      </c>
      <c r="G9">
        <v>5</v>
      </c>
      <c r="H9">
        <v>10.013771</v>
      </c>
      <c r="I9">
        <v>4.2386332857142852</v>
      </c>
      <c r="J9">
        <v>1.2715899999999993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100</v>
      </c>
      <c r="G10">
        <v>6</v>
      </c>
      <c r="H10">
        <v>13.351694</v>
      </c>
      <c r="I10">
        <v>5.987069428571429</v>
      </c>
      <c r="J10">
        <v>1.7484361428571438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101</v>
      </c>
      <c r="G11">
        <v>7</v>
      </c>
      <c r="H11">
        <v>17.431379</v>
      </c>
      <c r="I11">
        <v>8.2653347142857143</v>
      </c>
      <c r="J11">
        <v>2.2782652857142853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102</v>
      </c>
      <c r="G12">
        <v>8</v>
      </c>
      <c r="H12">
        <v>25.590748000000001</v>
      </c>
      <c r="I12">
        <v>11.603258428571428</v>
      </c>
      <c r="J12">
        <v>3.3379237142857132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103</v>
      </c>
      <c r="G13">
        <v>9</v>
      </c>
      <c r="H13">
        <v>41.167724</v>
      </c>
      <c r="I13">
        <v>17.00751557142857</v>
      </c>
      <c r="J13">
        <v>5.4042571428571424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104</v>
      </c>
      <c r="G14">
        <v>10</v>
      </c>
      <c r="H14">
        <v>47.472690999999998</v>
      </c>
      <c r="I14">
        <v>23.153533571428571</v>
      </c>
      <c r="J14">
        <v>6.1460180000000015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105</v>
      </c>
      <c r="G15">
        <v>11</v>
      </c>
      <c r="H15">
        <v>61.566146000000003</v>
      </c>
      <c r="I15">
        <v>30.942021857142858</v>
      </c>
      <c r="J15">
        <v>7.788488285714287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106</v>
      </c>
      <c r="G16">
        <v>12</v>
      </c>
      <c r="H16">
        <v>77.143123000000003</v>
      </c>
      <c r="I16">
        <v>40.531929285714291</v>
      </c>
      <c r="J16">
        <v>9.5899074285714327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107</v>
      </c>
      <c r="G17">
        <v>13</v>
      </c>
      <c r="H17">
        <v>97.541544999999999</v>
      </c>
      <c r="I17">
        <v>52.55905085714285</v>
      </c>
      <c r="J17">
        <v>12.027121571428559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108</v>
      </c>
      <c r="G18">
        <v>14</v>
      </c>
      <c r="H18">
        <v>108.297077</v>
      </c>
      <c r="I18">
        <v>65.539864857142859</v>
      </c>
      <c r="J18">
        <v>12.980814000000009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109</v>
      </c>
      <c r="G19">
        <v>15</v>
      </c>
      <c r="H19">
        <v>125.728455</v>
      </c>
      <c r="I19">
        <v>79.845251571428562</v>
      </c>
      <c r="J19">
        <v>14.305386714285703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110</v>
      </c>
      <c r="G20">
        <v>16</v>
      </c>
      <c r="H20">
        <v>140.192791</v>
      </c>
      <c r="I20">
        <v>93.991689714285712</v>
      </c>
      <c r="J20">
        <v>14.14643814285715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111</v>
      </c>
      <c r="G21">
        <v>17</v>
      </c>
      <c r="H21">
        <v>157.253289</v>
      </c>
      <c r="I21">
        <v>109.6746322857143</v>
      </c>
      <c r="J21">
        <v>15.682942571428583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112</v>
      </c>
      <c r="G22">
        <v>18</v>
      </c>
      <c r="H22">
        <v>173.57202699999999</v>
      </c>
      <c r="I22">
        <v>125.67547242857141</v>
      </c>
      <c r="J22">
        <v>16.000840142857115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113</v>
      </c>
      <c r="G23">
        <v>19</v>
      </c>
      <c r="H23">
        <v>189.89076499999999</v>
      </c>
      <c r="I23">
        <v>141.78227842857143</v>
      </c>
      <c r="J23">
        <v>16.10680600000002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114</v>
      </c>
      <c r="G24">
        <v>20</v>
      </c>
      <c r="H24">
        <v>214.73975100000001</v>
      </c>
      <c r="I24">
        <v>158.52487928571426</v>
      </c>
      <c r="J24">
        <v>16.742600857142833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115</v>
      </c>
      <c r="G25">
        <v>21</v>
      </c>
      <c r="H25">
        <v>234.025532</v>
      </c>
      <c r="I25">
        <v>176.48608714285714</v>
      </c>
      <c r="J25">
        <v>17.961207857142881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116</v>
      </c>
      <c r="G26">
        <v>22</v>
      </c>
      <c r="H26">
        <v>253.31131300000001</v>
      </c>
      <c r="I26">
        <v>194.71220971428573</v>
      </c>
      <c r="J26">
        <v>18.22612257142859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117</v>
      </c>
      <c r="G27">
        <v>23</v>
      </c>
      <c r="H27">
        <v>265.550366</v>
      </c>
      <c r="I27">
        <v>212.62043471428572</v>
      </c>
      <c r="J27">
        <v>17.908224999999987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118</v>
      </c>
      <c r="G28">
        <v>24</v>
      </c>
      <c r="H28">
        <v>278.16030000000001</v>
      </c>
      <c r="I28">
        <v>229.89286485714283</v>
      </c>
      <c r="J28">
        <v>17.272430142857104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119</v>
      </c>
      <c r="G29">
        <v>25</v>
      </c>
      <c r="H29">
        <v>290.39935300000002</v>
      </c>
      <c r="I29">
        <v>246.58248285714288</v>
      </c>
      <c r="J29">
        <v>16.689618000000053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120</v>
      </c>
      <c r="G30">
        <v>26</v>
      </c>
      <c r="H30">
        <v>304.49280800000003</v>
      </c>
      <c r="I30">
        <v>262.9542032857143</v>
      </c>
      <c r="J30">
        <v>16.371720428571422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121</v>
      </c>
      <c r="G31">
        <v>27</v>
      </c>
      <c r="H31">
        <v>318.21538299999997</v>
      </c>
      <c r="I31">
        <v>277.73643642857144</v>
      </c>
      <c r="J31">
        <v>14.782233142857137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122</v>
      </c>
      <c r="G32">
        <v>28</v>
      </c>
      <c r="H32">
        <v>332.30883799999998</v>
      </c>
      <c r="I32">
        <v>291.7769087142857</v>
      </c>
      <c r="J32">
        <v>14.040472285714259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123</v>
      </c>
      <c r="G33">
        <v>29</v>
      </c>
      <c r="H33">
        <v>343.43525</v>
      </c>
      <c r="I33">
        <v>304.65175685714286</v>
      </c>
      <c r="J33">
        <v>12.874848142857161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124</v>
      </c>
      <c r="G34">
        <v>30</v>
      </c>
      <c r="H34">
        <v>353.07814000000002</v>
      </c>
      <c r="I34">
        <v>317.15572457142855</v>
      </c>
      <c r="J34">
        <v>12.503967714285693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125</v>
      </c>
      <c r="G35">
        <v>31</v>
      </c>
      <c r="H35">
        <v>359.75398799999999</v>
      </c>
      <c r="I35">
        <v>328.81196571428569</v>
      </c>
      <c r="J35">
        <v>11.656241142857141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126</v>
      </c>
      <c r="G36">
        <v>32</v>
      </c>
      <c r="H36">
        <v>362.35014999999999</v>
      </c>
      <c r="I36">
        <v>339.09065099999998</v>
      </c>
      <c r="J36">
        <v>10.278685285714289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127</v>
      </c>
      <c r="G37">
        <v>33</v>
      </c>
      <c r="H37">
        <v>369.02599800000002</v>
      </c>
      <c r="I37">
        <v>348.30967814285714</v>
      </c>
      <c r="J37">
        <v>9.2190271428571577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128</v>
      </c>
      <c r="G38">
        <v>34</v>
      </c>
      <c r="H38">
        <v>379.03976799999998</v>
      </c>
      <c r="I38">
        <v>356.998876</v>
      </c>
      <c r="J38">
        <v>8.6891978571428581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129</v>
      </c>
      <c r="G39">
        <v>35</v>
      </c>
      <c r="H39">
        <v>389.42442</v>
      </c>
      <c r="I39">
        <v>365.15824485714285</v>
      </c>
      <c r="J39">
        <v>8.1593688571428515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130</v>
      </c>
      <c r="G40">
        <v>36</v>
      </c>
      <c r="H40">
        <v>404.630516</v>
      </c>
      <c r="I40">
        <v>373.90042571428569</v>
      </c>
      <c r="J40">
        <v>8.7421808571428414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131</v>
      </c>
      <c r="G41">
        <v>37</v>
      </c>
      <c r="H41">
        <v>427.62510099999997</v>
      </c>
      <c r="I41">
        <v>384.54999157142856</v>
      </c>
      <c r="J41">
        <v>10.649565857142875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132</v>
      </c>
      <c r="G42">
        <v>38</v>
      </c>
      <c r="H42">
        <v>435.042709</v>
      </c>
      <c r="I42">
        <v>395.30552314285711</v>
      </c>
      <c r="J42">
        <v>10.755531571428548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133</v>
      </c>
      <c r="G43">
        <v>39</v>
      </c>
      <c r="H43">
        <v>454.69936999999999</v>
      </c>
      <c r="I43">
        <v>408.49826885714276</v>
      </c>
      <c r="J43">
        <v>13.19274571428565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134</v>
      </c>
      <c r="G44">
        <v>40</v>
      </c>
      <c r="H44">
        <v>463.60050000000001</v>
      </c>
      <c r="I44">
        <v>422.00891199999995</v>
      </c>
      <c r="J44">
        <v>13.510643142857191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135</v>
      </c>
      <c r="G45">
        <v>41</v>
      </c>
      <c r="H45">
        <v>471.75986799999998</v>
      </c>
      <c r="I45">
        <v>435.25464057142864</v>
      </c>
      <c r="J45">
        <v>13.245728571428685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136</v>
      </c>
      <c r="G46">
        <v>42</v>
      </c>
      <c r="H46">
        <v>478.80659600000001</v>
      </c>
      <c r="I46">
        <v>448.02352285714284</v>
      </c>
      <c r="J46">
        <v>12.768882285714199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137</v>
      </c>
      <c r="G47">
        <v>43</v>
      </c>
      <c r="H47">
        <v>482.5154</v>
      </c>
      <c r="I47">
        <v>459.1499348571428</v>
      </c>
      <c r="J47">
        <v>11.126411999999959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138</v>
      </c>
      <c r="G48">
        <v>44</v>
      </c>
      <c r="H48">
        <v>488.07860599999998</v>
      </c>
      <c r="I48">
        <v>467.78614985714285</v>
      </c>
      <c r="J48">
        <v>8.6362150000000497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139</v>
      </c>
      <c r="G49">
        <v>45</v>
      </c>
      <c r="H49">
        <v>492.52917100000002</v>
      </c>
      <c r="I49">
        <v>475.99850157142856</v>
      </c>
      <c r="J49">
        <v>8.2123517142857168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140</v>
      </c>
      <c r="G50">
        <v>46</v>
      </c>
      <c r="H50">
        <v>495.86709400000001</v>
      </c>
      <c r="I50">
        <v>481.87960500000003</v>
      </c>
      <c r="J50">
        <v>5.8811034285714641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141</v>
      </c>
      <c r="G51">
        <v>47</v>
      </c>
      <c r="H51">
        <v>505.88086499999997</v>
      </c>
      <c r="I51">
        <v>487.91965714285715</v>
      </c>
      <c r="J51">
        <v>6.040052142857121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142</v>
      </c>
      <c r="G52">
        <v>48</v>
      </c>
      <c r="H52">
        <v>509.96054900000001</v>
      </c>
      <c r="I52">
        <v>493.37689728571428</v>
      </c>
      <c r="J52">
        <v>5.4572401428571311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143</v>
      </c>
      <c r="G53">
        <v>49</v>
      </c>
      <c r="H53">
        <v>515.15287499999999</v>
      </c>
      <c r="I53">
        <v>498.56922285714285</v>
      </c>
      <c r="J53">
        <v>5.1923255714285688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144</v>
      </c>
      <c r="G54">
        <v>50</v>
      </c>
      <c r="H54">
        <v>517.00727700000004</v>
      </c>
      <c r="I54">
        <v>503.49663385714285</v>
      </c>
      <c r="J54">
        <v>4.9274110000000064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145</v>
      </c>
      <c r="G55">
        <v>51</v>
      </c>
      <c r="H55">
        <v>518.86167899999998</v>
      </c>
      <c r="I55">
        <v>507.89421571428568</v>
      </c>
      <c r="J55">
        <v>4.3975818571428249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146</v>
      </c>
      <c r="G56">
        <v>52</v>
      </c>
      <c r="H56">
        <v>521.82872199999997</v>
      </c>
      <c r="I56">
        <v>512.07986585714286</v>
      </c>
      <c r="J56">
        <v>4.1856501428571846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147</v>
      </c>
      <c r="G57">
        <v>53</v>
      </c>
      <c r="H57">
        <v>522.94136300000002</v>
      </c>
      <c r="I57">
        <v>515.94761857142851</v>
      </c>
      <c r="J57">
        <v>3.8677527142856434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148</v>
      </c>
      <c r="G58">
        <v>54</v>
      </c>
      <c r="H58">
        <v>525.16664600000001</v>
      </c>
      <c r="I58">
        <v>518.70273014285726</v>
      </c>
      <c r="J58">
        <v>2.7551115714287562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149</v>
      </c>
      <c r="G59">
        <v>55</v>
      </c>
      <c r="H59">
        <v>527.02104799999995</v>
      </c>
      <c r="I59">
        <v>521.13994428571436</v>
      </c>
      <c r="J59">
        <v>2.4372141428571013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150</v>
      </c>
      <c r="G60">
        <v>56</v>
      </c>
      <c r="H60">
        <v>530.358971</v>
      </c>
      <c r="I60">
        <v>523.31224371428573</v>
      </c>
      <c r="J60">
        <v>2.1722994285713639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151</v>
      </c>
      <c r="G61">
        <v>57</v>
      </c>
      <c r="H61">
        <v>541.11450300000001</v>
      </c>
      <c r="I61">
        <v>526.75613314285715</v>
      </c>
      <c r="J61">
        <v>3.4438894285714241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152</v>
      </c>
      <c r="G62">
        <v>58</v>
      </c>
      <c r="H62">
        <v>545.565068</v>
      </c>
      <c r="I62">
        <v>530.57090300000004</v>
      </c>
      <c r="J62">
        <v>3.8147698571428919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153</v>
      </c>
      <c r="G63">
        <v>59</v>
      </c>
      <c r="H63">
        <v>548.53211099999999</v>
      </c>
      <c r="I63">
        <v>534.38567285714294</v>
      </c>
      <c r="J63">
        <v>3.8147698571428919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154</v>
      </c>
      <c r="G64">
        <v>60</v>
      </c>
      <c r="H64">
        <v>551.87003500000003</v>
      </c>
      <c r="I64">
        <v>538.5183402857142</v>
      </c>
      <c r="J64">
        <v>4.132667428571267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155</v>
      </c>
      <c r="G65">
        <v>61</v>
      </c>
      <c r="H65">
        <v>557.06236000000001</v>
      </c>
      <c r="I65">
        <v>543.07487085714286</v>
      </c>
      <c r="J65">
        <v>4.5565305714286524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156</v>
      </c>
      <c r="G66">
        <v>62</v>
      </c>
      <c r="H66">
        <v>560.40028400000006</v>
      </c>
      <c r="I66">
        <v>547.84333314285709</v>
      </c>
      <c r="J66">
        <v>4.7684622857142358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157</v>
      </c>
      <c r="G67">
        <v>63</v>
      </c>
      <c r="H67">
        <v>564.10908800000004</v>
      </c>
      <c r="I67">
        <v>552.66477842857148</v>
      </c>
      <c r="J67">
        <v>4.8214452857143897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158</v>
      </c>
      <c r="G68">
        <v>64</v>
      </c>
      <c r="H68">
        <v>569.67229399999997</v>
      </c>
      <c r="I68">
        <v>556.74446285714282</v>
      </c>
      <c r="J68">
        <v>4.0796844285713405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159</v>
      </c>
      <c r="G69">
        <v>65</v>
      </c>
      <c r="H69">
        <v>573.01021700000001</v>
      </c>
      <c r="I69">
        <v>560.66519842857144</v>
      </c>
      <c r="J69">
        <v>3.9207355714286223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160</v>
      </c>
      <c r="G70">
        <v>66</v>
      </c>
      <c r="H70">
        <v>575.2355</v>
      </c>
      <c r="I70">
        <v>564.47996828571434</v>
      </c>
      <c r="J70">
        <v>3.8147698571428919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161</v>
      </c>
      <c r="G71">
        <v>67</v>
      </c>
      <c r="H71">
        <v>578.20254299999999</v>
      </c>
      <c r="I71">
        <v>568.24175514285719</v>
      </c>
      <c r="J71">
        <v>3.7617868571428517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162</v>
      </c>
      <c r="G72">
        <v>68</v>
      </c>
      <c r="H72">
        <v>585.99103100000002</v>
      </c>
      <c r="I72">
        <v>572.37442242857139</v>
      </c>
      <c r="J72">
        <v>4.1326672857142057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163</v>
      </c>
      <c r="G73">
        <v>69</v>
      </c>
      <c r="H73">
        <v>590.441596</v>
      </c>
      <c r="I73">
        <v>576.66603842857137</v>
      </c>
      <c r="J73">
        <v>4.2916159999999763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164</v>
      </c>
      <c r="G74">
        <v>70</v>
      </c>
      <c r="H74">
        <v>592.66687899999999</v>
      </c>
      <c r="I74">
        <v>580.74572285714282</v>
      </c>
      <c r="J74">
        <v>4.0796844285714542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165</v>
      </c>
      <c r="G75">
        <v>71</v>
      </c>
      <c r="H75">
        <v>597.85920399999998</v>
      </c>
      <c r="I75">
        <v>584.77242428571424</v>
      </c>
      <c r="J75">
        <v>4.026701428571414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166</v>
      </c>
      <c r="G76">
        <v>72</v>
      </c>
      <c r="H76">
        <v>600.08448699999997</v>
      </c>
      <c r="I76">
        <v>588.64017714285717</v>
      </c>
      <c r="J76">
        <v>3.867752857142932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167</v>
      </c>
      <c r="G77">
        <v>73</v>
      </c>
      <c r="H77">
        <v>603.79329099999995</v>
      </c>
      <c r="I77">
        <v>592.71986157142862</v>
      </c>
      <c r="J77">
        <v>4.0796844285714542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168</v>
      </c>
      <c r="G78">
        <v>74</v>
      </c>
      <c r="H78">
        <v>605.27681199999995</v>
      </c>
      <c r="I78">
        <v>596.58761428571427</v>
      </c>
      <c r="J78">
        <v>3.8677527142856434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169</v>
      </c>
      <c r="G79">
        <v>75</v>
      </c>
      <c r="H79">
        <v>608.24385500000005</v>
      </c>
      <c r="I79">
        <v>599.76658914285713</v>
      </c>
      <c r="J79">
        <v>3.1789748571428618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170</v>
      </c>
      <c r="G80">
        <v>76</v>
      </c>
      <c r="H80">
        <v>611.58177899999998</v>
      </c>
      <c r="I80">
        <v>602.78661528571422</v>
      </c>
      <c r="J80">
        <v>3.0200261428570911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171</v>
      </c>
      <c r="G81">
        <v>77</v>
      </c>
      <c r="H81">
        <v>613.43618100000003</v>
      </c>
      <c r="I81">
        <v>605.7536584285715</v>
      </c>
      <c r="J81">
        <v>2.9670431428572783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172</v>
      </c>
      <c r="G82">
        <v>78</v>
      </c>
      <c r="H82">
        <v>616.40322400000002</v>
      </c>
      <c r="I82">
        <v>608.40280414285724</v>
      </c>
      <c r="J82">
        <v>2.6491457142857371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173</v>
      </c>
      <c r="G83">
        <v>79</v>
      </c>
      <c r="H83">
        <v>618.25762599999996</v>
      </c>
      <c r="I83">
        <v>610.99896685714282</v>
      </c>
      <c r="J83">
        <v>2.5961627142855832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174</v>
      </c>
      <c r="G84">
        <v>80</v>
      </c>
      <c r="H84">
        <v>619.74114799999995</v>
      </c>
      <c r="I84">
        <v>613.2772321428572</v>
      </c>
      <c r="J84">
        <v>2.278265285714383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175</v>
      </c>
      <c r="G85">
        <v>81</v>
      </c>
      <c r="H85">
        <v>621.59555</v>
      </c>
      <c r="I85">
        <v>615.6084804285714</v>
      </c>
      <c r="J85">
        <v>2.3312482857141958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176</v>
      </c>
      <c r="G86">
        <v>82</v>
      </c>
      <c r="H86">
        <v>622.70819100000006</v>
      </c>
      <c r="I86">
        <v>617.67481414285714</v>
      </c>
      <c r="J86">
        <v>2.0663337142857472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177</v>
      </c>
      <c r="G87">
        <v>83</v>
      </c>
      <c r="H87">
        <v>624.56259299999999</v>
      </c>
      <c r="I87">
        <v>619.52921614285719</v>
      </c>
      <c r="J87">
        <v>1.8544020000000501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178</v>
      </c>
      <c r="G88">
        <v>84</v>
      </c>
      <c r="H88">
        <v>626.41699500000004</v>
      </c>
      <c r="I88">
        <v>621.38361814285713</v>
      </c>
      <c r="J88">
        <v>1.8544019999999364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179</v>
      </c>
      <c r="G89">
        <v>85</v>
      </c>
      <c r="H89">
        <v>630.49667899999997</v>
      </c>
      <c r="I89">
        <v>623.39696885714295</v>
      </c>
      <c r="J89">
        <v>2.0133507142858207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180</v>
      </c>
      <c r="G90">
        <v>86</v>
      </c>
      <c r="H90">
        <v>633.83460300000002</v>
      </c>
      <c r="I90">
        <v>625.62225128571424</v>
      </c>
      <c r="J90">
        <v>2.2252824285712904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181</v>
      </c>
      <c r="G91">
        <v>87</v>
      </c>
      <c r="H91">
        <v>636.43076599999995</v>
      </c>
      <c r="I91">
        <v>628.00648242857153</v>
      </c>
      <c r="J91">
        <v>2.3842311428572884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182</v>
      </c>
      <c r="G92">
        <v>88</v>
      </c>
      <c r="H92">
        <v>638.65604800000006</v>
      </c>
      <c r="I92">
        <v>630.44369642857146</v>
      </c>
      <c r="J92">
        <v>2.4372139999999263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183</v>
      </c>
      <c r="G93">
        <v>89</v>
      </c>
      <c r="H93">
        <v>640.88133100000005</v>
      </c>
      <c r="I93">
        <v>633.03985928571433</v>
      </c>
      <c r="J93">
        <v>2.5961628571428719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184</v>
      </c>
      <c r="G94">
        <v>90</v>
      </c>
      <c r="H94">
        <v>647.92805799999996</v>
      </c>
      <c r="I94">
        <v>636.37778285714285</v>
      </c>
      <c r="J94">
        <v>3.3379235714285187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185</v>
      </c>
      <c r="G95">
        <v>91</v>
      </c>
      <c r="H95">
        <v>649.41157999999996</v>
      </c>
      <c r="I95">
        <v>639.66272357142861</v>
      </c>
      <c r="J95">
        <v>3.2849407142857672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186</v>
      </c>
      <c r="G96">
        <v>92</v>
      </c>
      <c r="H96">
        <v>652.00774200000001</v>
      </c>
      <c r="I96">
        <v>642.73573257142857</v>
      </c>
      <c r="J96">
        <v>3.0730089999999564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187</v>
      </c>
      <c r="G97">
        <v>93</v>
      </c>
      <c r="H97">
        <v>653.86214399999994</v>
      </c>
      <c r="I97">
        <v>645.59680985714283</v>
      </c>
      <c r="J97">
        <v>2.8610772857142592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188</v>
      </c>
      <c r="G98">
        <v>94</v>
      </c>
      <c r="H98">
        <v>655.71654599999999</v>
      </c>
      <c r="I98">
        <v>648.35192128571418</v>
      </c>
      <c r="J98">
        <v>2.7551114285713538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189</v>
      </c>
      <c r="G99">
        <v>95</v>
      </c>
      <c r="H99">
        <v>656.82918800000004</v>
      </c>
      <c r="I99">
        <v>650.94808414285706</v>
      </c>
      <c r="J99">
        <v>2.5961628571428719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190</v>
      </c>
      <c r="G100">
        <v>96</v>
      </c>
      <c r="H100">
        <v>657.57094800000004</v>
      </c>
      <c r="I100">
        <v>653.33231514285706</v>
      </c>
      <c r="J100">
        <v>2.3842309999999998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191</v>
      </c>
      <c r="G101">
        <v>97</v>
      </c>
      <c r="H101">
        <v>659.79623100000003</v>
      </c>
      <c r="I101">
        <v>655.02776842857145</v>
      </c>
      <c r="J101">
        <v>1.6954532857143931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192</v>
      </c>
      <c r="G102">
        <v>98</v>
      </c>
      <c r="H102">
        <v>662.76327400000002</v>
      </c>
      <c r="I102">
        <v>656.93515328571436</v>
      </c>
      <c r="J102">
        <v>1.9073848571429153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193</v>
      </c>
      <c r="G103">
        <v>99</v>
      </c>
      <c r="H103">
        <v>663.87591499999996</v>
      </c>
      <c r="I103">
        <v>658.63060657142853</v>
      </c>
      <c r="J103">
        <v>1.6954532857141658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194</v>
      </c>
      <c r="G104">
        <v>100</v>
      </c>
      <c r="H104">
        <v>664.98855600000002</v>
      </c>
      <c r="I104">
        <v>660.22009400000002</v>
      </c>
      <c r="J104">
        <v>1.5894874285714877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195</v>
      </c>
      <c r="G105">
        <v>101</v>
      </c>
      <c r="H105">
        <v>666.10119799999995</v>
      </c>
      <c r="I105">
        <v>661.70361571428577</v>
      </c>
      <c r="J105">
        <v>1.4835217142857573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196</v>
      </c>
      <c r="G106">
        <v>102</v>
      </c>
      <c r="H106">
        <v>666.84295799999995</v>
      </c>
      <c r="I106">
        <v>663.13415428571432</v>
      </c>
      <c r="J106">
        <v>1.4305385714285421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197</v>
      </c>
      <c r="G107">
        <v>103</v>
      </c>
      <c r="H107">
        <v>667.21383900000001</v>
      </c>
      <c r="I107">
        <v>664.51171014285705</v>
      </c>
      <c r="J107">
        <v>1.3775558571427382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198</v>
      </c>
      <c r="G108">
        <v>104</v>
      </c>
      <c r="H108">
        <v>667.9556</v>
      </c>
      <c r="I108">
        <v>665.67733428571432</v>
      </c>
      <c r="J108">
        <v>1.1656241428572685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199</v>
      </c>
      <c r="G109">
        <v>105</v>
      </c>
      <c r="H109">
        <v>668.69736</v>
      </c>
      <c r="I109">
        <v>666.52506085714288</v>
      </c>
      <c r="J109">
        <v>0.84772657142855223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200</v>
      </c>
      <c r="G110">
        <v>106</v>
      </c>
      <c r="H110">
        <v>670.55176200000005</v>
      </c>
      <c r="I110">
        <v>667.47875328571433</v>
      </c>
      <c r="J110">
        <v>0.95369242857145764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201</v>
      </c>
      <c r="G111">
        <v>107</v>
      </c>
      <c r="H111">
        <v>671.29352300000005</v>
      </c>
      <c r="I111">
        <v>668.37946285714293</v>
      </c>
      <c r="J111">
        <v>0.90070957142859243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202</v>
      </c>
      <c r="G112">
        <v>108</v>
      </c>
      <c r="H112">
        <v>671.66440399999999</v>
      </c>
      <c r="I112">
        <v>669.17420657142861</v>
      </c>
      <c r="J112">
        <v>0.79474371428568702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203</v>
      </c>
      <c r="G113">
        <v>109</v>
      </c>
      <c r="H113">
        <v>672.03528400000005</v>
      </c>
      <c r="I113">
        <v>669.91596742857132</v>
      </c>
      <c r="J113">
        <v>0.74176085714270812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204</v>
      </c>
      <c r="G114">
        <v>110</v>
      </c>
      <c r="H114">
        <v>672.40616399999999</v>
      </c>
      <c r="I114">
        <v>670.65772814285708</v>
      </c>
      <c r="J114">
        <v>0.74176071428576051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0.74176057142857144</v>
      </c>
      <c r="D3">
        <f>C3-$C$3</f>
        <v>0</v>
      </c>
      <c r="E3">
        <f t="shared" ref="E3:E34" si="0">(_Ac/(1+EXP(-1*(B3-_Muc)/_sc)))</f>
        <v>72.328151631258791</v>
      </c>
      <c r="F3">
        <f>(D3-E3)^2</f>
        <v>5231.3615183943639</v>
      </c>
      <c r="G3">
        <f>(E3-$H$4)^2</f>
        <v>81757.834177220313</v>
      </c>
      <c r="H3" s="2" t="s">
        <v>11</v>
      </c>
      <c r="I3" s="16">
        <f>SUM(F3:F167)</f>
        <v>1927863.2054746209</v>
      </c>
      <c r="J3">
        <f>1-(I3/I5)</f>
        <v>0.70594570533698431</v>
      </c>
      <c r="L3">
        <f>Input!J4</f>
        <v>0.15894885714285711</v>
      </c>
      <c r="M3">
        <f>L3-$L$3</f>
        <v>0</v>
      </c>
      <c r="N3">
        <f>_Ac*EXP(-1*(B3-_Muc)/_sc)*(1/_sc)*(1/(1+EXP(-1*(B3-_Muc)/_sc))^2)+$L$3</f>
        <v>2.5789873008007032</v>
      </c>
      <c r="O3">
        <f>(L3-N3)^2</f>
        <v>5.8565860687818887</v>
      </c>
      <c r="P3">
        <f>(N3-$Q$4)^2</f>
        <v>22.680233501034923</v>
      </c>
      <c r="Q3" s="1" t="s">
        <v>11</v>
      </c>
      <c r="R3" s="16">
        <f>SUM(O3:O167)</f>
        <v>15820.362957235275</v>
      </c>
      <c r="S3" s="5">
        <f>1-(R3/R5)</f>
        <v>-0.62787856570762846</v>
      </c>
      <c r="V3">
        <f>COUNT(B3:B500)</f>
        <v>82</v>
      </c>
      <c r="X3">
        <v>2615600.85832689</v>
      </c>
      <c r="Y3">
        <v>313.68021074371046</v>
      </c>
      <c r="Z3">
        <v>29.886364722720462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1.0066751428571428</v>
      </c>
      <c r="D4">
        <f t="shared" ref="D4:D67" si="2">C4-$C$3</f>
        <v>0.26491457142857133</v>
      </c>
      <c r="E4">
        <f t="shared" si="0"/>
        <v>74.789130465608238</v>
      </c>
      <c r="F4">
        <f t="shared" ref="F4:F67" si="3">(D4-E4)^2</f>
        <v>5553.8587546423005</v>
      </c>
      <c r="G4">
        <f t="shared" ref="G4:G67" si="4">(E4-$H$4)^2</f>
        <v>80356.53914919043</v>
      </c>
      <c r="H4">
        <f>AVERAGE(D3:D167)</f>
        <v>358.26142037979093</v>
      </c>
      <c r="I4" t="s">
        <v>5</v>
      </c>
      <c r="J4" t="s">
        <v>6</v>
      </c>
      <c r="L4">
        <f>Input!J5</f>
        <v>0.26491457142857133</v>
      </c>
      <c r="M4">
        <f t="shared" ref="M4:M67" si="5">L4-$L$3</f>
        <v>0.10596571428571422</v>
      </c>
      <c r="N4">
        <f t="shared" ref="N4:N34" si="6">_Ac*EXP(-1*(B4-_Muc)/_sc)*(1/_sc)*(1/(1+EXP(-1*(B4-_Muc)/_sc))^2)+$L$3</f>
        <v>2.6613272051945791</v>
      </c>
      <c r="O4">
        <f t="shared" ref="O4:O67" si="7">(L4-N4)^2</f>
        <v>5.7427935112733346</v>
      </c>
      <c r="P4">
        <f t="shared" ref="P4:P67" si="8">(N4-$Q$4)^2</f>
        <v>21.90274604771437</v>
      </c>
      <c r="Q4">
        <f>AVERAGE(M3:M167)</f>
        <v>7.341364175958204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1.4305385714285717</v>
      </c>
      <c r="D5">
        <f t="shared" si="2"/>
        <v>0.68877800000000022</v>
      </c>
      <c r="E5">
        <f t="shared" si="0"/>
        <v>77.33384208747222</v>
      </c>
      <c r="F5">
        <f t="shared" si="3"/>
        <v>5874.4658489727244</v>
      </c>
      <c r="G5">
        <f t="shared" si="4"/>
        <v>78920.304245186839</v>
      </c>
      <c r="I5">
        <f>SUM(G3:G167)</f>
        <v>6556147.0805381015</v>
      </c>
      <c r="J5" s="5">
        <f>1-((1-J3)*(V3-1)/(V3-1-1))</f>
        <v>0.70227002665369664</v>
      </c>
      <c r="L5">
        <f>Input!J6</f>
        <v>0.42386342857142889</v>
      </c>
      <c r="M5">
        <f t="shared" si="5"/>
        <v>0.26491457142857178</v>
      </c>
      <c r="N5">
        <f t="shared" si="6"/>
        <v>2.7464684943880702</v>
      </c>
      <c r="O5">
        <f t="shared" si="7"/>
        <v>5.3944942917571241</v>
      </c>
      <c r="P5">
        <f t="shared" si="8"/>
        <v>21.113066324511866</v>
      </c>
      <c r="R5">
        <f>SUM(P3:P167)</f>
        <v>9718.3925696314236</v>
      </c>
      <c r="S5" s="5">
        <f>1-((1-S3)*(V3-1)/(V3-1-1))</f>
        <v>-0.64822704777897355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2.0133507142857145</v>
      </c>
      <c r="D6">
        <f t="shared" si="2"/>
        <v>1.2715901428571432</v>
      </c>
      <c r="E6">
        <f t="shared" si="0"/>
        <v>79.965135264961987</v>
      </c>
      <c r="F6">
        <f t="shared" si="3"/>
        <v>6192.6740438847501</v>
      </c>
      <c r="G6">
        <f t="shared" si="4"/>
        <v>77448.822308714167</v>
      </c>
      <c r="L6">
        <f>Input!J7</f>
        <v>0.58281214285714289</v>
      </c>
      <c r="M6">
        <f t="shared" si="5"/>
        <v>0.42386328571428578</v>
      </c>
      <c r="N6">
        <f t="shared" si="6"/>
        <v>2.8345064661925043</v>
      </c>
      <c r="O6">
        <f t="shared" si="7"/>
        <v>5.0701273257406925</v>
      </c>
      <c r="P6">
        <f t="shared" si="8"/>
        <v>20.311766416074526</v>
      </c>
      <c r="V6" s="19" t="s">
        <v>17</v>
      </c>
      <c r="W6" s="20">
        <f>SQRT((S5-J5)^2)</f>
        <v>1.3504970744326701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2.9670432857142859</v>
      </c>
      <c r="D7">
        <f t="shared" si="2"/>
        <v>2.2252827142857146</v>
      </c>
      <c r="E7">
        <f t="shared" si="0"/>
        <v>82.685955675500665</v>
      </c>
      <c r="F7">
        <f t="shared" si="3"/>
        <v>6473.919893371587</v>
      </c>
      <c r="G7">
        <f t="shared" si="4"/>
        <v>75941.836746985529</v>
      </c>
      <c r="L7">
        <f>Input!J8</f>
        <v>0.95369257142857133</v>
      </c>
      <c r="M7">
        <f t="shared" si="5"/>
        <v>0.79474371428571422</v>
      </c>
      <c r="N7">
        <f t="shared" si="6"/>
        <v>2.9255396594769163</v>
      </c>
      <c r="O7">
        <f t="shared" si="7"/>
        <v>3.8881809386447377</v>
      </c>
      <c r="P7">
        <f t="shared" si="8"/>
        <v>19.4995061603572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4.2386332857142852</v>
      </c>
      <c r="D8">
        <f t="shared" si="2"/>
        <v>3.4968727142857139</v>
      </c>
      <c r="E8">
        <f t="shared" si="0"/>
        <v>85.499349201660195</v>
      </c>
      <c r="F8">
        <f t="shared" si="3"/>
        <v>6724.4061500624048</v>
      </c>
      <c r="G8">
        <f t="shared" si="4"/>
        <v>74399.147473383651</v>
      </c>
      <c r="L8">
        <f>Input!J9</f>
        <v>1.2715899999999993</v>
      </c>
      <c r="M8">
        <f t="shared" si="5"/>
        <v>1.1126411428571421</v>
      </c>
      <c r="N8">
        <f t="shared" si="6"/>
        <v>3.0196699643407712</v>
      </c>
      <c r="O8">
        <f t="shared" si="7"/>
        <v>3.0557835617296343</v>
      </c>
      <c r="P8">
        <f t="shared" si="8"/>
        <v>18.677040858727626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5.987069428571429</v>
      </c>
      <c r="D9">
        <f t="shared" si="2"/>
        <v>5.2453088571428577</v>
      </c>
      <c r="E9">
        <f t="shared" si="0"/>
        <v>88.408465339032574</v>
      </c>
      <c r="F9">
        <f t="shared" si="3"/>
        <v>6916.1105960312752</v>
      </c>
      <c r="G9">
        <f t="shared" si="4"/>
        <v>72820.617344229569</v>
      </c>
      <c r="L9">
        <f>Input!J10</f>
        <v>1.7484361428571438</v>
      </c>
      <c r="M9">
        <f t="shared" si="5"/>
        <v>1.5894872857142865</v>
      </c>
      <c r="N9">
        <f t="shared" si="6"/>
        <v>3.1170027360280121</v>
      </c>
      <c r="O9">
        <f t="shared" si="7"/>
        <v>1.8729745199433172</v>
      </c>
      <c r="P9">
        <f t="shared" si="8"/>
        <v>17.845229575169085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8.2653347142857143</v>
      </c>
      <c r="D10">
        <f t="shared" si="2"/>
        <v>7.523574142857143</v>
      </c>
      <c r="E10">
        <f t="shared" si="0"/>
        <v>91.416560719937152</v>
      </c>
      <c r="F10">
        <f t="shared" si="3"/>
        <v>7038.0331968221262</v>
      </c>
      <c r="G10">
        <f t="shared" si="4"/>
        <v>71206.179126887073</v>
      </c>
      <c r="L10">
        <f>Input!J11</f>
        <v>2.2782652857142853</v>
      </c>
      <c r="M10">
        <f t="shared" si="5"/>
        <v>2.1193164285714281</v>
      </c>
      <c r="N10">
        <f t="shared" si="6"/>
        <v>3.2176469127091329</v>
      </c>
      <c r="O10">
        <f t="shared" si="7"/>
        <v>0.88243784113548707</v>
      </c>
      <c r="P10">
        <f t="shared" si="8"/>
        <v>17.005044067218414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11.603258428571428</v>
      </c>
      <c r="D11">
        <f t="shared" si="2"/>
        <v>10.861497857142856</v>
      </c>
      <c r="E11">
        <f t="shared" si="0"/>
        <v>94.527002756898966</v>
      </c>
      <c r="F11">
        <f t="shared" si="3"/>
        <v>6999.9167101311141</v>
      </c>
      <c r="G11">
        <f t="shared" si="4"/>
        <v>69555.843038885985</v>
      </c>
      <c r="L11">
        <f>Input!J12</f>
        <v>3.3379237142857132</v>
      </c>
      <c r="M11">
        <f t="shared" si="5"/>
        <v>3.178974857142856</v>
      </c>
      <c r="N11">
        <f t="shared" si="6"/>
        <v>3.3217151372623914</v>
      </c>
      <c r="O11">
        <f t="shared" si="7"/>
        <v>2.6271796912095507E-4</v>
      </c>
      <c r="P11">
        <f t="shared" si="8"/>
        <v>16.157578394288166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17.00751557142857</v>
      </c>
      <c r="D12">
        <f t="shared" si="2"/>
        <v>16.265754999999999</v>
      </c>
      <c r="E12">
        <f t="shared" si="0"/>
        <v>97.743273409964303</v>
      </c>
      <c r="F12">
        <f t="shared" si="3"/>
        <v>6638.5860062460724</v>
      </c>
      <c r="G12">
        <f t="shared" si="4"/>
        <v>67869.704900592173</v>
      </c>
      <c r="L12">
        <f>Input!J13</f>
        <v>5.4042571428571424</v>
      </c>
      <c r="M12">
        <f t="shared" si="5"/>
        <v>5.2453082857142856</v>
      </c>
      <c r="N12">
        <f t="shared" si="6"/>
        <v>3.4293238831896473</v>
      </c>
      <c r="O12">
        <f t="shared" si="7"/>
        <v>3.9003613801408776</v>
      </c>
      <c r="P12">
        <f t="shared" si="8"/>
        <v>15.304059252244695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23.153533571428571</v>
      </c>
      <c r="D13">
        <f t="shared" si="2"/>
        <v>22.411773</v>
      </c>
      <c r="E13">
        <f t="shared" si="0"/>
        <v>101.06897308205714</v>
      </c>
      <c r="F13">
        <f t="shared" si="3"/>
        <v>6186.9551247487707</v>
      </c>
      <c r="G13">
        <f t="shared" si="4"/>
        <v>66147.954946997575</v>
      </c>
      <c r="L13">
        <f>Input!J14</f>
        <v>6.1460180000000015</v>
      </c>
      <c r="M13">
        <f t="shared" si="5"/>
        <v>5.9870691428571448</v>
      </c>
      <c r="N13">
        <f t="shared" si="6"/>
        <v>3.5405935848068526</v>
      </c>
      <c r="O13">
        <f t="shared" si="7"/>
        <v>6.7882363832845618</v>
      </c>
      <c r="P13">
        <f t="shared" si="8"/>
        <v>14.445857086560993</v>
      </c>
      <c r="S13" t="s">
        <v>23</v>
      </c>
      <c r="T13">
        <f>_Ac*0.8413</f>
        <v>2200505.0021104128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30.942021857142858</v>
      </c>
      <c r="D14">
        <f t="shared" si="2"/>
        <v>30.200261285714287</v>
      </c>
      <c r="E14">
        <f t="shared" si="0"/>
        <v>104.50782464672399</v>
      </c>
      <c r="F14">
        <f t="shared" si="3"/>
        <v>5521.6139726504707</v>
      </c>
      <c r="G14">
        <f t="shared" si="4"/>
        <v>64390.887347460775</v>
      </c>
      <c r="L14">
        <f>Input!J15</f>
        <v>7.788488285714287</v>
      </c>
      <c r="M14">
        <f t="shared" si="5"/>
        <v>7.6295394285714302</v>
      </c>
      <c r="N14">
        <f t="shared" si="6"/>
        <v>3.6556487718539903</v>
      </c>
      <c r="O14">
        <f t="shared" si="7"/>
        <v>17.080362447325019</v>
      </c>
      <c r="P14">
        <f t="shared" si="8"/>
        <v>13.584498040051088</v>
      </c>
      <c r="S14" t="s">
        <v>24</v>
      </c>
      <c r="T14">
        <f>_Ac*0.9772</f>
        <v>2555965.158757037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40.531929285714291</v>
      </c>
      <c r="D15">
        <f t="shared" si="2"/>
        <v>39.79016871428572</v>
      </c>
      <c r="E15">
        <f t="shared" si="0"/>
        <v>108.06367761276029</v>
      </c>
      <c r="F15">
        <f t="shared" si="3"/>
        <v>4661.272017310087</v>
      </c>
      <c r="G15">
        <f t="shared" si="4"/>
        <v>62598.910485717242</v>
      </c>
      <c r="L15">
        <f>Input!J16</f>
        <v>9.5899074285714327</v>
      </c>
      <c r="M15">
        <f t="shared" si="5"/>
        <v>9.430958571428576</v>
      </c>
      <c r="N15">
        <f t="shared" si="6"/>
        <v>3.774618208674108</v>
      </c>
      <c r="O15">
        <f t="shared" si="7"/>
        <v>33.817588711054043</v>
      </c>
      <c r="P15">
        <f t="shared" si="8"/>
        <v>12.721676795137361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52.55905085714285</v>
      </c>
      <c r="D16">
        <f t="shared" si="2"/>
        <v>51.817290285714279</v>
      </c>
      <c r="E16">
        <f t="shared" si="0"/>
        <v>111.74051243036402</v>
      </c>
      <c r="F16">
        <f t="shared" si="3"/>
        <v>3590.792552197041</v>
      </c>
      <c r="G16">
        <f t="shared" si="4"/>
        <v>60772.558056209818</v>
      </c>
      <c r="L16">
        <f>Input!J17</f>
        <v>12.027121571428559</v>
      </c>
      <c r="M16">
        <f t="shared" si="5"/>
        <v>11.868172714285702</v>
      </c>
      <c r="N16">
        <f t="shared" si="6"/>
        <v>3.897635038116122</v>
      </c>
      <c r="O16">
        <f t="shared" si="7"/>
        <v>66.088551295308278</v>
      </c>
      <c r="P16">
        <f t="shared" si="8"/>
        <v>11.85927037482257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65.539864857142859</v>
      </c>
      <c r="D17">
        <f t="shared" si="2"/>
        <v>64.798104285714288</v>
      </c>
      <c r="E17">
        <f t="shared" si="0"/>
        <v>115.54244494362221</v>
      </c>
      <c r="F17">
        <f t="shared" si="3"/>
        <v>2574.9881088058073</v>
      </c>
      <c r="G17">
        <f t="shared" si="4"/>
        <v>58912.501036783469</v>
      </c>
      <c r="L17">
        <f>Input!J18</f>
        <v>12.980814000000009</v>
      </c>
      <c r="M17">
        <f t="shared" si="5"/>
        <v>12.821865142857153</v>
      </c>
      <c r="N17">
        <f t="shared" si="6"/>
        <v>4.024836930321368</v>
      </c>
      <c r="O17">
        <f t="shared" si="7"/>
        <v>80.209525272609639</v>
      </c>
      <c r="P17">
        <f t="shared" si="8"/>
        <v>10.999352971051458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79.845251571428562</v>
      </c>
      <c r="D18">
        <f t="shared" si="2"/>
        <v>79.103490999999991</v>
      </c>
      <c r="E18">
        <f t="shared" si="0"/>
        <v>119.47373099429247</v>
      </c>
      <c r="F18">
        <f t="shared" si="3"/>
        <v>1629.7562771967716</v>
      </c>
      <c r="G18">
        <f t="shared" si="4"/>
        <v>57019.560602065307</v>
      </c>
      <c r="L18">
        <f>Input!J19</f>
        <v>14.305386714285703</v>
      </c>
      <c r="M18">
        <f t="shared" si="5"/>
        <v>14.146437857142846</v>
      </c>
      <c r="N18">
        <f t="shared" si="6"/>
        <v>4.1563662365590925</v>
      </c>
      <c r="O18">
        <f t="shared" si="7"/>
        <v>103.00261665731408</v>
      </c>
      <c r="P18">
        <f t="shared" si="8"/>
        <v>10.144211873976586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93.991689714285712</v>
      </c>
      <c r="D19">
        <f t="shared" si="2"/>
        <v>93.249929142857141</v>
      </c>
      <c r="E19">
        <f t="shared" si="0"/>
        <v>123.5387711820166</v>
      </c>
      <c r="F19">
        <f t="shared" si="3"/>
        <v>917.4139520731535</v>
      </c>
      <c r="G19">
        <f t="shared" si="4"/>
        <v>55094.722046421433</v>
      </c>
      <c r="L19">
        <f>Input!J20</f>
        <v>14.14643814285715</v>
      </c>
      <c r="M19">
        <f t="shared" si="5"/>
        <v>13.987489285714293</v>
      </c>
      <c r="N19">
        <f t="shared" si="6"/>
        <v>4.2923701482818046</v>
      </c>
      <c r="O19">
        <f t="shared" si="7"/>
        <v>97.10265604171417</v>
      </c>
      <c r="P19">
        <f t="shared" si="8"/>
        <v>9.2963645808063529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109.6746322857143</v>
      </c>
      <c r="D20">
        <f t="shared" si="2"/>
        <v>108.93287171428572</v>
      </c>
      <c r="E20">
        <f t="shared" si="0"/>
        <v>127.74211578627251</v>
      </c>
      <c r="F20">
        <f t="shared" si="3"/>
        <v>353.78766255956992</v>
      </c>
      <c r="G20">
        <f t="shared" si="4"/>
        <v>53139.149790279327</v>
      </c>
      <c r="L20">
        <f>Input!J21</f>
        <v>15.682942571428583</v>
      </c>
      <c r="M20">
        <f t="shared" si="5"/>
        <v>15.523993714285726</v>
      </c>
      <c r="N20">
        <f t="shared" si="6"/>
        <v>4.4330008615770806</v>
      </c>
      <c r="O20">
        <f t="shared" si="7"/>
        <v>126.56118847505653</v>
      </c>
      <c r="P20">
        <f t="shared" si="8"/>
        <v>8.4585771684379534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125.67547242857141</v>
      </c>
      <c r="D21">
        <f t="shared" si="2"/>
        <v>124.93371185714284</v>
      </c>
      <c r="E21">
        <f t="shared" si="0"/>
        <v>132.08846985555195</v>
      </c>
      <c r="F21">
        <f t="shared" si="3"/>
        <v>51.190562015799138</v>
      </c>
      <c r="G21">
        <f t="shared" si="4"/>
        <v>51154.203548839854</v>
      </c>
      <c r="L21">
        <f>Input!J22</f>
        <v>16.000840142857115</v>
      </c>
      <c r="M21">
        <f t="shared" si="5"/>
        <v>15.841891285714258</v>
      </c>
      <c r="N21">
        <f t="shared" si="6"/>
        <v>4.5784157471983402</v>
      </c>
      <c r="O21">
        <f t="shared" si="7"/>
        <v>130.47177907454073</v>
      </c>
      <c r="P21">
        <f t="shared" si="8"/>
        <v>7.6338840199866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141.78227842857143</v>
      </c>
      <c r="D22">
        <f t="shared" si="2"/>
        <v>141.04051785714285</v>
      </c>
      <c r="E22">
        <f t="shared" si="0"/>
        <v>136.58269846943696</v>
      </c>
      <c r="F22">
        <f t="shared" si="3"/>
        <v>19.872153693406446</v>
      </c>
      <c r="G22">
        <f t="shared" si="4"/>
        <v>49141.455747808053</v>
      </c>
      <c r="L22">
        <f>Input!J23</f>
        <v>16.10680600000002</v>
      </c>
      <c r="M22">
        <f t="shared" si="5"/>
        <v>15.947857142857163</v>
      </c>
      <c r="N22">
        <f t="shared" si="6"/>
        <v>4.7287775263632978</v>
      </c>
      <c r="O22">
        <f t="shared" si="7"/>
        <v>129.45953194688798</v>
      </c>
      <c r="P22">
        <f t="shared" si="8"/>
        <v>6.8256090016415367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158.52487928571426</v>
      </c>
      <c r="D23">
        <f t="shared" si="2"/>
        <v>157.78311871428568</v>
      </c>
      <c r="E23">
        <f t="shared" si="0"/>
        <v>141.22983217943982</v>
      </c>
      <c r="F23">
        <f t="shared" si="3"/>
        <v>274.01129510470901</v>
      </c>
      <c r="G23">
        <f t="shared" si="4"/>
        <v>47102.710276766782</v>
      </c>
      <c r="L23">
        <f>Input!J24</f>
        <v>16.742600857142833</v>
      </c>
      <c r="M23">
        <f t="shared" si="5"/>
        <v>16.583651999999976</v>
      </c>
      <c r="N23">
        <f t="shared" si="6"/>
        <v>4.8842544525150959</v>
      </c>
      <c r="O23">
        <f t="shared" si="7"/>
        <v>140.62037945214757</v>
      </c>
      <c r="P23">
        <f t="shared" si="8"/>
        <v>6.0373881930386668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176.48608714285714</v>
      </c>
      <c r="D24">
        <f t="shared" si="2"/>
        <v>175.74432657142856</v>
      </c>
      <c r="E24">
        <f t="shared" si="0"/>
        <v>146.03507263466781</v>
      </c>
      <c r="F24">
        <f t="shared" si="3"/>
        <v>882.63976947893389</v>
      </c>
      <c r="G24">
        <f t="shared" si="4"/>
        <v>45040.022677233923</v>
      </c>
      <c r="L24">
        <f>Input!J25</f>
        <v>17.961207857142881</v>
      </c>
      <c r="M24">
        <f t="shared" si="5"/>
        <v>17.802259000000024</v>
      </c>
      <c r="N24">
        <f t="shared" si="6"/>
        <v>5.0450204992476513</v>
      </c>
      <c r="O24">
        <f t="shared" si="7"/>
        <v>166.82789586425253</v>
      </c>
      <c r="P24">
        <f t="shared" si="8"/>
        <v>5.2731942815685393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194.71220971428573</v>
      </c>
      <c r="D25">
        <f t="shared" si="2"/>
        <v>193.97044914285715</v>
      </c>
      <c r="E25">
        <f t="shared" si="0"/>
        <v>151.00379839858468</v>
      </c>
      <c r="F25">
        <f t="shared" si="3"/>
        <v>1846.1330761802901</v>
      </c>
      <c r="G25">
        <f t="shared" si="4"/>
        <v>42955.721869304594</v>
      </c>
      <c r="L25">
        <f>Input!J26</f>
        <v>18.22612257142859</v>
      </c>
      <c r="M25">
        <f t="shared" si="5"/>
        <v>18.067173714285733</v>
      </c>
      <c r="N25">
        <f t="shared" si="6"/>
        <v>5.2112555546036718</v>
      </c>
      <c r="O25">
        <f t="shared" si="7"/>
        <v>169.38676346563716</v>
      </c>
      <c r="P25">
        <f t="shared" si="8"/>
        <v>4.5373627387689055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212.62043471428572</v>
      </c>
      <c r="D26">
        <f t="shared" si="2"/>
        <v>211.87867414285714</v>
      </c>
      <c r="E26">
        <f t="shared" si="0"/>
        <v>156.14157096334307</v>
      </c>
      <c r="F26">
        <f t="shared" si="3"/>
        <v>3106.624670843797</v>
      </c>
      <c r="G26">
        <f t="shared" si="4"/>
        <v>40852.433528127556</v>
      </c>
      <c r="L26">
        <f>Input!J27</f>
        <v>17.908224999999987</v>
      </c>
      <c r="M26">
        <f t="shared" si="5"/>
        <v>17.749276142857131</v>
      </c>
      <c r="N26">
        <f t="shared" si="6"/>
        <v>5.3831456219605043</v>
      </c>
      <c r="O26">
        <f t="shared" si="7"/>
        <v>156.8776134261899</v>
      </c>
      <c r="P26">
        <f t="shared" si="8"/>
        <v>3.8346199052208418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229.89286485714283</v>
      </c>
      <c r="D27">
        <f t="shared" si="2"/>
        <v>229.15110428571424</v>
      </c>
      <c r="E27">
        <f t="shared" si="0"/>
        <v>161.4541409683907</v>
      </c>
      <c r="F27">
        <f t="shared" si="3"/>
        <v>4582.8788423870483</v>
      </c>
      <c r="G27">
        <f t="shared" si="4"/>
        <v>38733.105229316963</v>
      </c>
      <c r="L27">
        <f>Input!J28</f>
        <v>17.272430142857104</v>
      </c>
      <c r="M27">
        <f t="shared" si="5"/>
        <v>17.113481285714247</v>
      </c>
      <c r="N27">
        <f t="shared" si="6"/>
        <v>5.5608830277264776</v>
      </c>
      <c r="O27">
        <f t="shared" si="7"/>
        <v>137.16033582992449</v>
      </c>
      <c r="P27">
        <f t="shared" si="8"/>
        <v>3.1701131192085672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246.58248285714288</v>
      </c>
      <c r="D28">
        <f t="shared" si="2"/>
        <v>245.84072228571429</v>
      </c>
      <c r="E28">
        <f t="shared" si="0"/>
        <v>166.94745463027326</v>
      </c>
      <c r="F28">
        <f t="shared" si="3"/>
        <v>6224.1476813530589</v>
      </c>
      <c r="G28">
        <f t="shared" si="4"/>
        <v>36601.033490807626</v>
      </c>
      <c r="L28">
        <f>Input!J29</f>
        <v>16.689618000000053</v>
      </c>
      <c r="M28">
        <f t="shared" si="5"/>
        <v>16.530669142857196</v>
      </c>
      <c r="N28">
        <f t="shared" si="6"/>
        <v>5.7446666360777288</v>
      </c>
      <c r="O28">
        <f t="shared" si="7"/>
        <v>119.79196035862516</v>
      </c>
      <c r="P28">
        <f t="shared" si="8"/>
        <v>2.5494430338603618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262.9542032857143</v>
      </c>
      <c r="D29">
        <f t="shared" si="2"/>
        <v>262.21244271428571</v>
      </c>
      <c r="E29">
        <f t="shared" si="0"/>
        <v>172.62766039079295</v>
      </c>
      <c r="F29">
        <f t="shared" si="3"/>
        <v>8025.4332239475807</v>
      </c>
      <c r="G29">
        <f t="shared" si="4"/>
        <v>34459.892847652911</v>
      </c>
      <c r="L29">
        <f>Input!J30</f>
        <v>16.371720428571422</v>
      </c>
      <c r="M29">
        <f t="shared" si="5"/>
        <v>16.212771571428565</v>
      </c>
      <c r="N29">
        <f t="shared" si="6"/>
        <v>5.9347020709732066</v>
      </c>
      <c r="O29">
        <f t="shared" si="7"/>
        <v>108.93135219684217</v>
      </c>
      <c r="P29">
        <f t="shared" si="8"/>
        <v>1.978698277600824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277.73643642857144</v>
      </c>
      <c r="D30">
        <f t="shared" si="2"/>
        <v>276.99467585714285</v>
      </c>
      <c r="E30">
        <f t="shared" si="0"/>
        <v>178.50111579092348</v>
      </c>
      <c r="F30">
        <f t="shared" si="3"/>
        <v>9700.9813745179636</v>
      </c>
      <c r="G30">
        <f t="shared" si="4"/>
        <v>32313.767105882402</v>
      </c>
      <c r="L30">
        <f>Input!J31</f>
        <v>14.782233142857137</v>
      </c>
      <c r="M30">
        <f t="shared" si="5"/>
        <v>14.623284285714281</v>
      </c>
      <c r="N30">
        <f t="shared" si="6"/>
        <v>6.131201945693558</v>
      </c>
      <c r="O30">
        <f t="shared" si="7"/>
        <v>74.840340774297516</v>
      </c>
      <c r="P30">
        <f t="shared" si="8"/>
        <v>1.464492623559102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291.7769087142857</v>
      </c>
      <c r="D31">
        <f t="shared" si="2"/>
        <v>291.03514814285711</v>
      </c>
      <c r="E31">
        <f t="shared" si="0"/>
        <v>184.57439457813138</v>
      </c>
      <c r="F31">
        <f t="shared" si="3"/>
        <v>11333.892049569264</v>
      </c>
      <c r="G31">
        <f t="shared" si="4"/>
        <v>30167.182931826352</v>
      </c>
      <c r="L31">
        <f>Input!J32</f>
        <v>14.040472285714259</v>
      </c>
      <c r="M31">
        <f t="shared" si="5"/>
        <v>13.881523428571402</v>
      </c>
      <c r="N31">
        <f t="shared" si="6"/>
        <v>6.3343861001577908</v>
      </c>
      <c r="O31">
        <f t="shared" si="7"/>
        <v>59.383764299224232</v>
      </c>
      <c r="P31">
        <f t="shared" si="8"/>
        <v>1.0140048451427028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304.65175685714286</v>
      </c>
      <c r="D32">
        <f t="shared" si="2"/>
        <v>303.90999628571427</v>
      </c>
      <c r="E32">
        <f t="shared" si="0"/>
        <v>190.85429405501026</v>
      </c>
      <c r="F32">
        <f t="shared" si="3"/>
        <v>12781.591806877612</v>
      </c>
      <c r="G32">
        <f t="shared" si="4"/>
        <v>28025.145944321077</v>
      </c>
      <c r="L32">
        <f>Input!J33</f>
        <v>12.874848142857161</v>
      </c>
      <c r="M32">
        <f t="shared" si="5"/>
        <v>12.715899285714304</v>
      </c>
      <c r="N32">
        <f t="shared" si="6"/>
        <v>6.5444818462800622</v>
      </c>
      <c r="O32">
        <f t="shared" si="7"/>
        <v>40.073537448839254</v>
      </c>
      <c r="P32">
        <f t="shared" si="8"/>
        <v>0.6350214473532626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317.15572457142855</v>
      </c>
      <c r="D33">
        <f t="shared" si="2"/>
        <v>316.41396399999996</v>
      </c>
      <c r="E33">
        <f t="shared" si="0"/>
        <v>197.34784267740793</v>
      </c>
      <c r="F33">
        <f t="shared" si="3"/>
        <v>14176.741246806207</v>
      </c>
      <c r="G33">
        <f t="shared" si="4"/>
        <v>25893.179488980855</v>
      </c>
      <c r="L33">
        <f>Input!J34</f>
        <v>12.503967714285693</v>
      </c>
      <c r="M33">
        <f t="shared" si="5"/>
        <v>12.345018857142836</v>
      </c>
      <c r="N33">
        <f t="shared" si="6"/>
        <v>6.7617242216379143</v>
      </c>
      <c r="O33">
        <f t="shared" si="7"/>
        <v>32.973360328855762</v>
      </c>
      <c r="P33">
        <f t="shared" si="8"/>
        <v>0.33598247664442754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328.81196571428569</v>
      </c>
      <c r="D34">
        <f t="shared" si="2"/>
        <v>328.07020514285711</v>
      </c>
      <c r="E34">
        <f t="shared" si="0"/>
        <v>204.06230791049043</v>
      </c>
      <c r="F34">
        <f t="shared" si="3"/>
        <v>15377.958575993214</v>
      </c>
      <c r="G34">
        <f t="shared" si="4"/>
        <v>23777.366286319986</v>
      </c>
      <c r="L34">
        <f>Input!J35</f>
        <v>11.656241142857141</v>
      </c>
      <c r="M34">
        <f t="shared" si="5"/>
        <v>11.497292285714284</v>
      </c>
      <c r="N34">
        <f t="shared" si="6"/>
        <v>6.9863562517319737</v>
      </c>
      <c r="O34">
        <f t="shared" si="7"/>
        <v>21.807824896359115</v>
      </c>
      <c r="P34">
        <f t="shared" si="8"/>
        <v>0.12603062626341688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339.09065099999998</v>
      </c>
      <c r="D35">
        <f t="shared" si="2"/>
        <v>338.34889042857139</v>
      </c>
      <c r="E35">
        <f t="shared" ref="E35:E66" si="9">(_Ac/(1+EXP(-1*(B35-_Muc)/_sc)))</f>
        <v>211.00520435148348</v>
      </c>
      <c r="F35">
        <f t="shared" si="3"/>
        <v>16216.414383699914</v>
      </c>
      <c r="G35">
        <f t="shared" si="4"/>
        <v>21684.393158975552</v>
      </c>
      <c r="L35">
        <f>Input!J36</f>
        <v>10.278685285714289</v>
      </c>
      <c r="M35">
        <f t="shared" si="5"/>
        <v>10.119736428571432</v>
      </c>
      <c r="N35">
        <f t="shared" ref="N35:N66" si="10">_Ac*EXP(-1*(B35-_Muc)/_sc)*(1/_sc)*(1/(1+EXP(-1*(B35-_Muc)/_sc))^2)+$L$3</f>
        <v>7.2186292211268501</v>
      </c>
      <c r="O35">
        <f t="shared" si="7"/>
        <v>9.3639431184183639</v>
      </c>
      <c r="P35">
        <f t="shared" si="8"/>
        <v>1.5063869137454477E-2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348.30967814285714</v>
      </c>
      <c r="D36">
        <f t="shared" si="2"/>
        <v>347.56791757142855</v>
      </c>
      <c r="E36">
        <f t="shared" si="9"/>
        <v>218.18430212811936</v>
      </c>
      <c r="F36">
        <f t="shared" si="3"/>
        <v>16740.119945182119</v>
      </c>
      <c r="G36">
        <f t="shared" si="4"/>
        <v>19621.599057692783</v>
      </c>
      <c r="L36">
        <f>Input!J37</f>
        <v>9.2190271428571577</v>
      </c>
      <c r="M36">
        <f t="shared" si="5"/>
        <v>9.060078285714301</v>
      </c>
      <c r="N36">
        <f t="shared" si="10"/>
        <v>7.4588029537724578</v>
      </c>
      <c r="O36">
        <f t="shared" si="7"/>
        <v>3.0983891958388892</v>
      </c>
      <c r="P36">
        <f t="shared" si="8"/>
        <v>1.3791866534505676E-2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356.998876</v>
      </c>
      <c r="D37">
        <f t="shared" si="2"/>
        <v>356.25711542857141</v>
      </c>
      <c r="E37">
        <f t="shared" si="9"/>
        <v>225.60763558212369</v>
      </c>
      <c r="F37">
        <f t="shared" si="3"/>
        <v>17069.28658414735</v>
      </c>
      <c r="G37">
        <f t="shared" si="4"/>
        <v>17597.026621145811</v>
      </c>
      <c r="L37">
        <f>Input!J38</f>
        <v>8.6891978571428581</v>
      </c>
      <c r="M37">
        <f t="shared" si="5"/>
        <v>8.5302490000000013</v>
      </c>
      <c r="N37">
        <f t="shared" si="10"/>
        <v>7.7071461028149537</v>
      </c>
      <c r="O37">
        <f t="shared" si="7"/>
        <v>0.96442564817851462</v>
      </c>
      <c r="P37">
        <f t="shared" si="8"/>
        <v>0.13379641801503658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365.15824485714285</v>
      </c>
      <c r="D38">
        <f t="shared" si="2"/>
        <v>364.41648428571426</v>
      </c>
      <c r="E38">
        <f t="shared" si="9"/>
        <v>233.28351224739072</v>
      </c>
      <c r="F38">
        <f t="shared" si="3"/>
        <v>17195.856355603744</v>
      </c>
      <c r="G38">
        <f t="shared" si="4"/>
        <v>15619.477521150668</v>
      </c>
      <c r="L38">
        <f>Input!J39</f>
        <v>8.1593688571428515</v>
      </c>
      <c r="M38">
        <f t="shared" si="5"/>
        <v>8.0004199999999948</v>
      </c>
      <c r="N38">
        <f t="shared" si="10"/>
        <v>7.9639364502168561</v>
      </c>
      <c r="O38">
        <f t="shared" si="7"/>
        <v>3.8193825676887852E-2</v>
      </c>
      <c r="P38">
        <f t="shared" si="8"/>
        <v>0.3875962366755904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373.90042571428569</v>
      </c>
      <c r="D39">
        <f t="shared" si="2"/>
        <v>373.1586651428571</v>
      </c>
      <c r="E39">
        <f t="shared" si="9"/>
        <v>241.22052213282095</v>
      </c>
      <c r="F39">
        <f t="shared" si="3"/>
        <v>17407.673580936753</v>
      </c>
      <c r="G39">
        <f t="shared" si="4"/>
        <v>13698.571862457582</v>
      </c>
      <c r="L39">
        <f>Input!J40</f>
        <v>8.7421808571428414</v>
      </c>
      <c r="M39">
        <f t="shared" si="5"/>
        <v>8.5832319999999847</v>
      </c>
      <c r="N39">
        <f t="shared" si="10"/>
        <v>8.2294612165165244</v>
      </c>
      <c r="O39">
        <f t="shared" si="7"/>
        <v>0.26288142988397967</v>
      </c>
      <c r="P39">
        <f t="shared" si="8"/>
        <v>0.78871635344844693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384.54999157142856</v>
      </c>
      <c r="D40">
        <f t="shared" si="2"/>
        <v>383.80823099999998</v>
      </c>
      <c r="E40">
        <f t="shared" si="9"/>
        <v>249.42754732012727</v>
      </c>
      <c r="F40">
        <f t="shared" si="3"/>
        <v>18058.168146270007</v>
      </c>
      <c r="G40">
        <f t="shared" si="4"/>
        <v>11844.811925166983</v>
      </c>
      <c r="L40">
        <f>Input!J41</f>
        <v>10.649565857142875</v>
      </c>
      <c r="M40">
        <f t="shared" si="5"/>
        <v>10.490617000000018</v>
      </c>
      <c r="N40">
        <f t="shared" si="10"/>
        <v>8.5040173810680795</v>
      </c>
      <c r="O40">
        <f t="shared" si="7"/>
        <v>4.6033782631868769</v>
      </c>
      <c r="P40">
        <f t="shared" si="8"/>
        <v>1.3517624753522661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395.30552314285711</v>
      </c>
      <c r="D41">
        <f t="shared" si="2"/>
        <v>394.56376257142853</v>
      </c>
      <c r="E41">
        <f t="shared" si="9"/>
        <v>257.91377188727199</v>
      </c>
      <c r="F41">
        <f t="shared" si="3"/>
        <v>18673.219953980068</v>
      </c>
      <c r="G41">
        <f t="shared" si="4"/>
        <v>10069.650557978139</v>
      </c>
      <c r="L41">
        <f>Input!J42</f>
        <v>10.755531571428548</v>
      </c>
      <c r="M41">
        <f t="shared" si="5"/>
        <v>10.596582714285692</v>
      </c>
      <c r="N41">
        <f t="shared" si="10"/>
        <v>8.7879120131144575</v>
      </c>
      <c r="O41">
        <f t="shared" si="7"/>
        <v>3.8715267262601385</v>
      </c>
      <c r="P41">
        <f t="shared" si="8"/>
        <v>2.0925006451814347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408.49826885714276</v>
      </c>
      <c r="D42">
        <f t="shared" si="2"/>
        <v>407.75650828571418</v>
      </c>
      <c r="E42">
        <f t="shared" si="9"/>
        <v>266.68869216854057</v>
      </c>
      <c r="F42">
        <f t="shared" si="3"/>
        <v>19900.128744068705</v>
      </c>
      <c r="G42">
        <f t="shared" si="4"/>
        <v>8385.5645520515282</v>
      </c>
      <c r="L42">
        <f>Input!J43</f>
        <v>13.19274571428565</v>
      </c>
      <c r="M42">
        <f t="shared" si="5"/>
        <v>13.033796857142793</v>
      </c>
      <c r="N42">
        <f t="shared" si="10"/>
        <v>9.0814626140575747</v>
      </c>
      <c r="O42">
        <f t="shared" si="7"/>
        <v>16.902648730220971</v>
      </c>
      <c r="P42">
        <f t="shared" si="8"/>
        <v>3.0279425742758694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422.00891199999995</v>
      </c>
      <c r="D43">
        <f t="shared" si="2"/>
        <v>421.26715142857137</v>
      </c>
      <c r="E43">
        <f t="shared" si="9"/>
        <v>275.76212736264245</v>
      </c>
      <c r="F43">
        <f t="shared" si="3"/>
        <v>21171.712028426555</v>
      </c>
      <c r="G43">
        <f t="shared" si="4"/>
        <v>6806.1333483293256</v>
      </c>
      <c r="L43">
        <f>Input!J44</f>
        <v>13.510643142857191</v>
      </c>
      <c r="M43">
        <f t="shared" si="5"/>
        <v>13.351694285714334</v>
      </c>
      <c r="N43">
        <f t="shared" si="10"/>
        <v>9.3849974713020643</v>
      </c>
      <c r="O43">
        <f t="shared" si="7"/>
        <v>17.020952207221551</v>
      </c>
      <c r="P43">
        <f t="shared" si="8"/>
        <v>4.1764370458380053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435.25464057142864</v>
      </c>
      <c r="D44">
        <f t="shared" si="2"/>
        <v>434.51288000000005</v>
      </c>
      <c r="E44">
        <f t="shared" si="9"/>
        <v>285.14423050060321</v>
      </c>
      <c r="F44">
        <f t="shared" si="3"/>
        <v>22310.993453273662</v>
      </c>
      <c r="G44">
        <f t="shared" si="4"/>
        <v>5346.1234558291908</v>
      </c>
      <c r="L44">
        <f>Input!J45</f>
        <v>13.245728571428685</v>
      </c>
      <c r="M44">
        <f t="shared" si="5"/>
        <v>13.086779714285829</v>
      </c>
      <c r="N44">
        <f t="shared" si="10"/>
        <v>9.6988560240613353</v>
      </c>
      <c r="O44">
        <f t="shared" si="7"/>
        <v>12.580304867268156</v>
      </c>
      <c r="P44">
        <f t="shared" si="8"/>
        <v>5.5577678138727178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448.02352285714284</v>
      </c>
      <c r="D45">
        <f t="shared" si="2"/>
        <v>447.28176228571425</v>
      </c>
      <c r="E45">
        <f t="shared" si="9"/>
        <v>294.84549978561097</v>
      </c>
      <c r="F45">
        <f t="shared" si="3"/>
        <v>23236.814125000394</v>
      </c>
      <c r="G45">
        <f t="shared" si="4"/>
        <v>4021.5789848073387</v>
      </c>
      <c r="L45">
        <f>Input!J46</f>
        <v>12.768882285714199</v>
      </c>
      <c r="M45">
        <f t="shared" si="5"/>
        <v>12.609933428571342</v>
      </c>
      <c r="N45">
        <f t="shared" si="10"/>
        <v>10.023389241527571</v>
      </c>
      <c r="O45">
        <f t="shared" si="7"/>
        <v>7.5377320556771545</v>
      </c>
      <c r="P45">
        <f t="shared" si="8"/>
        <v>7.1932584523423682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459.1499348571428</v>
      </c>
      <c r="D46">
        <f t="shared" si="2"/>
        <v>458.40817428571421</v>
      </c>
      <c r="E46">
        <f t="shared" si="9"/>
        <v>304.87679031738799</v>
      </c>
      <c r="F46">
        <f t="shared" si="3"/>
        <v>23571.885863229618</v>
      </c>
      <c r="G46">
        <f t="shared" si="4"/>
        <v>2849.9187268996166</v>
      </c>
      <c r="L46">
        <f>Input!J47</f>
        <v>11.126411999999959</v>
      </c>
      <c r="M46">
        <f t="shared" si="5"/>
        <v>10.967463142857103</v>
      </c>
      <c r="N46">
        <f t="shared" si="10"/>
        <v>10.358960013820729</v>
      </c>
      <c r="O46">
        <f t="shared" si="7"/>
        <v>0.58898255109044528</v>
      </c>
      <c r="P46">
        <f t="shared" si="8"/>
        <v>9.1058846406852361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467.78614985714285</v>
      </c>
      <c r="D47">
        <f t="shared" si="2"/>
        <v>467.04438928571426</v>
      </c>
      <c r="E47">
        <f t="shared" si="9"/>
        <v>315.24932621407515</v>
      </c>
      <c r="F47">
        <f t="shared" si="3"/>
        <v>23041.741172922895</v>
      </c>
      <c r="G47">
        <f t="shared" si="4"/>
        <v>1850.0402445204015</v>
      </c>
      <c r="L47">
        <f>Input!J48</f>
        <v>8.6362150000000497</v>
      </c>
      <c r="M47">
        <f t="shared" si="5"/>
        <v>8.4772661428571929</v>
      </c>
      <c r="N47">
        <f t="shared" si="10"/>
        <v>10.705943556145025</v>
      </c>
      <c r="O47">
        <f t="shared" si="7"/>
        <v>4.283776296121963</v>
      </c>
      <c r="P47">
        <f t="shared" si="8"/>
        <v>11.32039440557833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475.99850157142856</v>
      </c>
      <c r="D48">
        <f t="shared" si="2"/>
        <v>475.25674099999998</v>
      </c>
      <c r="E48">
        <f t="shared" si="9"/>
        <v>325.97471314506697</v>
      </c>
      <c r="F48">
        <f t="shared" si="3"/>
        <v>22285.123840480996</v>
      </c>
      <c r="G48">
        <f t="shared" si="4"/>
        <v>1042.4314640607768</v>
      </c>
      <c r="L48">
        <f>Input!J49</f>
        <v>8.2123517142857168</v>
      </c>
      <c r="M48">
        <f t="shared" si="5"/>
        <v>8.05340285714286</v>
      </c>
      <c r="N48">
        <f t="shared" si="10"/>
        <v>11.064727826596094</v>
      </c>
      <c r="O48">
        <f t="shared" si="7"/>
        <v>8.1360494860788624</v>
      </c>
      <c r="P48">
        <f t="shared" si="8"/>
        <v>13.863436874891518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481.87960500000003</v>
      </c>
      <c r="D49">
        <f t="shared" si="2"/>
        <v>481.13784442857144</v>
      </c>
      <c r="E49">
        <f t="shared" si="9"/>
        <v>337.06495128866317</v>
      </c>
      <c r="F49">
        <f t="shared" si="3"/>
        <v>20756.998537703428</v>
      </c>
      <c r="G49">
        <f t="shared" si="4"/>
        <v>449.29030193113476</v>
      </c>
      <c r="L49">
        <f>Input!J50</f>
        <v>5.8811034285714641</v>
      </c>
      <c r="M49">
        <f t="shared" si="5"/>
        <v>5.7221545714286073</v>
      </c>
      <c r="N49">
        <f t="shared" si="10"/>
        <v>11.435713958075903</v>
      </c>
      <c r="O49">
        <f t="shared" si="7"/>
        <v>30.853698134481583</v>
      </c>
      <c r="P49">
        <f t="shared" si="8"/>
        <v>16.763700138327248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487.91965714285715</v>
      </c>
      <c r="D50">
        <f t="shared" si="2"/>
        <v>487.17789657142856</v>
      </c>
      <c r="E50">
        <f t="shared" si="9"/>
        <v>348.53244872888808</v>
      </c>
      <c r="F50">
        <f t="shared" si="3"/>
        <v>19222.560207458613</v>
      </c>
      <c r="G50">
        <f t="shared" si="4"/>
        <v>94.652889384071315</v>
      </c>
      <c r="L50">
        <f>Input!J51</f>
        <v>6.040052142857121</v>
      </c>
      <c r="M50">
        <f t="shared" si="5"/>
        <v>5.8811032857142642</v>
      </c>
      <c r="N50">
        <f t="shared" si="10"/>
        <v>11.819316704788204</v>
      </c>
      <c r="O50">
        <f t="shared" si="7"/>
        <v>33.39989887679247</v>
      </c>
      <c r="P50">
        <f t="shared" si="8"/>
        <v>20.052058850454987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493.37689728571428</v>
      </c>
      <c r="D51">
        <f t="shared" si="2"/>
        <v>492.63513671428569</v>
      </c>
      <c r="E51">
        <f t="shared" si="9"/>
        <v>360.39003530629788</v>
      </c>
      <c r="F51">
        <f t="shared" si="3"/>
        <v>17488.76684640898</v>
      </c>
      <c r="G51">
        <f t="shared" si="4"/>
        <v>4.5310015053481507</v>
      </c>
      <c r="L51">
        <f>Input!J52</f>
        <v>5.4572401428571311</v>
      </c>
      <c r="M51">
        <f t="shared" si="5"/>
        <v>5.2982912857142743</v>
      </c>
      <c r="N51">
        <f t="shared" si="10"/>
        <v>12.215964903802577</v>
      </c>
      <c r="O51">
        <f t="shared" si="7"/>
        <v>45.680360394217075</v>
      </c>
      <c r="P51">
        <f t="shared" si="8"/>
        <v>23.761732255900892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498.56922285714285</v>
      </c>
      <c r="D52">
        <f t="shared" si="2"/>
        <v>497.82746228571426</v>
      </c>
      <c r="E52">
        <f t="shared" si="9"/>
        <v>372.65097693809594</v>
      </c>
      <c r="F52">
        <f t="shared" si="3"/>
        <v>15669.152483982505</v>
      </c>
      <c r="G52">
        <f t="shared" si="4"/>
        <v>207.05933794465852</v>
      </c>
      <c r="L52">
        <f>Input!J53</f>
        <v>5.1923255714285688</v>
      </c>
      <c r="M52">
        <f t="shared" si="5"/>
        <v>5.033376714285712</v>
      </c>
      <c r="N52">
        <f t="shared" si="10"/>
        <v>12.626101952191201</v>
      </c>
      <c r="O52">
        <f t="shared" si="7"/>
        <v>55.26103127918438</v>
      </c>
      <c r="P52">
        <f t="shared" si="8"/>
        <v>27.928453363544079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503.49663385714285</v>
      </c>
      <c r="D53">
        <f t="shared" si="2"/>
        <v>502.75487328571427</v>
      </c>
      <c r="E53">
        <f t="shared" si="9"/>
        <v>385.32899042338698</v>
      </c>
      <c r="F53">
        <f t="shared" si="3"/>
        <v>13788.837965997009</v>
      </c>
      <c r="G53">
        <f t="shared" si="4"/>
        <v>732.65334806497822</v>
      </c>
      <c r="L53">
        <f>Input!J54</f>
        <v>4.9274110000000064</v>
      </c>
      <c r="M53">
        <f t="shared" si="5"/>
        <v>4.7684621428571496</v>
      </c>
      <c r="N53">
        <f t="shared" si="10"/>
        <v>13.050186300259082</v>
      </c>
      <c r="O53">
        <f t="shared" si="7"/>
        <v>65.979478578498913</v>
      </c>
      <c r="P53">
        <f t="shared" si="8"/>
        <v>32.590650046907186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507.89421571428568</v>
      </c>
      <c r="D54">
        <f t="shared" si="2"/>
        <v>507.15245514285709</v>
      </c>
      <c r="E54">
        <f t="shared" si="9"/>
        <v>398.43825874993257</v>
      </c>
      <c r="F54">
        <f t="shared" si="3"/>
        <v>11818.776497359362</v>
      </c>
      <c r="G54">
        <f t="shared" si="4"/>
        <v>1614.1783414204854</v>
      </c>
      <c r="L54">
        <f>Input!J55</f>
        <v>4.3975818571428249</v>
      </c>
      <c r="M54">
        <f t="shared" si="5"/>
        <v>4.2386329999999681</v>
      </c>
      <c r="N54">
        <f t="shared" si="10"/>
        <v>13.488691961405593</v>
      </c>
      <c r="O54">
        <f t="shared" si="7"/>
        <v>82.648282927828589</v>
      </c>
      <c r="P54">
        <f t="shared" si="8"/>
        <v>37.789638901733497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512.07986585714286</v>
      </c>
      <c r="D55">
        <f t="shared" si="2"/>
        <v>511.33810528571428</v>
      </c>
      <c r="E55">
        <f t="shared" si="9"/>
        <v>411.99344691931122</v>
      </c>
      <c r="F55">
        <f t="shared" si="3"/>
        <v>9869.3611459373369</v>
      </c>
      <c r="G55">
        <f t="shared" si="4"/>
        <v>2887.1306760437128</v>
      </c>
      <c r="L55">
        <f>Input!J56</f>
        <v>4.1856501428571846</v>
      </c>
      <c r="M55">
        <f t="shared" si="5"/>
        <v>4.0267012857143278</v>
      </c>
      <c r="N55">
        <f t="shared" si="10"/>
        <v>13.942109039172612</v>
      </c>
      <c r="O55">
        <f t="shared" si="7"/>
        <v>95.188490195492449</v>
      </c>
      <c r="P55">
        <f t="shared" si="8"/>
        <v>43.569832749251397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515.94761857142851</v>
      </c>
      <c r="D56">
        <f t="shared" si="2"/>
        <v>515.20585799999992</v>
      </c>
      <c r="E56">
        <f t="shared" si="9"/>
        <v>426.00971830796465</v>
      </c>
      <c r="F56">
        <f t="shared" si="3"/>
        <v>7955.9513359610701</v>
      </c>
      <c r="G56">
        <f t="shared" si="4"/>
        <v>4589.8318721645865</v>
      </c>
      <c r="L56">
        <f>Input!J57</f>
        <v>3.8677527142856434</v>
      </c>
      <c r="M56">
        <f t="shared" si="5"/>
        <v>3.7088038571427862</v>
      </c>
      <c r="N56">
        <f t="shared" si="10"/>
        <v>14.410944272053172</v>
      </c>
      <c r="O56">
        <f t="shared" si="7"/>
        <v>111.15888822378048</v>
      </c>
      <c r="P56">
        <f t="shared" si="8"/>
        <v>49.978962735102137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518.70273014285726</v>
      </c>
      <c r="D57">
        <f t="shared" si="2"/>
        <v>517.96096957142868</v>
      </c>
      <c r="E57">
        <f t="shared" si="9"/>
        <v>440.50275158217238</v>
      </c>
      <c r="F57">
        <f t="shared" si="3"/>
        <v>5999.7755340711483</v>
      </c>
      <c r="G57">
        <f t="shared" si="4"/>
        <v>6763.6365579397998</v>
      </c>
      <c r="L57">
        <f>Input!J58</f>
        <v>2.7551115714287562</v>
      </c>
      <c r="M57">
        <f t="shared" si="5"/>
        <v>2.596162714285899</v>
      </c>
      <c r="N57">
        <f t="shared" si="10"/>
        <v>14.895721596652608</v>
      </c>
      <c r="O57">
        <f t="shared" si="7"/>
        <v>147.3944117845659</v>
      </c>
      <c r="P57">
        <f t="shared" si="8"/>
        <v>57.06831603960061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521.13994428571436</v>
      </c>
      <c r="D58">
        <f t="shared" si="2"/>
        <v>520.39818371428578</v>
      </c>
      <c r="E58">
        <f t="shared" si="9"/>
        <v>455.48875818562084</v>
      </c>
      <c r="F58">
        <f t="shared" si="3"/>
        <v>4213.2335224612998</v>
      </c>
      <c r="G58">
        <f t="shared" si="4"/>
        <v>9453.1552168089602</v>
      </c>
      <c r="L58">
        <f>Input!J59</f>
        <v>2.4372141428571013</v>
      </c>
      <c r="M58">
        <f t="shared" si="5"/>
        <v>2.278265285714244</v>
      </c>
      <c r="N58">
        <f t="shared" si="10"/>
        <v>15.396982729814109</v>
      </c>
      <c r="O58">
        <f t="shared" si="7"/>
        <v>167.95560182747764</v>
      </c>
      <c r="P58">
        <f t="shared" si="8"/>
        <v>64.892990285227484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523.31224371428573</v>
      </c>
      <c r="D59">
        <f t="shared" si="2"/>
        <v>522.57048314285714</v>
      </c>
      <c r="E59">
        <f t="shared" si="9"/>
        <v>470.98450041884246</v>
      </c>
      <c r="F59">
        <f t="shared" si="3"/>
        <v>2661.1136136023415</v>
      </c>
      <c r="G59">
        <f t="shared" si="4"/>
        <v>12706.492773490416</v>
      </c>
      <c r="L59">
        <f>Input!J60</f>
        <v>2.1722994285713639</v>
      </c>
      <c r="M59">
        <f t="shared" si="5"/>
        <v>2.0133505714285067</v>
      </c>
      <c r="N59">
        <f t="shared" si="10"/>
        <v>15.915287770340312</v>
      </c>
      <c r="O59">
        <f t="shared" si="7"/>
        <v>188.86972856199722</v>
      </c>
      <c r="P59">
        <f t="shared" si="8"/>
        <v>73.512165802302221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526.75613314285715</v>
      </c>
      <c r="D60">
        <f t="shared" si="2"/>
        <v>526.01437257142857</v>
      </c>
      <c r="E60">
        <f t="shared" si="9"/>
        <v>487.00731013044492</v>
      </c>
      <c r="F60">
        <f t="shared" si="3"/>
        <v>1521.5509202747969</v>
      </c>
      <c r="G60">
        <f t="shared" si="4"/>
        <v>16575.504127687553</v>
      </c>
      <c r="L60">
        <f>Input!J61</f>
        <v>3.4438894285714241</v>
      </c>
      <c r="M60">
        <f t="shared" si="5"/>
        <v>3.2849405714285669</v>
      </c>
      <c r="N60">
        <f t="shared" si="10"/>
        <v>16.45121582096295</v>
      </c>
      <c r="O60">
        <f t="shared" si="7"/>
        <v>169.19053987820516</v>
      </c>
      <c r="P60">
        <f t="shared" si="8"/>
        <v>82.989396993995669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530.57090300000004</v>
      </c>
      <c r="D61">
        <f t="shared" si="2"/>
        <v>529.82914242857146</v>
      </c>
      <c r="E61">
        <f t="shared" si="9"/>
        <v>503.57510804071336</v>
      </c>
      <c r="F61">
        <f t="shared" si="3"/>
        <v>689.27432163883554</v>
      </c>
      <c r="G61">
        <f t="shared" si="4"/>
        <v>21116.067821616118</v>
      </c>
      <c r="L61">
        <f>Input!J62</f>
        <v>3.8147698571428919</v>
      </c>
      <c r="M61">
        <f t="shared" si="5"/>
        <v>3.6558210000000346</v>
      </c>
      <c r="N61">
        <f t="shared" si="10"/>
        <v>17.005365631234049</v>
      </c>
      <c r="O61">
        <f t="shared" si="7"/>
        <v>173.9918168754715</v>
      </c>
      <c r="P61">
        <f t="shared" si="8"/>
        <v>93.392924127573636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534.38567285714294</v>
      </c>
      <c r="D62">
        <f t="shared" si="2"/>
        <v>533.64391228571435</v>
      </c>
      <c r="E62">
        <f t="shared" si="9"/>
        <v>520.70642371885504</v>
      </c>
      <c r="F62">
        <f t="shared" si="3"/>
        <v>167.3786104176155</v>
      </c>
      <c r="G62">
        <f t="shared" si="4"/>
        <v>26388.379109828547</v>
      </c>
      <c r="L62">
        <f>Input!J63</f>
        <v>3.8147698571428919</v>
      </c>
      <c r="M62">
        <f t="shared" si="5"/>
        <v>3.6558210000000346</v>
      </c>
      <c r="N62">
        <f t="shared" si="10"/>
        <v>17.57835626203379</v>
      </c>
      <c r="O62">
        <f t="shared" si="7"/>
        <v>189.43631072489754</v>
      </c>
      <c r="P62">
        <f t="shared" si="8"/>
        <v>104.79600697037415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538.5183402857142</v>
      </c>
      <c r="D63">
        <f t="shared" si="2"/>
        <v>537.77657971428562</v>
      </c>
      <c r="E63">
        <f t="shared" si="9"/>
        <v>538.42041623585283</v>
      </c>
      <c r="F63">
        <f t="shared" si="3"/>
        <v>0.41452546650376354</v>
      </c>
      <c r="G63">
        <f t="shared" si="4"/>
        <v>32457.263787864526</v>
      </c>
      <c r="L63">
        <f>Input!J64</f>
        <v>4.132667428571267</v>
      </c>
      <c r="M63">
        <f t="shared" si="5"/>
        <v>3.9737185714284098</v>
      </c>
      <c r="N63">
        <f t="shared" si="10"/>
        <v>18.170827772412601</v>
      </c>
      <c r="O63">
        <f t="shared" si="7"/>
        <v>197.06994583939942</v>
      </c>
      <c r="P63">
        <f t="shared" si="8"/>
        <v>117.27728178693097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543.07487085714286</v>
      </c>
      <c r="D64">
        <f t="shared" si="2"/>
        <v>542.33311028571427</v>
      </c>
      <c r="E64">
        <f t="shared" si="9"/>
        <v>556.73689551564541</v>
      </c>
      <c r="F64">
        <f t="shared" si="3"/>
        <v>207.46902894998263</v>
      </c>
      <c r="G64">
        <f t="shared" si="4"/>
        <v>39392.514230403191</v>
      </c>
      <c r="L64">
        <f>Input!J65</f>
        <v>4.5565305714286524</v>
      </c>
      <c r="M64">
        <f t="shared" si="5"/>
        <v>4.3975817142857956</v>
      </c>
      <c r="N64">
        <f t="shared" si="10"/>
        <v>18.783441929508733</v>
      </c>
      <c r="O64">
        <f t="shared" si="7"/>
        <v>202.40500679066801</v>
      </c>
      <c r="P64">
        <f t="shared" si="8"/>
        <v>130.92114331829589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547.84333314285709</v>
      </c>
      <c r="D65">
        <f t="shared" si="2"/>
        <v>547.10157257142851</v>
      </c>
      <c r="E65">
        <f t="shared" si="9"/>
        <v>575.67634440807115</v>
      </c>
      <c r="F65">
        <f t="shared" si="3"/>
        <v>816.51758551618536</v>
      </c>
      <c r="G65">
        <f t="shared" si="4"/>
        <v>47269.249190222858</v>
      </c>
      <c r="L65">
        <f>Input!J66</f>
        <v>4.7684622857142358</v>
      </c>
      <c r="M65">
        <f t="shared" si="5"/>
        <v>4.609513428571379</v>
      </c>
      <c r="N65">
        <f t="shared" si="10"/>
        <v>19.416882942305598</v>
      </c>
      <c r="O65">
        <f t="shared" si="7"/>
        <v>214.57622773245251</v>
      </c>
      <c r="P65">
        <f t="shared" si="8"/>
        <v>145.81815347640807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552.66477842857148</v>
      </c>
      <c r="D66">
        <f t="shared" si="2"/>
        <v>551.9230178571429</v>
      </c>
      <c r="E66">
        <f t="shared" si="9"/>
        <v>595.25994150782117</v>
      </c>
      <c r="F66">
        <f t="shared" si="3"/>
        <v>1878.0889515047179</v>
      </c>
      <c r="G66">
        <f t="shared" si="4"/>
        <v>56168.299016873396</v>
      </c>
      <c r="L66">
        <f>Input!J67</f>
        <v>4.8214452857143897</v>
      </c>
      <c r="M66">
        <f t="shared" si="5"/>
        <v>4.6624964285715329</v>
      </c>
      <c r="N66">
        <f t="shared" si="10"/>
        <v>20.071858220018559</v>
      </c>
      <c r="O66">
        <f t="shared" si="7"/>
        <v>232.5750946667919</v>
      </c>
      <c r="P66">
        <f t="shared" si="8"/>
        <v>162.06547860585613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556.74446285714282</v>
      </c>
      <c r="D67">
        <f t="shared" si="2"/>
        <v>556.00270228571424</v>
      </c>
      <c r="E67">
        <f t="shared" ref="E67:E83" si="11">(_Ac/(1+EXP(-1*(B67-_Muc)/_sc)))</f>
        <v>615.50958474443212</v>
      </c>
      <c r="F67">
        <f t="shared" si="3"/>
        <v>3541.069059955666</v>
      </c>
      <c r="G67">
        <f t="shared" si="4"/>
        <v>66176.618068977448</v>
      </c>
      <c r="L67">
        <f>Input!J68</f>
        <v>4.0796844285713405</v>
      </c>
      <c r="M67">
        <f t="shared" si="5"/>
        <v>3.9207355714284833</v>
      </c>
      <c r="N67">
        <f t="shared" ref="N67:N83" si="12">_Ac*EXP(-1*(B67-_Muc)/_sc)*(1/_sc)*(1/(1+EXP(-1*(B67-_Muc)/_sc))^2)+$L$3</f>
        <v>20.749099155925844</v>
      </c>
      <c r="O67">
        <f t="shared" si="7"/>
        <v>277.86938735254324</v>
      </c>
      <c r="P67">
        <f t="shared" si="8"/>
        <v>179.76735729304784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560.66519842857144</v>
      </c>
      <c r="D68">
        <f t="shared" ref="D68:D83" si="14">C68-$C$3</f>
        <v>559.92343785714286</v>
      </c>
      <c r="E68">
        <f t="shared" si="11"/>
        <v>636.44791576918055</v>
      </c>
      <c r="F68">
        <f t="shared" ref="F68:F83" si="15">(D68-E68)^2</f>
        <v>5855.9957197099457</v>
      </c>
      <c r="G68">
        <f t="shared" ref="G68:G83" si="16">(E68-$H$4)^2</f>
        <v>77387.726217030897</v>
      </c>
      <c r="L68">
        <f>Input!J69</f>
        <v>3.9207355714286223</v>
      </c>
      <c r="M68">
        <f t="shared" ref="M68:M83" si="17">L68-$L$3</f>
        <v>3.7617867142857651</v>
      </c>
      <c r="N68">
        <f t="shared" si="12"/>
        <v>21.449361937484383</v>
      </c>
      <c r="O68">
        <f t="shared" ref="O68:O83" si="18">(L68-N68)^2</f>
        <v>307.25274228078518</v>
      </c>
      <c r="P68">
        <f t="shared" ref="P68:P83" si="19">(N68-$Q$4)^2</f>
        <v>199.03560083922767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564.47996828571434</v>
      </c>
      <c r="D69">
        <f t="shared" si="14"/>
        <v>563.73820771428575</v>
      </c>
      <c r="E69">
        <f t="shared" si="11"/>
        <v>658.09834516559658</v>
      </c>
      <c r="F69">
        <f t="shared" si="15"/>
        <v>8903.8355398302738</v>
      </c>
      <c r="G69">
        <f t="shared" si="16"/>
        <v>89902.181465008878</v>
      </c>
      <c r="L69">
        <f>Input!J70</f>
        <v>3.8147698571428919</v>
      </c>
      <c r="M69">
        <f t="shared" si="17"/>
        <v>3.6558210000000346</v>
      </c>
      <c r="N69">
        <f t="shared" si="12"/>
        <v>22.173428383598413</v>
      </c>
      <c r="O69">
        <f t="shared" si="18"/>
        <v>337.04034289099803</v>
      </c>
      <c r="P69">
        <f t="shared" si="19"/>
        <v>219.99012865956175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568.24175514285719</v>
      </c>
      <c r="D70">
        <f t="shared" si="14"/>
        <v>567.4999945714286</v>
      </c>
      <c r="E70">
        <f t="shared" si="11"/>
        <v>680.48507851119507</v>
      </c>
      <c r="F70">
        <f t="shared" si="15"/>
        <v>12765.629192876075</v>
      </c>
      <c r="G70">
        <f t="shared" si="16"/>
        <v>103828.08585958401</v>
      </c>
      <c r="L70">
        <f>Input!J71</f>
        <v>3.7617868571428517</v>
      </c>
      <c r="M70">
        <f t="shared" si="17"/>
        <v>3.6028379999999944</v>
      </c>
      <c r="N70">
        <f t="shared" si="12"/>
        <v>22.922106809936199</v>
      </c>
      <c r="O70">
        <f t="shared" si="18"/>
        <v>367.11786069341088</v>
      </c>
      <c r="P70">
        <f t="shared" si="19"/>
        <v>242.75954102625954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572.37442242857139</v>
      </c>
      <c r="D71">
        <f t="shared" si="14"/>
        <v>571.63266185714281</v>
      </c>
      <c r="E71">
        <f t="shared" si="11"/>
        <v>703.63314331892582</v>
      </c>
      <c r="F71">
        <f t="shared" si="15"/>
        <v>17424.127106142521</v>
      </c>
      <c r="G71">
        <f t="shared" si="16"/>
        <v>119281.62700594655</v>
      </c>
      <c r="L71">
        <f>Input!J72</f>
        <v>4.1326672857142057</v>
      </c>
      <c r="M71">
        <f t="shared" si="17"/>
        <v>3.9737184285713485</v>
      </c>
      <c r="N71">
        <f t="shared" si="12"/>
        <v>23.696232923218709</v>
      </c>
      <c r="O71">
        <f t="shared" si="18"/>
        <v>382.73310045294699</v>
      </c>
      <c r="P71">
        <f t="shared" si="19"/>
        <v>267.48173174011839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576.66603842857137</v>
      </c>
      <c r="D72">
        <f t="shared" si="14"/>
        <v>575.92427785714278</v>
      </c>
      <c r="E72">
        <f t="shared" si="11"/>
        <v>727.56841688780628</v>
      </c>
      <c r="F72">
        <f t="shared" si="15"/>
        <v>22995.944902351199</v>
      </c>
      <c r="G72">
        <f t="shared" si="16"/>
        <v>136387.65766977126</v>
      </c>
      <c r="L72">
        <f>Input!J73</f>
        <v>4.2916159999999763</v>
      </c>
      <c r="M72">
        <f t="shared" si="17"/>
        <v>4.1326671428571196</v>
      </c>
      <c r="N72">
        <f t="shared" si="12"/>
        <v>24.49667074543402</v>
      </c>
      <c r="O72">
        <f t="shared" si="18"/>
        <v>408.24423726598678</v>
      </c>
      <c r="P72">
        <f t="shared" si="19"/>
        <v>294.30454349270008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580.74572285714282</v>
      </c>
      <c r="D73">
        <f t="shared" si="14"/>
        <v>580.00396228571424</v>
      </c>
      <c r="E73">
        <f t="shared" si="11"/>
        <v>752.317655093128</v>
      </c>
      <c r="F73">
        <f t="shared" si="15"/>
        <v>29692.008728927754</v>
      </c>
      <c r="G73">
        <f t="shared" si="16"/>
        <v>155280.3161164526</v>
      </c>
      <c r="L73">
        <f>Input!J74</f>
        <v>4.0796844285714542</v>
      </c>
      <c r="M73">
        <f t="shared" si="17"/>
        <v>3.920735571428597</v>
      </c>
      <c r="N73">
        <f t="shared" si="12"/>
        <v>25.324313568960157</v>
      </c>
      <c r="O73">
        <f t="shared" si="18"/>
        <v>451.33426731265286</v>
      </c>
      <c r="P73">
        <f t="shared" si="19"/>
        <v>323.3864688712693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584.77242428571424</v>
      </c>
      <c r="D74">
        <f t="shared" si="14"/>
        <v>584.03066371428565</v>
      </c>
      <c r="E74">
        <f t="shared" si="11"/>
        <v>777.90852214766687</v>
      </c>
      <c r="F74">
        <f t="shared" si="15"/>
        <v>37588.623990714208</v>
      </c>
      <c r="G74">
        <f t="shared" si="16"/>
        <v>176103.69002217802</v>
      </c>
      <c r="L74">
        <f>Input!J75</f>
        <v>4.026701428571414</v>
      </c>
      <c r="M74">
        <f t="shared" si="17"/>
        <v>3.8677525714285568</v>
      </c>
      <c r="N74">
        <f t="shared" si="12"/>
        <v>26.1800849436116</v>
      </c>
      <c r="O74">
        <f t="shared" si="18"/>
        <v>490.77240116445427</v>
      </c>
      <c r="P74">
        <f t="shared" si="19"/>
        <v>354.89740016161534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588.64017714285717</v>
      </c>
      <c r="D75">
        <f t="shared" si="14"/>
        <v>587.89841657142858</v>
      </c>
      <c r="E75">
        <f t="shared" si="11"/>
        <v>804.36962136633667</v>
      </c>
      <c r="F75">
        <f t="shared" si="15"/>
        <v>46859.782505359042</v>
      </c>
      <c r="G75">
        <f t="shared" si="16"/>
        <v>199012.52698745229</v>
      </c>
      <c r="L75">
        <f>Input!J76</f>
        <v>3.867752857142932</v>
      </c>
      <c r="M75">
        <f t="shared" si="17"/>
        <v>3.7088040000000748</v>
      </c>
      <c r="N75">
        <f t="shared" si="12"/>
        <v>27.064939696655642</v>
      </c>
      <c r="O75">
        <f t="shared" si="18"/>
        <v>538.1094772672617</v>
      </c>
      <c r="P75">
        <f t="shared" si="19"/>
        <v>389.0194313206552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592.71986157142862</v>
      </c>
      <c r="D76">
        <f t="shared" si="14"/>
        <v>591.97810100000004</v>
      </c>
      <c r="E76">
        <f t="shared" si="11"/>
        <v>831.73052696779121</v>
      </c>
      <c r="F76">
        <f t="shared" si="15"/>
        <v>57481.225757441185</v>
      </c>
      <c r="G76">
        <f t="shared" si="16"/>
        <v>224172.99489323917</v>
      </c>
      <c r="L76">
        <f>Input!J77</f>
        <v>4.0796844285714542</v>
      </c>
      <c r="M76">
        <f t="shared" si="17"/>
        <v>3.920735571428597</v>
      </c>
      <c r="N76">
        <f t="shared" si="12"/>
        <v>27.979864986877978</v>
      </c>
      <c r="O76">
        <f t="shared" si="18"/>
        <v>571.21863071965311</v>
      </c>
      <c r="P76">
        <f t="shared" si="19"/>
        <v>425.94771572233611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596.58761428571427</v>
      </c>
      <c r="D77">
        <f t="shared" si="14"/>
        <v>595.84585371428568</v>
      </c>
      <c r="E77">
        <f t="shared" si="11"/>
        <v>860.02181694758019</v>
      </c>
      <c r="F77">
        <f t="shared" si="15"/>
        <v>69788.939550238967</v>
      </c>
      <c r="G77">
        <f t="shared" si="16"/>
        <v>251763.49556386514</v>
      </c>
      <c r="L77">
        <f>Input!J78</f>
        <v>3.8677527142856434</v>
      </c>
      <c r="M77">
        <f t="shared" si="17"/>
        <v>3.7088038571427862</v>
      </c>
      <c r="N77">
        <f t="shared" si="12"/>
        <v>28.925881393810904</v>
      </c>
      <c r="O77">
        <f t="shared" si="18"/>
        <v>627.90981291964636</v>
      </c>
      <c r="P77">
        <f t="shared" si="19"/>
        <v>465.89138352777962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599.76658914285713</v>
      </c>
      <c r="D78">
        <f t="shared" si="14"/>
        <v>599.02482857142854</v>
      </c>
      <c r="E78">
        <f t="shared" si="11"/>
        <v>889.27510705858447</v>
      </c>
      <c r="F78">
        <f t="shared" si="15"/>
        <v>84245.224161871563</v>
      </c>
      <c r="G78">
        <f t="shared" si="16"/>
        <v>281975.53544020391</v>
      </c>
      <c r="L78">
        <f>Input!J79</f>
        <v>3.1789748571428618</v>
      </c>
      <c r="M78">
        <f t="shared" si="17"/>
        <v>3.0200260000000045</v>
      </c>
      <c r="N78">
        <f t="shared" si="12"/>
        <v>29.904044043271643</v>
      </c>
      <c r="O78">
        <f t="shared" si="18"/>
        <v>714.22932300337004</v>
      </c>
      <c r="P78">
        <f t="shared" si="19"/>
        <v>509.07452279487114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602.78661528571422</v>
      </c>
      <c r="D79">
        <f t="shared" si="14"/>
        <v>602.04485471428563</v>
      </c>
      <c r="E79">
        <f t="shared" si="11"/>
        <v>919.5230859356551</v>
      </c>
      <c r="F79">
        <f t="shared" si="15"/>
        <v>100792.42729944934</v>
      </c>
      <c r="G79">
        <f t="shared" si="16"/>
        <v>315014.65722254274</v>
      </c>
      <c r="L79">
        <f>Input!J80</f>
        <v>3.0200261428570911</v>
      </c>
      <c r="M79">
        <f t="shared" si="17"/>
        <v>2.8610772857142339</v>
      </c>
      <c r="N79">
        <f t="shared" si="12"/>
        <v>30.91544377039542</v>
      </c>
      <c r="O79">
        <f t="shared" si="18"/>
        <v>778.1543246147761</v>
      </c>
      <c r="P79">
        <f t="shared" si="19"/>
        <v>555.7372287248611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605.7536584285715</v>
      </c>
      <c r="D80">
        <f t="shared" si="14"/>
        <v>605.01189785714291</v>
      </c>
      <c r="E80">
        <f t="shared" si="11"/>
        <v>950.79955140251241</v>
      </c>
      <c r="F80">
        <f t="shared" si="15"/>
        <v>119569.10134441248</v>
      </c>
      <c r="G80">
        <f t="shared" si="16"/>
        <v>351101.43671589985</v>
      </c>
      <c r="L80">
        <f>Input!J81</f>
        <v>2.9670431428572783</v>
      </c>
      <c r="M80">
        <f t="shared" si="17"/>
        <v>2.8080942857144211</v>
      </c>
      <c r="N80">
        <f t="shared" si="12"/>
        <v>31.961208321382077</v>
      </c>
      <c r="O80">
        <f t="shared" si="18"/>
        <v>840.66161439958</v>
      </c>
      <c r="P80">
        <f t="shared" si="19"/>
        <v>606.13672574496218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608.40280414285724</v>
      </c>
      <c r="D81">
        <f t="shared" si="14"/>
        <v>607.66104357142865</v>
      </c>
      <c r="E81">
        <f t="shared" si="11"/>
        <v>983.13944800029651</v>
      </c>
      <c r="F81">
        <f t="shared" si="15"/>
        <v>140984.03219244845</v>
      </c>
      <c r="G81">
        <f t="shared" si="16"/>
        <v>390472.54940289335</v>
      </c>
      <c r="L81">
        <f>Input!J82</f>
        <v>2.6491457142857371</v>
      </c>
      <c r="M81">
        <f t="shared" si="17"/>
        <v>2.4901968571428799</v>
      </c>
      <c r="N81">
        <f t="shared" si="12"/>
        <v>33.042503595216019</v>
      </c>
      <c r="O81">
        <f t="shared" si="18"/>
        <v>923.75620327830688</v>
      </c>
      <c r="P81">
        <f t="shared" si="19"/>
        <v>660.54856744812787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610.99896685714282</v>
      </c>
      <c r="D82">
        <f t="shared" si="14"/>
        <v>610.25720628571423</v>
      </c>
      <c r="E82">
        <f t="shared" si="11"/>
        <v>1016.5789057783473</v>
      </c>
      <c r="F82">
        <f t="shared" si="15"/>
        <v>165097.32347858165</v>
      </c>
      <c r="G82">
        <f t="shared" si="16"/>
        <v>433381.91158147855</v>
      </c>
      <c r="L82">
        <f>Input!J83</f>
        <v>2.5961627142855832</v>
      </c>
      <c r="M82">
        <f t="shared" si="17"/>
        <v>2.437213857142726</v>
      </c>
      <c r="N82">
        <f t="shared" si="12"/>
        <v>34.160534926655124</v>
      </c>
      <c r="O82">
        <f t="shared" si="18"/>
        <v>996.30959316100643</v>
      </c>
      <c r="P82">
        <f t="shared" si="19"/>
        <v>719.26791975503716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613.2772321428572</v>
      </c>
      <c r="D83">
        <f t="shared" si="14"/>
        <v>612.53547157142862</v>
      </c>
      <c r="E83">
        <f t="shared" si="11"/>
        <v>1051.1552803891705</v>
      </c>
      <c r="F83">
        <f t="shared" si="15"/>
        <v>192387.3366873124</v>
      </c>
      <c r="G83">
        <f t="shared" si="16"/>
        <v>480101.90123869764</v>
      </c>
      <c r="L83">
        <f>Input!J84</f>
        <v>2.278265285714383</v>
      </c>
      <c r="M83">
        <f t="shared" si="17"/>
        <v>2.1193164285715258</v>
      </c>
      <c r="N83">
        <f t="shared" si="12"/>
        <v>35.316548411825693</v>
      </c>
      <c r="O83">
        <f t="shared" si="18"/>
        <v>1091.5281519210912</v>
      </c>
      <c r="P83">
        <f t="shared" si="19"/>
        <v>782.6109330307288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615.6084804285714</v>
      </c>
      <c r="D84">
        <f t="shared" ref="D84" si="20">C84-$C$3</f>
        <v>614.86671985714281</v>
      </c>
      <c r="E84">
        <f t="shared" ref="E84" si="21">(_Ac/(1+EXP(-1*(B84-_Muc)/_sc)))</f>
        <v>1086.9071945308667</v>
      </c>
      <c r="F84">
        <f t="shared" ref="F84" si="22">(D84-E84)^2</f>
        <v>222822.20973019459</v>
      </c>
      <c r="G84">
        <f t="shared" ref="G84" si="23">(E84-$H$4)^2</f>
        <v>530924.66418822051</v>
      </c>
      <c r="L84">
        <f>Input!J85</f>
        <v>2.3312482857141958</v>
      </c>
      <c r="M84">
        <f t="shared" ref="M84" si="24">L84-$L$3</f>
        <v>2.1722994285713386</v>
      </c>
      <c r="N84">
        <f t="shared" ref="N84" si="25">_Ac*EXP(-1*(B84-_Muc)/_sc)*(1/_sc)*(1/(1+EXP(-1*(B84-_Muc)/_sc))^2)+$L$3</f>
        <v>36.511832277800636</v>
      </c>
      <c r="O84">
        <f t="shared" ref="O84" si="26">(L84-N84)^2</f>
        <v>1168.3123220400757</v>
      </c>
      <c r="P84">
        <f t="shared" ref="P84" si="27">(N84-$Q$4)^2</f>
        <v>850.91620928060672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opLeftCell="A20" zoomScale="80" zoomScaleNormal="80" workbookViewId="0">
      <selection activeCell="O24" sqref="O2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0.74176057142857144</v>
      </c>
      <c r="F3" s="3"/>
      <c r="G3" s="3"/>
      <c r="H3" s="3"/>
      <c r="I3" s="3"/>
      <c r="J3" s="2" t="s">
        <v>11</v>
      </c>
      <c r="K3" s="23">
        <f>SUM(H4:H161)</f>
        <v>27807.80116346815</v>
      </c>
      <c r="L3">
        <f>1-(K3/K5)</f>
        <v>0.99443724139618705</v>
      </c>
      <c r="N3" s="15">
        <f>Input!J4</f>
        <v>0.15894885714285711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241.85937854977558</v>
      </c>
      <c r="U3">
        <f>1-(T3/T5)</f>
        <v>0.9637844892051084</v>
      </c>
      <c r="W3">
        <f>COUNT(B4:B500)</f>
        <v>110</v>
      </c>
      <c r="Y3">
        <v>1621.2267605038194</v>
      </c>
      <c r="Z3">
        <v>3.4506825412315218</v>
      </c>
      <c r="AA3">
        <v>0.63139190743514095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-5.4651991902287556</v>
      </c>
      <c r="E4" s="4">
        <f>Input!I5</f>
        <v>1.0066751428571428</v>
      </c>
      <c r="F4">
        <f>E4-$E$4</f>
        <v>0</v>
      </c>
      <c r="G4">
        <f>P4</f>
        <v>1.3341716678440463E-4</v>
      </c>
      <c r="H4">
        <f>(F4-G4)^2</f>
        <v>1.7800140392777644E-8</v>
      </c>
      <c r="I4">
        <f>(G4-$J$4)^2</f>
        <v>191532.30278607161</v>
      </c>
      <c r="J4">
        <f>AVERAGE(F3:F161)</f>
        <v>437.64417003376644</v>
      </c>
      <c r="K4" t="s">
        <v>5</v>
      </c>
      <c r="L4" t="s">
        <v>6</v>
      </c>
      <c r="N4" s="4">
        <f>Input!J5</f>
        <v>0.26491457142857133</v>
      </c>
      <c r="O4">
        <f>N4-$N$4</f>
        <v>0</v>
      </c>
      <c r="P4">
        <f>$Y$3*((1/B4*$AA$3)*(1/SQRT(2*PI()))*EXP(-1*D4*D4/2))</f>
        <v>1.3341716678440463E-4</v>
      </c>
      <c r="Q4">
        <f>(O4-P4)^2</f>
        <v>1.7800140392777644E-8</v>
      </c>
      <c r="R4">
        <f>(O4-S4)^2</f>
        <v>33.933311407002215</v>
      </c>
      <c r="S4">
        <f>AVERAGE(O3:O167)</f>
        <v>5.8252305883116948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-4.3673910422344795</v>
      </c>
      <c r="E5" s="4">
        <f>Input!I6</f>
        <v>1.4305385714285717</v>
      </c>
      <c r="F5">
        <f t="shared" ref="F5:F68" si="3">E5-$E$4</f>
        <v>0.42386342857142889</v>
      </c>
      <c r="G5">
        <f>G4+P5</f>
        <v>1.4861074668366279E-2</v>
      </c>
      <c r="H5">
        <f t="shared" ref="H5:H68" si="4">(F5-G5)^2</f>
        <v>0.16728292549824608</v>
      </c>
      <c r="I5">
        <f t="shared" ref="I5:I68" si="5">(G5-$J$4)^2</f>
        <v>191519.41206001773</v>
      </c>
      <c r="K5">
        <f>SUM(I4:I161)</f>
        <v>4998922.8625537911</v>
      </c>
      <c r="L5">
        <f>1-((1-L3)*(W3-1)/(W3-1-1))</f>
        <v>0.99438573437207767</v>
      </c>
      <c r="N5" s="4">
        <f>Input!J6</f>
        <v>0.42386342857142889</v>
      </c>
      <c r="O5">
        <f t="shared" ref="O5:O68" si="6">N5-$N$4</f>
        <v>0.15894885714285756</v>
      </c>
      <c r="P5">
        <f t="shared" ref="P5:P68" si="7">$Y$3*((1/B5*$AA$3)*(1/SQRT(2*PI()))*EXP(-1*D5*D5/2))</f>
        <v>1.4727657501581875E-2</v>
      </c>
      <c r="Q5">
        <f t="shared" ref="Q5:Q68" si="8">(O5-P5)^2</f>
        <v>2.0799754425968701E-2</v>
      </c>
      <c r="R5">
        <f t="shared" ref="R5:R68" si="9">(O5-S5)^2</f>
        <v>2.5264739187020539E-2</v>
      </c>
      <c r="T5">
        <f>SUM(R4:R167)</f>
        <v>6678.3368021386859</v>
      </c>
      <c r="U5">
        <f>1-((1-U3)*(Y3-1)/(Y3-1-1))</f>
        <v>0.96376212327608701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-3.7252144426716876</v>
      </c>
      <c r="E6" s="4">
        <f>Input!I7</f>
        <v>2.0133507142857145</v>
      </c>
      <c r="F6">
        <f t="shared" si="3"/>
        <v>1.0066755714285718</v>
      </c>
      <c r="G6">
        <f t="shared" ref="G6:G69" si="10">G5+P6</f>
        <v>0.14684801972184122</v>
      </c>
      <c r="H6">
        <f t="shared" si="4"/>
        <v>0.73930341867399041</v>
      </c>
      <c r="I6">
        <f t="shared" si="5"/>
        <v>191403.90676946062</v>
      </c>
      <c r="N6" s="4">
        <f>Input!J7</f>
        <v>0.58281214285714289</v>
      </c>
      <c r="O6">
        <f t="shared" si="6"/>
        <v>0.31789757142857156</v>
      </c>
      <c r="P6">
        <f t="shared" si="7"/>
        <v>0.13198694505347494</v>
      </c>
      <c r="Q6">
        <f t="shared" si="8"/>
        <v>3.4562760999180771E-2</v>
      </c>
      <c r="R6">
        <f t="shared" si="9"/>
        <v>0.10105886592018376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-3.2695828942402048</v>
      </c>
      <c r="E7" s="4">
        <f>Input!I8</f>
        <v>2.9670432857142859</v>
      </c>
      <c r="F7">
        <f t="shared" si="3"/>
        <v>1.9603681428571431</v>
      </c>
      <c r="G7">
        <f t="shared" si="10"/>
        <v>0.63398536911354975</v>
      </c>
      <c r="H7">
        <f t="shared" si="4"/>
        <v>1.7592912624837485</v>
      </c>
      <c r="I7">
        <f t="shared" si="5"/>
        <v>190977.90150063403</v>
      </c>
      <c r="N7" s="4">
        <f>Input!J8</f>
        <v>0.95369257142857133</v>
      </c>
      <c r="O7">
        <f t="shared" si="6"/>
        <v>0.688778</v>
      </c>
      <c r="P7">
        <f t="shared" si="7"/>
        <v>0.4871373493917085</v>
      </c>
      <c r="Q7">
        <f t="shared" si="8"/>
        <v>4.0658951977735086E-2</v>
      </c>
      <c r="R7">
        <f t="shared" si="9"/>
        <v>0.47441513328399998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-2.9161676086045834</v>
      </c>
      <c r="E8" s="4">
        <f>Input!I9</f>
        <v>4.2386332857142852</v>
      </c>
      <c r="F8">
        <f t="shared" si="3"/>
        <v>3.2319581428571427</v>
      </c>
      <c r="G8">
        <f t="shared" si="10"/>
        <v>1.7966525678934835</v>
      </c>
      <c r="H8">
        <f t="shared" si="4"/>
        <v>2.0601020935217602</v>
      </c>
      <c r="I8">
        <f t="shared" si="5"/>
        <v>189963.05848116442</v>
      </c>
      <c r="N8" s="4">
        <f>Input!J9</f>
        <v>1.2715899999999993</v>
      </c>
      <c r="O8">
        <f t="shared" si="6"/>
        <v>1.0066754285714281</v>
      </c>
      <c r="P8">
        <f t="shared" si="7"/>
        <v>1.1626671987799337</v>
      </c>
      <c r="Q8">
        <f t="shared" si="8"/>
        <v>2.4333432372783226E-2</v>
      </c>
      <c r="R8">
        <f t="shared" si="9"/>
        <v>1.0133954184894685</v>
      </c>
      <c r="T8" s="19" t="s">
        <v>28</v>
      </c>
      <c r="U8" s="24">
        <f>SQRT((U5-L5)^2)</f>
        <v>3.0623611095990655E-2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-2.6274062946774115</v>
      </c>
      <c r="E9" s="4">
        <f>Input!I10</f>
        <v>5.987069428571429</v>
      </c>
      <c r="F9">
        <f t="shared" si="3"/>
        <v>4.9803942857142864</v>
      </c>
      <c r="G9">
        <f t="shared" si="10"/>
        <v>3.9537854279260491</v>
      </c>
      <c r="H9">
        <f t="shared" si="4"/>
        <v>1.0539257468892693</v>
      </c>
      <c r="I9">
        <f t="shared" si="5"/>
        <v>188087.34969956178</v>
      </c>
      <c r="N9" s="4">
        <f>Input!J10</f>
        <v>1.7484361428571438</v>
      </c>
      <c r="O9">
        <f t="shared" si="6"/>
        <v>1.4835215714285725</v>
      </c>
      <c r="P9">
        <f t="shared" si="7"/>
        <v>2.1571328600325654</v>
      </c>
      <c r="Q9">
        <f t="shared" si="8"/>
        <v>0.45375216813473179</v>
      </c>
      <c r="R9">
        <f t="shared" si="9"/>
        <v>2.2008362528939012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-2.3832620824820832</v>
      </c>
      <c r="E10" s="4">
        <f>Input!I11</f>
        <v>8.2653347142857143</v>
      </c>
      <c r="F10">
        <f t="shared" si="3"/>
        <v>7.2586595714285718</v>
      </c>
      <c r="G10">
        <f t="shared" si="10"/>
        <v>7.362352952485427</v>
      </c>
      <c r="H10">
        <f t="shared" si="4"/>
        <v>1.075231727500218E-2</v>
      </c>
      <c r="I10">
        <f t="shared" si="5"/>
        <v>185142.44211076899</v>
      </c>
      <c r="N10" s="4">
        <f>Input!J11</f>
        <v>2.2782652857142853</v>
      </c>
      <c r="O10">
        <f t="shared" si="6"/>
        <v>2.0133507142857141</v>
      </c>
      <c r="P10">
        <f t="shared" si="7"/>
        <v>3.4085675245593778</v>
      </c>
      <c r="Q10">
        <f t="shared" si="8"/>
        <v>1.9466299476702167</v>
      </c>
      <c r="R10">
        <f t="shared" si="9"/>
        <v>4.0535810987147949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-2.1717747462459287</v>
      </c>
      <c r="E11" s="4">
        <f>Input!I12</f>
        <v>11.603258428571428</v>
      </c>
      <c r="F11">
        <f t="shared" si="3"/>
        <v>10.596583285714285</v>
      </c>
      <c r="G11">
        <f t="shared" si="10"/>
        <v>12.190327504575981</v>
      </c>
      <c r="H11">
        <f t="shared" si="4"/>
        <v>2.5400206351550771</v>
      </c>
      <c r="I11">
        <f t="shared" si="5"/>
        <v>181010.97212285319</v>
      </c>
      <c r="N11" s="4">
        <f>Input!J12</f>
        <v>3.3379237142857132</v>
      </c>
      <c r="O11">
        <f t="shared" si="6"/>
        <v>3.073009142857142</v>
      </c>
      <c r="P11">
        <f t="shared" si="7"/>
        <v>4.8279745520905539</v>
      </c>
      <c r="Q11">
        <f t="shared" si="8"/>
        <v>3.0799035876057972</v>
      </c>
      <c r="R11">
        <f t="shared" si="9"/>
        <v>9.4433851920835874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-1.9852296951146184</v>
      </c>
      <c r="E12" s="4">
        <f>Input!I13</f>
        <v>17.00751557142857</v>
      </c>
      <c r="F12">
        <f t="shared" si="3"/>
        <v>16.000840428571426</v>
      </c>
      <c r="G12">
        <f t="shared" si="10"/>
        <v>18.514494336111483</v>
      </c>
      <c r="H12">
        <f t="shared" si="4"/>
        <v>6.3184559668913973</v>
      </c>
      <c r="I12">
        <f t="shared" si="5"/>
        <v>175669.68505042145</v>
      </c>
      <c r="N12" s="4">
        <f>Input!J13</f>
        <v>5.4042571428571424</v>
      </c>
      <c r="O12">
        <f t="shared" si="6"/>
        <v>5.1393425714285712</v>
      </c>
      <c r="P12">
        <f t="shared" si="7"/>
        <v>6.3241668315355</v>
      </c>
      <c r="Q12">
        <f t="shared" si="8"/>
        <v>1.4038085273379313</v>
      </c>
      <c r="R12">
        <f t="shared" si="9"/>
        <v>26.412842066498037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-1.8183594606103073</v>
      </c>
      <c r="E13" s="4">
        <f>Input!I14</f>
        <v>23.153533571428571</v>
      </c>
      <c r="F13">
        <f t="shared" si="3"/>
        <v>22.146858428571427</v>
      </c>
      <c r="G13">
        <f t="shared" si="10"/>
        <v>26.332040310000469</v>
      </c>
      <c r="H13">
        <f t="shared" si="4"/>
        <v>17.515747380641933</v>
      </c>
      <c r="I13">
        <f t="shared" si="5"/>
        <v>169177.66805790007</v>
      </c>
      <c r="N13" s="4">
        <f>Input!J14</f>
        <v>6.1460180000000015</v>
      </c>
      <c r="O13">
        <f t="shared" si="6"/>
        <v>5.8811034285714303</v>
      </c>
      <c r="P13">
        <f t="shared" si="7"/>
        <v>7.8175459738889854</v>
      </c>
      <c r="Q13">
        <f t="shared" si="8"/>
        <v>3.7498097313159313</v>
      </c>
      <c r="R13">
        <f t="shared" si="9"/>
        <v>34.58737753755463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-1.6674069718597044</v>
      </c>
      <c r="E14" s="4">
        <f>Input!I15</f>
        <v>30.942021857142858</v>
      </c>
      <c r="F14">
        <f t="shared" si="3"/>
        <v>29.935346714285714</v>
      </c>
      <c r="G14">
        <f t="shared" si="10"/>
        <v>35.577689384254555</v>
      </c>
      <c r="H14">
        <f t="shared" si="4"/>
        <v>31.836030805351104</v>
      </c>
      <c r="I14">
        <f t="shared" si="5"/>
        <v>161657.45486188433</v>
      </c>
      <c r="N14" s="4">
        <f>Input!J15</f>
        <v>7.788488285714287</v>
      </c>
      <c r="O14">
        <f t="shared" si="6"/>
        <v>7.5235737142857158</v>
      </c>
      <c r="P14">
        <f t="shared" si="7"/>
        <v>9.2456490742540893</v>
      </c>
      <c r="Q14">
        <f t="shared" si="8"/>
        <v>2.9655435454102035</v>
      </c>
      <c r="R14">
        <f t="shared" si="9"/>
        <v>56.604161434290958</v>
      </c>
      <c r="Z14">
        <f>Z3+AA3</f>
        <v>4.0820744486666625</v>
      </c>
      <c r="AA14">
        <f>EXP(Z14)</f>
        <v>59.26829144044865</v>
      </c>
      <c r="AD14">
        <v>544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-1.5295981466831357</v>
      </c>
      <c r="E15" s="4">
        <f>Input!I16</f>
        <v>40.531929285714291</v>
      </c>
      <c r="F15">
        <f t="shared" si="3"/>
        <v>39.52525414285715</v>
      </c>
      <c r="G15">
        <f t="shared" si="10"/>
        <v>46.141451261965713</v>
      </c>
      <c r="H15">
        <f t="shared" si="4"/>
        <v>43.774064318900443</v>
      </c>
      <c r="I15">
        <f t="shared" si="5"/>
        <v>153274.37880571169</v>
      </c>
      <c r="N15" s="4">
        <f>Input!J16</f>
        <v>9.5899074285714327</v>
      </c>
      <c r="O15">
        <f t="shared" si="6"/>
        <v>9.3249928571428615</v>
      </c>
      <c r="P15">
        <f t="shared" si="7"/>
        <v>10.563761877711155</v>
      </c>
      <c r="Q15">
        <f t="shared" si="8"/>
        <v>1.5345486863197286</v>
      </c>
      <c r="R15">
        <f t="shared" si="9"/>
        <v>86.955491785765389</v>
      </c>
      <c r="Z15">
        <f>Z3+AA3*2</f>
        <v>4.7134663561018035</v>
      </c>
      <c r="AA15">
        <f>EXP(Z15)</f>
        <v>111.43777418990396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-1.4028263164918233</v>
      </c>
      <c r="E16" s="4">
        <f>Input!I17</f>
        <v>52.55905085714285</v>
      </c>
      <c r="F16">
        <f t="shared" si="3"/>
        <v>51.552375714285709</v>
      </c>
      <c r="G16">
        <f t="shared" si="10"/>
        <v>57.884496299400396</v>
      </c>
      <c r="H16">
        <f t="shared" si="4"/>
        <v>40.09575110443317</v>
      </c>
      <c r="I16">
        <f t="shared" si="5"/>
        <v>144217.40979483217</v>
      </c>
      <c r="N16" s="4">
        <f>Input!J17</f>
        <v>12.027121571428559</v>
      </c>
      <c r="O16">
        <f t="shared" si="6"/>
        <v>11.762206999999988</v>
      </c>
      <c r="P16">
        <f t="shared" si="7"/>
        <v>11.743045037434685</v>
      </c>
      <c r="Q16">
        <f t="shared" si="8"/>
        <v>3.6718080935405664E-4</v>
      </c>
      <c r="R16">
        <f t="shared" si="9"/>
        <v>138.34951351084871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-1.2854539344878073</v>
      </c>
      <c r="E17" s="4">
        <f>Input!I18</f>
        <v>65.539864857142859</v>
      </c>
      <c r="F17">
        <f t="shared" si="3"/>
        <v>64.533189714285712</v>
      </c>
      <c r="G17">
        <f t="shared" si="10"/>
        <v>70.652190752665504</v>
      </c>
      <c r="H17">
        <f t="shared" si="4"/>
        <v>37.44217370769298</v>
      </c>
      <c r="I17">
        <f t="shared" si="5"/>
        <v>134683.11285666004</v>
      </c>
      <c r="N17" s="4">
        <f>Input!J18</f>
        <v>12.980814000000009</v>
      </c>
      <c r="O17">
        <f t="shared" si="6"/>
        <v>12.715899428571438</v>
      </c>
      <c r="P17">
        <f t="shared" si="7"/>
        <v>12.767694453265113</v>
      </c>
      <c r="Q17">
        <f t="shared" si="8"/>
        <v>2.6827245830183945E-3</v>
      </c>
      <c r="R17">
        <f t="shared" si="9"/>
        <v>161.69409827754342</v>
      </c>
    </row>
    <row r="18" spans="1:25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-1.1761828610475149</v>
      </c>
      <c r="E18" s="4">
        <f>Input!I19</f>
        <v>79.845251571428562</v>
      </c>
      <c r="F18">
        <f t="shared" si="3"/>
        <v>78.838576428571415</v>
      </c>
      <c r="G18">
        <f t="shared" si="10"/>
        <v>84.284165066130299</v>
      </c>
      <c r="H18">
        <f t="shared" si="4"/>
        <v>29.654435609510429</v>
      </c>
      <c r="I18">
        <f t="shared" si="5"/>
        <v>124863.29311072784</v>
      </c>
      <c r="N18" s="4">
        <f>Input!J19</f>
        <v>14.305386714285703</v>
      </c>
      <c r="O18">
        <f t="shared" si="6"/>
        <v>14.040472142857132</v>
      </c>
      <c r="P18">
        <f t="shared" si="7"/>
        <v>13.631974313464788</v>
      </c>
      <c r="Q18">
        <f t="shared" si="8"/>
        <v>0.16687047661825644</v>
      </c>
      <c r="R18">
        <f t="shared" si="9"/>
        <v>197.13485799434713</v>
      </c>
      <c r="X18" t="s">
        <v>466</v>
      </c>
      <c r="Y18">
        <f>EXP($Z$3-$AA$3*$AA$3)</f>
        <v>21.158184411654073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-1.0739665982516526</v>
      </c>
      <c r="E19" s="4">
        <f>Input!I20</f>
        <v>93.991689714285712</v>
      </c>
      <c r="F19">
        <f t="shared" si="3"/>
        <v>92.985014571428565</v>
      </c>
      <c r="G19">
        <f t="shared" si="10"/>
        <v>98.621693976878703</v>
      </c>
      <c r="H19">
        <f t="shared" si="4"/>
        <v>31.772154719825725</v>
      </c>
      <c r="I19">
        <f t="shared" si="5"/>
        <v>114936.23927174302</v>
      </c>
      <c r="N19" s="4">
        <f>Input!J20</f>
        <v>14.14643814285715</v>
      </c>
      <c r="O19">
        <f t="shared" si="6"/>
        <v>13.881523571428579</v>
      </c>
      <c r="P19">
        <f t="shared" si="7"/>
        <v>14.337528910748411</v>
      </c>
      <c r="Q19">
        <f t="shared" si="8"/>
        <v>0.20794086948819512</v>
      </c>
      <c r="R19">
        <f t="shared" si="9"/>
        <v>192.69669666412724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-0.97794917848029994</v>
      </c>
      <c r="E20" s="4">
        <f>Input!I21</f>
        <v>109.6746322857143</v>
      </c>
      <c r="F20">
        <f t="shared" si="3"/>
        <v>108.66795714285715</v>
      </c>
      <c r="G20">
        <f t="shared" si="10"/>
        <v>113.51282356944813</v>
      </c>
      <c r="H20">
        <f t="shared" si="4"/>
        <v>23.472730691508477</v>
      </c>
      <c r="I20">
        <f t="shared" si="5"/>
        <v>105061.12976077196</v>
      </c>
      <c r="N20" s="4">
        <f>Input!J21</f>
        <v>15.682942571428583</v>
      </c>
      <c r="O20">
        <f t="shared" si="6"/>
        <v>15.418028000000012</v>
      </c>
      <c r="P20">
        <f t="shared" si="7"/>
        <v>14.891129592569422</v>
      </c>
      <c r="Q20">
        <f t="shared" si="8"/>
        <v>0.27762193175289179</v>
      </c>
      <c r="R20">
        <f t="shared" si="9"/>
        <v>237.71558740878436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-0.88742154712034327</v>
      </c>
      <c r="E21" s="4">
        <f>Input!I22</f>
        <v>125.67547242857141</v>
      </c>
      <c r="F21">
        <f t="shared" si="3"/>
        <v>124.66879728571426</v>
      </c>
      <c r="G21">
        <f t="shared" si="10"/>
        <v>128.81570423045252</v>
      </c>
      <c r="H21">
        <f t="shared" si="4"/>
        <v>17.196837208318428</v>
      </c>
      <c r="I21">
        <f t="shared" si="5"/>
        <v>95375.021290428631</v>
      </c>
      <c r="N21" s="4">
        <f>Input!J22</f>
        <v>16.000840142857115</v>
      </c>
      <c r="O21">
        <f t="shared" si="6"/>
        <v>15.735925571428544</v>
      </c>
      <c r="P21">
        <f t="shared" si="7"/>
        <v>15.3028806610044</v>
      </c>
      <c r="Q21">
        <f t="shared" si="8"/>
        <v>0.18752789444425477</v>
      </c>
      <c r="R21">
        <f t="shared" si="9"/>
        <v>247.61935358953875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-0.80178975388132434</v>
      </c>
      <c r="E22" s="4">
        <f>Input!I23</f>
        <v>141.78227842857143</v>
      </c>
      <c r="F22">
        <f t="shared" si="3"/>
        <v>140.77560328571428</v>
      </c>
      <c r="G22">
        <f t="shared" si="10"/>
        <v>144.40054917786443</v>
      </c>
      <c r="H22">
        <f t="shared" si="4"/>
        <v>13.140232721016257</v>
      </c>
      <c r="I22">
        <f t="shared" si="5"/>
        <v>85991.821172680007</v>
      </c>
      <c r="N22" s="4">
        <f>Input!J23</f>
        <v>16.10680600000002</v>
      </c>
      <c r="O22">
        <f t="shared" si="6"/>
        <v>15.841891428571449</v>
      </c>
      <c r="P22">
        <f t="shared" si="7"/>
        <v>15.584844947411918</v>
      </c>
      <c r="Q22">
        <f t="shared" si="8"/>
        <v>6.6072893476497002E-2</v>
      </c>
      <c r="R22">
        <f t="shared" si="9"/>
        <v>250.96552403464554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-0.720551312616032</v>
      </c>
      <c r="E23" s="4">
        <f>Input!I24</f>
        <v>158.52487928571426</v>
      </c>
      <c r="F23">
        <f t="shared" si="3"/>
        <v>157.51820414285712</v>
      </c>
      <c r="G23">
        <f t="shared" si="10"/>
        <v>160.15057457214789</v>
      </c>
      <c r="H23">
        <f t="shared" si="4"/>
        <v>6.9293740770044909</v>
      </c>
      <c r="I23">
        <f t="shared" si="5"/>
        <v>77002.695522216411</v>
      </c>
      <c r="N23" s="4">
        <f>Input!J24</f>
        <v>16.742600857142833</v>
      </c>
      <c r="O23">
        <f t="shared" si="6"/>
        <v>16.47768628571426</v>
      </c>
      <c r="P23">
        <f t="shared" si="7"/>
        <v>15.750025394283456</v>
      </c>
      <c r="Q23">
        <f t="shared" si="8"/>
        <v>0.52949037291787104</v>
      </c>
      <c r="R23">
        <f t="shared" si="9"/>
        <v>271.51414533041577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-0.64327733492501438</v>
      </c>
      <c r="E24" s="4">
        <f>Input!I25</f>
        <v>176.48608714285714</v>
      </c>
      <c r="F24">
        <f t="shared" si="3"/>
        <v>175.479412</v>
      </c>
      <c r="G24">
        <f t="shared" si="10"/>
        <v>175.96220932302711</v>
      </c>
      <c r="H24">
        <f t="shared" si="4"/>
        <v>0.23309325512214754</v>
      </c>
      <c r="I24">
        <f t="shared" si="5"/>
        <v>68477.44856141691</v>
      </c>
      <c r="N24" s="4">
        <f>Input!J25</f>
        <v>17.961207857142881</v>
      </c>
      <c r="O24">
        <f t="shared" si="6"/>
        <v>17.696293285714308</v>
      </c>
      <c r="P24">
        <f t="shared" si="7"/>
        <v>15.811634750879216</v>
      </c>
      <c r="Q24">
        <f t="shared" si="8"/>
        <v>3.5519377929267546</v>
      </c>
      <c r="R24">
        <f t="shared" si="9"/>
        <v>313.15879605401727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-0.56959882386542848</v>
      </c>
      <c r="E25" s="4">
        <f>Input!I26</f>
        <v>194.71220971428573</v>
      </c>
      <c r="F25">
        <f t="shared" si="3"/>
        <v>193.70553457142859</v>
      </c>
      <c r="G25">
        <f t="shared" si="10"/>
        <v>191.74480012827669</v>
      </c>
      <c r="H25">
        <f t="shared" si="4"/>
        <v>3.8444795565621619</v>
      </c>
      <c r="I25">
        <f t="shared" si="5"/>
        <v>60466.500119916876</v>
      </c>
      <c r="N25" s="4">
        <f>Input!J26</f>
        <v>18.22612257142859</v>
      </c>
      <c r="O25">
        <f t="shared" si="6"/>
        <v>17.961208000000017</v>
      </c>
      <c r="P25">
        <f t="shared" si="7"/>
        <v>15.782590805249573</v>
      </c>
      <c r="Q25">
        <f t="shared" si="8"/>
        <v>4.7463728812622952</v>
      </c>
      <c r="R25">
        <f t="shared" si="9"/>
        <v>322.60499281926462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-0.49919601691244286</v>
      </c>
      <c r="E26" s="4">
        <f>Input!I27</f>
        <v>212.62043471428572</v>
      </c>
      <c r="F26">
        <f t="shared" si="3"/>
        <v>211.61375957142857</v>
      </c>
      <c r="G26">
        <f t="shared" si="10"/>
        <v>207.41998374814204</v>
      </c>
      <c r="H26">
        <f t="shared" si="4"/>
        <v>17.587755655982605</v>
      </c>
      <c r="I26">
        <f t="shared" si="5"/>
        <v>53003.175950877885</v>
      </c>
      <c r="N26" s="4">
        <f>Input!J27</f>
        <v>17.908224999999987</v>
      </c>
      <c r="O26">
        <f t="shared" si="6"/>
        <v>17.643310428571414</v>
      </c>
      <c r="P26">
        <f t="shared" si="7"/>
        <v>15.675183619865342</v>
      </c>
      <c r="Q26">
        <f t="shared" si="8"/>
        <v>3.8735231351475496</v>
      </c>
      <c r="R26">
        <f t="shared" si="9"/>
        <v>311.28640287893683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-0.43178999868885964</v>
      </c>
      <c r="E27" s="4">
        <f>Input!I28</f>
        <v>229.89286485714283</v>
      </c>
      <c r="F27">
        <f t="shared" si="3"/>
        <v>228.88618971428568</v>
      </c>
      <c r="G27">
        <f t="shared" si="10"/>
        <v>222.92085475573029</v>
      </c>
      <c r="H27">
        <f t="shared" si="4"/>
        <v>35.585221167763017</v>
      </c>
      <c r="I27">
        <f t="shared" si="5"/>
        <v>46106.102123990917</v>
      </c>
      <c r="N27" s="4">
        <f>Input!J28</f>
        <v>17.272430142857104</v>
      </c>
      <c r="O27">
        <f t="shared" si="6"/>
        <v>17.007515571428531</v>
      </c>
      <c r="P27">
        <f t="shared" si="7"/>
        <v>15.500871007588236</v>
      </c>
      <c r="Q27">
        <f t="shared" si="8"/>
        <v>2.2699778417495127</v>
      </c>
      <c r="R27">
        <f t="shared" si="9"/>
        <v>289.25558591238394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-0.36713602698041131</v>
      </c>
      <c r="E28" s="4">
        <f>Input!I29</f>
        <v>246.58248285714288</v>
      </c>
      <c r="F28">
        <f t="shared" si="3"/>
        <v>245.57580771428573</v>
      </c>
      <c r="G28">
        <f t="shared" si="10"/>
        <v>238.19102231380853</v>
      </c>
      <c r="H28">
        <f t="shared" si="4"/>
        <v>54.535055411101183</v>
      </c>
      <c r="I28">
        <f t="shared" si="5"/>
        <v>39781.558135399355</v>
      </c>
      <c r="N28" s="4">
        <f>Input!J29</f>
        <v>16.689618000000053</v>
      </c>
      <c r="O28">
        <f t="shared" si="6"/>
        <v>16.42470342857148</v>
      </c>
      <c r="P28">
        <f t="shared" si="7"/>
        <v>15.270167558078235</v>
      </c>
      <c r="Q28">
        <f t="shared" si="8"/>
        <v>1.3329530762555943</v>
      </c>
      <c r="R28">
        <f t="shared" si="9"/>
        <v>269.77088271652769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-0.30501816849754748</v>
      </c>
      <c r="E29" s="4">
        <f>Input!I30</f>
        <v>262.9542032857143</v>
      </c>
      <c r="F29">
        <f t="shared" si="3"/>
        <v>261.94752814285715</v>
      </c>
      <c r="G29">
        <f t="shared" si="10"/>
        <v>253.18362265260984</v>
      </c>
      <c r="H29">
        <f t="shared" si="4"/>
        <v>76.806039441986954</v>
      </c>
      <c r="I29">
        <f t="shared" si="5"/>
        <v>34025.693540155917</v>
      </c>
      <c r="N29" s="4">
        <f>Input!J30</f>
        <v>16.371720428571422</v>
      </c>
      <c r="O29">
        <f t="shared" si="6"/>
        <v>16.106805857142849</v>
      </c>
      <c r="P29">
        <f t="shared" si="7"/>
        <v>14.992600338801314</v>
      </c>
      <c r="Q29">
        <f t="shared" si="8"/>
        <v>1.2414539371027289</v>
      </c>
      <c r="R29">
        <f t="shared" si="9"/>
        <v>259.42919491969116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-0.24524494755755019</v>
      </c>
      <c r="E30" s="4">
        <f>Input!I31</f>
        <v>277.73643642857144</v>
      </c>
      <c r="F30">
        <f t="shared" si="3"/>
        <v>276.72976128571429</v>
      </c>
      <c r="G30">
        <f t="shared" si="10"/>
        <v>267.86033348086056</v>
      </c>
      <c r="H30">
        <f t="shared" si="4"/>
        <v>78.666749585512434</v>
      </c>
      <c r="I30">
        <f t="shared" si="5"/>
        <v>28826.551154623859</v>
      </c>
      <c r="N30" s="4">
        <f>Input!J31</f>
        <v>14.782233142857137</v>
      </c>
      <c r="O30">
        <f t="shared" si="6"/>
        <v>14.517318571428566</v>
      </c>
      <c r="P30">
        <f t="shared" si="7"/>
        <v>14.676710828250711</v>
      </c>
      <c r="Q30">
        <f t="shared" si="8"/>
        <v>2.5405891534856444E-2</v>
      </c>
      <c r="R30">
        <f t="shared" si="9"/>
        <v>210.75253850434476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-0.18764578649353147</v>
      </c>
      <c r="E31" s="4">
        <f>Input!I32</f>
        <v>291.7769087142857</v>
      </c>
      <c r="F31">
        <f t="shared" si="3"/>
        <v>290.77023357142855</v>
      </c>
      <c r="G31">
        <f t="shared" si="10"/>
        <v>282.19042126107001</v>
      </c>
      <c r="H31">
        <f t="shared" si="4"/>
        <v>73.61317928097985</v>
      </c>
      <c r="I31">
        <f t="shared" si="5"/>
        <v>24165.868007484616</v>
      </c>
      <c r="N31" s="4">
        <f>Input!J32</f>
        <v>14.040472285714259</v>
      </c>
      <c r="O31">
        <f t="shared" si="6"/>
        <v>13.775557714285688</v>
      </c>
      <c r="P31">
        <f t="shared" si="7"/>
        <v>14.33008778020945</v>
      </c>
      <c r="Q31">
        <f t="shared" si="8"/>
        <v>0.30750359401341204</v>
      </c>
      <c r="R31">
        <f t="shared" si="9"/>
        <v>189.76599033961591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-0.13206807097636664</v>
      </c>
      <c r="E32" s="4">
        <f>Input!I33</f>
        <v>304.65175685714286</v>
      </c>
      <c r="F32">
        <f t="shared" si="3"/>
        <v>303.64508171428571</v>
      </c>
      <c r="G32">
        <f t="shared" si="10"/>
        <v>296.14984100073764</v>
      </c>
      <c r="H32">
        <f t="shared" si="4"/>
        <v>56.178633354028598</v>
      </c>
      <c r="I32">
        <f t="shared" si="5"/>
        <v>20020.645148507017</v>
      </c>
      <c r="N32" s="4">
        <f>Input!J33</f>
        <v>12.874848142857161</v>
      </c>
      <c r="O32">
        <f t="shared" si="6"/>
        <v>12.60993357142859</v>
      </c>
      <c r="P32">
        <f t="shared" si="7"/>
        <v>13.959419739667618</v>
      </c>
      <c r="Q32">
        <f t="shared" si="8"/>
        <v>1.821112918268456</v>
      </c>
      <c r="R32">
        <f t="shared" si="9"/>
        <v>159.01042467584179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-7.8374713053238967E-2</v>
      </c>
      <c r="E33" s="4">
        <f>Input!I34</f>
        <v>317.15572457142855</v>
      </c>
      <c r="F33">
        <f t="shared" si="3"/>
        <v>316.1490494285714</v>
      </c>
      <c r="G33">
        <f t="shared" si="10"/>
        <v>309.72040002682945</v>
      </c>
      <c r="H33">
        <f t="shared" si="4"/>
        <v>41.327533130517132</v>
      </c>
      <c r="I33">
        <f t="shared" si="5"/>
        <v>16364.490932787712</v>
      </c>
      <c r="N33" s="4">
        <f>Input!J34</f>
        <v>12.503967714285693</v>
      </c>
      <c r="O33">
        <f t="shared" si="6"/>
        <v>12.239053142857122</v>
      </c>
      <c r="P33">
        <f t="shared" si="7"/>
        <v>13.570559026091832</v>
      </c>
      <c r="Q33">
        <f t="shared" si="8"/>
        <v>1.7729079170886457</v>
      </c>
      <c r="R33">
        <f t="shared" si="9"/>
        <v>149.79442183368079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-2.6442113922865867E-2</v>
      </c>
      <c r="E34" s="4">
        <f>Input!I35</f>
        <v>328.81196571428569</v>
      </c>
      <c r="F34">
        <f t="shared" si="3"/>
        <v>327.80529057142854</v>
      </c>
      <c r="G34">
        <f t="shared" si="10"/>
        <v>322.88899137682535</v>
      </c>
      <c r="H34">
        <f t="shared" si="4"/>
        <v>24.169997770856053</v>
      </c>
      <c r="I34">
        <f t="shared" si="5"/>
        <v>13168.75102858647</v>
      </c>
      <c r="N34" s="4">
        <f>Input!J35</f>
        <v>11.656241142857141</v>
      </c>
      <c r="O34">
        <f t="shared" si="6"/>
        <v>11.39132657142857</v>
      </c>
      <c r="P34">
        <f t="shared" si="7"/>
        <v>13.168591349995879</v>
      </c>
      <c r="Q34">
        <f t="shared" si="8"/>
        <v>3.158670093135906</v>
      </c>
      <c r="R34">
        <f t="shared" si="9"/>
        <v>129.76232105693458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2.3841549742623258E-2</v>
      </c>
      <c r="E35" s="4">
        <f>Input!I36</f>
        <v>339.09065099999998</v>
      </c>
      <c r="F35">
        <f t="shared" si="3"/>
        <v>338.08397585714283</v>
      </c>
      <c r="G35">
        <f t="shared" si="10"/>
        <v>335.64689836942529</v>
      </c>
      <c r="H35">
        <f t="shared" si="4"/>
        <v>5.9393466811396607</v>
      </c>
      <c r="I35">
        <f t="shared" si="5"/>
        <v>10403.443426969412</v>
      </c>
      <c r="N35" s="4">
        <f>Input!J36</f>
        <v>10.278685285714289</v>
      </c>
      <c r="O35">
        <f t="shared" si="6"/>
        <v>10.013770714285718</v>
      </c>
      <c r="P35">
        <f t="shared" si="7"/>
        <v>12.757906992599949</v>
      </c>
      <c r="Q35">
        <f t="shared" si="8"/>
        <v>7.5302839139602806</v>
      </c>
      <c r="R35">
        <f t="shared" si="9"/>
        <v>100.27560391828629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7.2577775697363858E-2</v>
      </c>
      <c r="E36" s="4">
        <f>Input!I37</f>
        <v>348.30967814285714</v>
      </c>
      <c r="F36">
        <f t="shared" si="3"/>
        <v>347.30300299999999</v>
      </c>
      <c r="G36">
        <f t="shared" si="10"/>
        <v>347.98916915696429</v>
      </c>
      <c r="H36">
        <f t="shared" si="4"/>
        <v>0.47082399496316285</v>
      </c>
      <c r="I36">
        <f t="shared" si="5"/>
        <v>8038.0191822193938</v>
      </c>
      <c r="N36" s="4">
        <f>Input!J37</f>
        <v>9.2190271428571577</v>
      </c>
      <c r="O36">
        <f t="shared" si="6"/>
        <v>8.9541125714285865</v>
      </c>
      <c r="P36">
        <f t="shared" si="7"/>
        <v>12.342270787538986</v>
      </c>
      <c r="Q36">
        <f t="shared" si="8"/>
        <v>11.479616097396406</v>
      </c>
      <c r="R36">
        <f t="shared" si="9"/>
        <v>80.176131941815456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0.119858969513976</v>
      </c>
      <c r="E37" s="4">
        <f>Input!I38</f>
        <v>356.998876</v>
      </c>
      <c r="F37">
        <f t="shared" si="3"/>
        <v>355.99220085714285</v>
      </c>
      <c r="G37">
        <f t="shared" si="10"/>
        <v>359.91405826140863</v>
      </c>
      <c r="H37">
        <f t="shared" si="4"/>
        <v>15.380965499394316</v>
      </c>
      <c r="I37">
        <f t="shared" si="5"/>
        <v>6041.9702761432391</v>
      </c>
      <c r="N37" s="4">
        <f>Input!J38</f>
        <v>8.6891978571428581</v>
      </c>
      <c r="O37">
        <f t="shared" si="6"/>
        <v>8.4242832857142869</v>
      </c>
      <c r="P37">
        <f t="shared" si="7"/>
        <v>11.924889104444304</v>
      </c>
      <c r="Q37">
        <f t="shared" si="8"/>
        <v>12.254241098126455</v>
      </c>
      <c r="R37">
        <f t="shared" si="9"/>
        <v>70.968548877965105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0.16576949914208922</v>
      </c>
      <c r="E38" s="4">
        <f>Input!I39</f>
        <v>365.15824485714285</v>
      </c>
      <c r="F38">
        <f t="shared" si="3"/>
        <v>364.1515697142857</v>
      </c>
      <c r="G38">
        <f t="shared" si="10"/>
        <v>371.42253099230567</v>
      </c>
      <c r="H38">
        <f t="shared" si="4"/>
        <v>52.86687790646576</v>
      </c>
      <c r="I38">
        <f t="shared" si="5"/>
        <v>4385.3054773375225</v>
      </c>
      <c r="N38" s="4">
        <f>Input!J39</f>
        <v>8.1593688571428515</v>
      </c>
      <c r="O38">
        <f t="shared" si="6"/>
        <v>7.8944542857142803</v>
      </c>
      <c r="P38">
        <f t="shared" si="7"/>
        <v>11.508472730897036</v>
      </c>
      <c r="Q38">
        <f t="shared" si="8"/>
        <v>13.061129322121186</v>
      </c>
      <c r="R38">
        <f t="shared" si="9"/>
        <v>62.32240846923257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0.21038660087393271</v>
      </c>
      <c r="E39" s="4">
        <f>Input!I40</f>
        <v>373.90042571428569</v>
      </c>
      <c r="F39">
        <f t="shared" si="3"/>
        <v>372.89375057142854</v>
      </c>
      <c r="G39">
        <f t="shared" si="10"/>
        <v>382.51782603959259</v>
      </c>
      <c r="H39">
        <f t="shared" si="4"/>
        <v>92.622828616917104</v>
      </c>
      <c r="I39">
        <f t="shared" si="5"/>
        <v>3038.9138021639874</v>
      </c>
      <c r="N39" s="4">
        <f>Input!J40</f>
        <v>8.7421808571428414</v>
      </c>
      <c r="O39">
        <f t="shared" si="6"/>
        <v>8.4772662857142702</v>
      </c>
      <c r="P39">
        <f t="shared" si="7"/>
        <v>11.095295047286927</v>
      </c>
      <c r="Q39">
        <f t="shared" si="8"/>
        <v>6.8540745964216567</v>
      </c>
      <c r="R39">
        <f t="shared" si="9"/>
        <v>71.864043678907819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0.2537811611549084</v>
      </c>
      <c r="E40" s="4">
        <f>Input!I41</f>
        <v>384.54999157142856</v>
      </c>
      <c r="F40">
        <f t="shared" si="3"/>
        <v>383.54331642857142</v>
      </c>
      <c r="G40">
        <f t="shared" si="10"/>
        <v>393.20507127860463</v>
      </c>
      <c r="H40">
        <f t="shared" si="4"/>
        <v>93.349506782140438</v>
      </c>
      <c r="I40">
        <f t="shared" si="5"/>
        <v>1974.8334981710238</v>
      </c>
      <c r="N40" s="4">
        <f>Input!J41</f>
        <v>10.649565857142875</v>
      </c>
      <c r="O40">
        <f t="shared" si="6"/>
        <v>10.384651285714304</v>
      </c>
      <c r="P40">
        <f t="shared" si="7"/>
        <v>10.687245239012043</v>
      </c>
      <c r="Q40">
        <f t="shared" si="8"/>
        <v>9.1563100572354436E-2</v>
      </c>
      <c r="R40">
        <f t="shared" si="9"/>
        <v>107.84098232588774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0.29601839411295161</v>
      </c>
      <c r="E41" s="4">
        <f>Input!I42</f>
        <v>395.30552314285711</v>
      </c>
      <c r="F41">
        <f t="shared" si="3"/>
        <v>394.29884799999996</v>
      </c>
      <c r="G41">
        <f t="shared" si="10"/>
        <v>403.49094780939464</v>
      </c>
      <c r="H41">
        <f t="shared" si="4"/>
        <v>84.494698905873648</v>
      </c>
      <c r="I41">
        <f t="shared" si="5"/>
        <v>1166.4425883073241</v>
      </c>
      <c r="N41" s="4">
        <f>Input!J42</f>
        <v>10.755531571428548</v>
      </c>
      <c r="O41">
        <f t="shared" si="6"/>
        <v>10.490616999999977</v>
      </c>
      <c r="P41">
        <f t="shared" si="7"/>
        <v>10.285876530790009</v>
      </c>
      <c r="Q41">
        <f t="shared" si="8"/>
        <v>4.1918659732317821E-2</v>
      </c>
      <c r="R41">
        <f t="shared" si="9"/>
        <v>110.05304504068852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0.3371584310652449</v>
      </c>
      <c r="E42" s="4">
        <f>Input!I43</f>
        <v>408.49826885714276</v>
      </c>
      <c r="F42">
        <f t="shared" si="3"/>
        <v>407.49159371428561</v>
      </c>
      <c r="G42">
        <f t="shared" si="10"/>
        <v>413.38339739724273</v>
      </c>
      <c r="H42">
        <f t="shared" si="4"/>
        <v>34.713350638507059</v>
      </c>
      <c r="I42">
        <f t="shared" si="5"/>
        <v>588.58508892109762</v>
      </c>
      <c r="N42" s="4">
        <f>Input!J43</f>
        <v>13.19274571428565</v>
      </c>
      <c r="O42">
        <f t="shared" si="6"/>
        <v>12.927831142857078</v>
      </c>
      <c r="P42">
        <f t="shared" si="7"/>
        <v>9.8924495878481089</v>
      </c>
      <c r="Q42">
        <f t="shared" si="8"/>
        <v>9.2135411844886708</v>
      </c>
      <c r="R42">
        <f t="shared" si="9"/>
        <v>167.12881805822536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0.37725683537824395</v>
      </c>
      <c r="E43" s="4">
        <f>Input!I44</f>
        <v>422.00891199999995</v>
      </c>
      <c r="F43">
        <f t="shared" si="3"/>
        <v>421.0022368571428</v>
      </c>
      <c r="G43">
        <f t="shared" si="10"/>
        <v>422.89136872766568</v>
      </c>
      <c r="H43">
        <f t="shared" si="4"/>
        <v>3.5688192242252534</v>
      </c>
      <c r="I43">
        <f t="shared" si="5"/>
        <v>217.6451463772884</v>
      </c>
      <c r="N43" s="4">
        <f>Input!J44</f>
        <v>13.510643142857191</v>
      </c>
      <c r="O43">
        <f t="shared" si="6"/>
        <v>13.24572857142862</v>
      </c>
      <c r="P43">
        <f t="shared" si="7"/>
        <v>9.5079713304229436</v>
      </c>
      <c r="Q43">
        <f t="shared" si="8"/>
        <v>13.970829192690363</v>
      </c>
      <c r="R43">
        <f t="shared" si="9"/>
        <v>175.44932538796047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0.4163650537440427</v>
      </c>
      <c r="E44" s="4">
        <f>Input!I45</f>
        <v>435.25464057142864</v>
      </c>
      <c r="F44">
        <f t="shared" si="3"/>
        <v>434.24796542857149</v>
      </c>
      <c r="G44">
        <f t="shared" si="10"/>
        <v>432.0245981954622</v>
      </c>
      <c r="H44">
        <f t="shared" si="4"/>
        <v>4.9433618532640429</v>
      </c>
      <c r="I44">
        <f t="shared" si="5"/>
        <v>31.579587645862084</v>
      </c>
      <c r="N44" s="4">
        <f>Input!J45</f>
        <v>13.245728571428685</v>
      </c>
      <c r="O44">
        <f t="shared" si="6"/>
        <v>12.980814000000114</v>
      </c>
      <c r="P44">
        <f t="shared" si="7"/>
        <v>9.1332294677965393</v>
      </c>
      <c r="Q44">
        <f t="shared" si="8"/>
        <v>14.803906732452202</v>
      </c>
      <c r="R44">
        <f t="shared" si="9"/>
        <v>168.50153210259896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0.45453081306926157</v>
      </c>
      <c r="E45" s="4">
        <f>Input!I46</f>
        <v>448.02352285714284</v>
      </c>
      <c r="F45">
        <f t="shared" si="3"/>
        <v>447.01684771428569</v>
      </c>
      <c r="G45">
        <f t="shared" si="10"/>
        <v>440.7934212837315</v>
      </c>
      <c r="H45">
        <f t="shared" si="4"/>
        <v>38.731036536520392</v>
      </c>
      <c r="I45">
        <f t="shared" si="5"/>
        <v>9.917783435406502</v>
      </c>
      <c r="N45" s="4">
        <f>Input!J46</f>
        <v>12.768882285714199</v>
      </c>
      <c r="O45">
        <f t="shared" si="6"/>
        <v>12.503967714285627</v>
      </c>
      <c r="P45">
        <f t="shared" si="7"/>
        <v>8.7688230882692846</v>
      </c>
      <c r="Q45">
        <f t="shared" si="8"/>
        <v>13.951305377258766</v>
      </c>
      <c r="R45">
        <f t="shared" si="9"/>
        <v>156.34920859989734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0.49179847065736759</v>
      </c>
      <c r="E46" s="4">
        <f>Input!I47</f>
        <v>459.1499348571428</v>
      </c>
      <c r="F46">
        <f t="shared" si="3"/>
        <v>458.14325971428565</v>
      </c>
      <c r="G46">
        <f t="shared" si="10"/>
        <v>449.20861093480215</v>
      </c>
      <c r="H46">
        <f t="shared" si="4"/>
        <v>79.827948812725921</v>
      </c>
      <c r="I46">
        <f t="shared" si="5"/>
        <v>133.73629335354761</v>
      </c>
      <c r="N46" s="4">
        <f>Input!J47</f>
        <v>11.126411999999959</v>
      </c>
      <c r="O46">
        <f t="shared" si="6"/>
        <v>10.861497428571388</v>
      </c>
      <c r="P46">
        <f t="shared" si="7"/>
        <v>8.415189651070671</v>
      </c>
      <c r="Q46">
        <f t="shared" si="8"/>
        <v>5.9844217422604986</v>
      </c>
      <c r="R46">
        <f t="shared" si="9"/>
        <v>117.97212639086288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0.5282093241288468</v>
      </c>
      <c r="E47" s="4">
        <f>Input!I48</f>
        <v>467.78614985714285</v>
      </c>
      <c r="F47">
        <f t="shared" si="3"/>
        <v>466.7794747142857</v>
      </c>
      <c r="G47">
        <f t="shared" si="10"/>
        <v>457.28123965667839</v>
      </c>
      <c r="H47">
        <f t="shared" si="4"/>
        <v>90.216469209560415</v>
      </c>
      <c r="I47">
        <f t="shared" si="5"/>
        <v>385.61450337509132</v>
      </c>
      <c r="N47" s="4">
        <f>Input!J48</f>
        <v>8.6362150000000497</v>
      </c>
      <c r="O47">
        <f t="shared" si="6"/>
        <v>8.3713004285714785</v>
      </c>
      <c r="P47">
        <f t="shared" si="7"/>
        <v>8.0726287218762423</v>
      </c>
      <c r="Q47">
        <f t="shared" si="8"/>
        <v>8.9204788380245217E-2</v>
      </c>
      <c r="R47">
        <f t="shared" si="9"/>
        <v>70.078670865401023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0.56380188650955343</v>
      </c>
      <c r="E48" s="4">
        <f>Input!I49</f>
        <v>475.99850157142856</v>
      </c>
      <c r="F48">
        <f t="shared" si="3"/>
        <v>474.99182642857141</v>
      </c>
      <c r="G48">
        <f t="shared" si="10"/>
        <v>465.02256243684542</v>
      </c>
      <c r="H48">
        <f t="shared" si="4"/>
        <v>99.386224536724527</v>
      </c>
      <c r="I48">
        <f t="shared" si="5"/>
        <v>749.57637057697264</v>
      </c>
      <c r="N48" s="4">
        <f>Input!J49</f>
        <v>8.2123517142857168</v>
      </c>
      <c r="O48">
        <f t="shared" si="6"/>
        <v>7.9474371428571455</v>
      </c>
      <c r="P48">
        <f t="shared" si="7"/>
        <v>7.7413227801670432</v>
      </c>
      <c r="Q48">
        <f t="shared" si="8"/>
        <v>4.2483130507147034E-2</v>
      </c>
      <c r="R48">
        <f t="shared" si="9"/>
        <v>63.161757139665347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0.59861213108183309</v>
      </c>
      <c r="E49" s="4">
        <f>Input!I50</f>
        <v>481.87960500000003</v>
      </c>
      <c r="F49">
        <f t="shared" si="3"/>
        <v>480.87292985714288</v>
      </c>
      <c r="G49">
        <f t="shared" si="10"/>
        <v>472.44391784446583</v>
      </c>
      <c r="H49">
        <f t="shared" si="4"/>
        <v>71.04824350985399</v>
      </c>
      <c r="I49">
        <f t="shared" si="5"/>
        <v>1211.0224476882768</v>
      </c>
      <c r="N49" s="4">
        <f>Input!J50</f>
        <v>5.8811034285714641</v>
      </c>
      <c r="O49">
        <f t="shared" si="6"/>
        <v>5.6161888571428928</v>
      </c>
      <c r="P49">
        <f t="shared" si="7"/>
        <v>7.4213554076204247</v>
      </c>
      <c r="Q49">
        <f t="shared" si="8"/>
        <v>3.2586262749629515</v>
      </c>
      <c r="R49">
        <f t="shared" si="9"/>
        <v>31.541577279095993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0.63267370990112226</v>
      </c>
      <c r="E50" s="4">
        <f>Input!I51</f>
        <v>487.91965714285715</v>
      </c>
      <c r="F50">
        <f t="shared" si="3"/>
        <v>486.912982</v>
      </c>
      <c r="G50">
        <f t="shared" si="10"/>
        <v>479.55664498900654</v>
      </c>
      <c r="H50">
        <f t="shared" si="4"/>
        <v>54.115694219312147</v>
      </c>
      <c r="I50">
        <f t="shared" si="5"/>
        <v>1756.6555568736287</v>
      </c>
      <c r="N50" s="4">
        <f>Input!J51</f>
        <v>6.040052142857121</v>
      </c>
      <c r="O50">
        <f t="shared" si="6"/>
        <v>5.7751375714285498</v>
      </c>
      <c r="P50">
        <f t="shared" si="7"/>
        <v>7.1127271445407034</v>
      </c>
      <c r="Q50">
        <f t="shared" si="8"/>
        <v>1.7891458660983535</v>
      </c>
      <c r="R50">
        <f t="shared" si="9"/>
        <v>33.352213968925646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0.66601814930541625</v>
      </c>
      <c r="E51" s="4">
        <f>Input!I52</f>
        <v>493.37689728571428</v>
      </c>
      <c r="F51">
        <f t="shared" si="3"/>
        <v>492.37022214285713</v>
      </c>
      <c r="G51">
        <f t="shared" si="10"/>
        <v>486.37201426677137</v>
      </c>
      <c r="H51">
        <f t="shared" si="4"/>
        <v>35.978497724737217</v>
      </c>
      <c r="I51">
        <f t="shared" si="5"/>
        <v>2374.4028035959918</v>
      </c>
      <c r="N51" s="4">
        <f>Input!J52</f>
        <v>5.4572401428571311</v>
      </c>
      <c r="O51">
        <f t="shared" si="6"/>
        <v>5.1923255714285599</v>
      </c>
      <c r="P51">
        <f t="shared" si="7"/>
        <v>6.8153692777648116</v>
      </c>
      <c r="Q51">
        <f t="shared" si="8"/>
        <v>2.6342708726777171</v>
      </c>
      <c r="R51">
        <f t="shared" si="9"/>
        <v>26.960244839710921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0.69867502526458969</v>
      </c>
      <c r="E52" s="4">
        <f>Input!I53</f>
        <v>498.56922285714285</v>
      </c>
      <c r="F52">
        <f t="shared" si="3"/>
        <v>497.5625477142857</v>
      </c>
      <c r="G52">
        <f t="shared" si="10"/>
        <v>492.90117006647995</v>
      </c>
      <c r="H52">
        <f t="shared" si="4"/>
        <v>21.728441575463069</v>
      </c>
      <c r="I52">
        <f t="shared" si="5"/>
        <v>3053.3360526153006</v>
      </c>
      <c r="N52" s="4">
        <f>Input!J53</f>
        <v>5.1923255714285688</v>
      </c>
      <c r="O52">
        <f t="shared" si="6"/>
        <v>4.9274109999999975</v>
      </c>
      <c r="P52">
        <f t="shared" si="7"/>
        <v>6.529155799708569</v>
      </c>
      <c r="Q52">
        <f t="shared" si="8"/>
        <v>2.5655864033934517</v>
      </c>
      <c r="R52">
        <f t="shared" si="9"/>
        <v>24.279379162920975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0.73067212101386458</v>
      </c>
      <c r="E53" s="4">
        <f>Input!I54</f>
        <v>503.49663385714285</v>
      </c>
      <c r="F53">
        <f t="shared" si="3"/>
        <v>502.48995871428571</v>
      </c>
      <c r="G53">
        <f t="shared" si="10"/>
        <v>499.15508382153087</v>
      </c>
      <c r="H53">
        <f t="shared" si="4"/>
        <v>11.121390550326606</v>
      </c>
      <c r="I53">
        <f t="shared" si="5"/>
        <v>3783.5925150057874</v>
      </c>
      <c r="N53" s="4">
        <f>Input!J54</f>
        <v>4.9274110000000064</v>
      </c>
      <c r="O53">
        <f t="shared" si="6"/>
        <v>4.6624964285714352</v>
      </c>
      <c r="P53">
        <f t="shared" si="7"/>
        <v>6.253913755050891</v>
      </c>
      <c r="Q53">
        <f t="shared" si="8"/>
        <v>2.5326091070190189</v>
      </c>
      <c r="R53">
        <f t="shared" si="9"/>
        <v>21.73887294644139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0.76203556907676839</v>
      </c>
      <c r="E54" s="4">
        <f>Input!I55</f>
        <v>507.89421571428568</v>
      </c>
      <c r="F54">
        <f t="shared" si="3"/>
        <v>506.88754057142853</v>
      </c>
      <c r="G54">
        <f t="shared" si="10"/>
        <v>505.14451599102802</v>
      </c>
      <c r="H54">
        <f t="shared" si="4"/>
        <v>3.0381346878803925</v>
      </c>
      <c r="I54">
        <f t="shared" si="5"/>
        <v>4556.2967043499984</v>
      </c>
      <c r="N54" s="4">
        <f>Input!J55</f>
        <v>4.3975818571428249</v>
      </c>
      <c r="O54">
        <f t="shared" si="6"/>
        <v>4.1326672857142537</v>
      </c>
      <c r="P54">
        <f t="shared" si="7"/>
        <v>5.9894321694971344</v>
      </c>
      <c r="Q54">
        <f t="shared" si="8"/>
        <v>3.4475758336492546</v>
      </c>
      <c r="R54">
        <f t="shared" si="9"/>
        <v>17.078938894412818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0.79278997949672847</v>
      </c>
      <c r="E55" s="4">
        <f>Input!I56</f>
        <v>512.07986585714286</v>
      </c>
      <c r="F55">
        <f t="shared" si="3"/>
        <v>511.07319071428572</v>
      </c>
      <c r="G55">
        <f t="shared" si="10"/>
        <v>510.87998572544967</v>
      </c>
      <c r="H55">
        <f t="shared" si="4"/>
        <v>3.7328167711135833E-2</v>
      </c>
      <c r="I55">
        <f t="shared" si="5"/>
        <v>5363.4847000261952</v>
      </c>
      <c r="N55" s="4">
        <f>Input!J56</f>
        <v>4.1856501428571846</v>
      </c>
      <c r="O55">
        <f t="shared" si="6"/>
        <v>3.9207355714286134</v>
      </c>
      <c r="P55">
        <f t="shared" si="7"/>
        <v>5.7354697344216818</v>
      </c>
      <c r="Q55">
        <f t="shared" si="8"/>
        <v>3.2932600823341529</v>
      </c>
      <c r="R55">
        <f t="shared" si="9"/>
        <v>15.372167421065656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0.82295855585380051</v>
      </c>
      <c r="E56" s="4">
        <f>Input!I57</f>
        <v>515.94761857142851</v>
      </c>
      <c r="F56">
        <f t="shared" si="3"/>
        <v>514.94094342857136</v>
      </c>
      <c r="G56">
        <f t="shared" si="10"/>
        <v>516.37174712757212</v>
      </c>
      <c r="H56">
        <f t="shared" si="4"/>
        <v>2.0471992250742637</v>
      </c>
      <c r="I56">
        <f t="shared" si="5"/>
        <v>6198.0313950611162</v>
      </c>
      <c r="N56" s="4">
        <f>Input!J57</f>
        <v>3.8677527142856434</v>
      </c>
      <c r="O56">
        <f t="shared" si="6"/>
        <v>3.6028381428570722</v>
      </c>
      <c r="P56">
        <f t="shared" si="7"/>
        <v>5.491761402122501</v>
      </c>
      <c r="Q56">
        <f t="shared" si="8"/>
        <v>3.5680310793939305</v>
      </c>
      <c r="R56">
        <f t="shared" si="9"/>
        <v>12.980442683625796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0.85256320043672573</v>
      </c>
      <c r="E57" s="4">
        <f>Input!I58</f>
        <v>518.70273014285726</v>
      </c>
      <c r="F57">
        <f t="shared" si="3"/>
        <v>517.69605500000011</v>
      </c>
      <c r="G57">
        <f t="shared" si="10"/>
        <v>521.62977115655406</v>
      </c>
      <c r="H57">
        <f t="shared" si="4"/>
        <v>15.474122800333516</v>
      </c>
      <c r="I57">
        <f t="shared" si="5"/>
        <v>7053.5811959559842</v>
      </c>
      <c r="N57" s="4">
        <f>Input!J58</f>
        <v>2.7551115714287562</v>
      </c>
      <c r="O57">
        <f t="shared" si="6"/>
        <v>2.490197000000185</v>
      </c>
      <c r="P57">
        <f t="shared" si="7"/>
        <v>5.2580240289819518</v>
      </c>
      <c r="Q57">
        <f t="shared" si="8"/>
        <v>7.6608664623620344</v>
      </c>
      <c r="R57">
        <f t="shared" si="9"/>
        <v>6.2010810988099214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0.8816246097644681</v>
      </c>
      <c r="E58" s="4">
        <f>Input!I59</f>
        <v>521.13994428571436</v>
      </c>
      <c r="F58">
        <f t="shared" si="3"/>
        <v>520.13326914285722</v>
      </c>
      <c r="G58">
        <f t="shared" si="10"/>
        <v>526.66373234456046</v>
      </c>
      <c r="H58">
        <f t="shared" si="4"/>
        <v>42.646949628800158</v>
      </c>
      <c r="I58">
        <f t="shared" si="5"/>
        <v>7924.4824740053382</v>
      </c>
      <c r="N58" s="4">
        <f>Input!J59</f>
        <v>2.4372141428571013</v>
      </c>
      <c r="O58">
        <f t="shared" si="6"/>
        <v>2.17229957142853</v>
      </c>
      <c r="P58">
        <f t="shared" si="7"/>
        <v>5.0339611880064172</v>
      </c>
      <c r="Q58">
        <f t="shared" si="8"/>
        <v>8.1891072077951659</v>
      </c>
      <c r="R58">
        <f t="shared" si="9"/>
        <v>4.7188854280285755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0.91016236150074514</v>
      </c>
      <c r="E59" s="4">
        <f>Input!I60</f>
        <v>523.31224371428573</v>
      </c>
      <c r="F59">
        <f t="shared" si="3"/>
        <v>522.30556857142858</v>
      </c>
      <c r="G59">
        <f t="shared" si="10"/>
        <v>531.48299960251416</v>
      </c>
      <c r="H59">
        <f t="shared" si="4"/>
        <v>84.22524033033244</v>
      </c>
      <c r="I59">
        <f t="shared" si="5"/>
        <v>8805.7259348324806</v>
      </c>
      <c r="N59" s="4">
        <f>Input!J60</f>
        <v>2.1722994285713639</v>
      </c>
      <c r="O59">
        <f t="shared" si="6"/>
        <v>1.9073848571427927</v>
      </c>
      <c r="P59">
        <f t="shared" si="7"/>
        <v>4.8192672579536531</v>
      </c>
      <c r="Q59">
        <f t="shared" si="8"/>
        <v>8.4790591161520208</v>
      </c>
      <c r="R59">
        <f t="shared" si="9"/>
        <v>3.6381169932576318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0.93819499367574466</v>
      </c>
      <c r="E60" s="4">
        <f>Input!I61</f>
        <v>526.75613314285715</v>
      </c>
      <c r="F60">
        <f t="shared" si="3"/>
        <v>525.749458</v>
      </c>
      <c r="G60">
        <f t="shared" si="10"/>
        <v>536.0966304859794</v>
      </c>
      <c r="H60">
        <f t="shared" si="4"/>
        <v>107.0639784546091</v>
      </c>
      <c r="I60">
        <f t="shared" si="5"/>
        <v>9692.8869690945576</v>
      </c>
      <c r="N60" s="4">
        <f>Input!J61</f>
        <v>3.4438894285714241</v>
      </c>
      <c r="O60">
        <f t="shared" si="6"/>
        <v>3.1789748571428529</v>
      </c>
      <c r="P60">
        <f t="shared" si="7"/>
        <v>4.613630883465194</v>
      </c>
      <c r="Q60">
        <f t="shared" si="8"/>
        <v>2.0582379138630098</v>
      </c>
      <c r="R60">
        <f t="shared" si="9"/>
        <v>10.105881142346423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0.96574007701790865</v>
      </c>
      <c r="E61" s="4">
        <f>Input!I62</f>
        <v>530.57090300000004</v>
      </c>
      <c r="F61">
        <f t="shared" si="3"/>
        <v>529.5642278571429</v>
      </c>
      <c r="G61">
        <f t="shared" si="10"/>
        <v>540.51336837517817</v>
      </c>
      <c r="H61">
        <f t="shared" si="4"/>
        <v>119.88367808368184</v>
      </c>
      <c r="I61">
        <f t="shared" si="5"/>
        <v>10582.071967404707</v>
      </c>
      <c r="N61" s="4">
        <f>Input!J62</f>
        <v>3.8147698571428919</v>
      </c>
      <c r="O61">
        <f t="shared" si="6"/>
        <v>3.5498552857143206</v>
      </c>
      <c r="P61">
        <f t="shared" si="7"/>
        <v>4.4167378891988154</v>
      </c>
      <c r="Q61">
        <f t="shared" si="8"/>
        <v>0.75148544822405572</v>
      </c>
      <c r="R61">
        <f t="shared" si="9"/>
        <v>12.6014725495139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0.99281428110256675</v>
      </c>
      <c r="E62" s="4">
        <f>Input!I63</f>
        <v>534.38567285714294</v>
      </c>
      <c r="F62">
        <f t="shared" si="3"/>
        <v>533.37899771428579</v>
      </c>
      <c r="G62">
        <f t="shared" si="10"/>
        <v>544.74164209597154</v>
      </c>
      <c r="H62">
        <f t="shared" si="4"/>
        <v>129.10968734465484</v>
      </c>
      <c r="I62">
        <f t="shared" si="5"/>
        <v>11469.868522114803</v>
      </c>
      <c r="N62" s="4">
        <f>Input!J63</f>
        <v>3.8147698571428919</v>
      </c>
      <c r="O62">
        <f t="shared" si="6"/>
        <v>3.5498552857143206</v>
      </c>
      <c r="P62">
        <f t="shared" si="7"/>
        <v>4.2282737207934185</v>
      </c>
      <c r="Q62">
        <f t="shared" si="8"/>
        <v>0.46025157305517206</v>
      </c>
      <c r="R62">
        <f t="shared" si="9"/>
        <v>12.6014725495139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1.0194334349410363</v>
      </c>
      <c r="E63" s="4">
        <f>Input!I64</f>
        <v>538.5183402857142</v>
      </c>
      <c r="F63">
        <f t="shared" si="3"/>
        <v>537.51166514285705</v>
      </c>
      <c r="G63">
        <f t="shared" si="10"/>
        <v>548.78956757245544</v>
      </c>
      <c r="H63">
        <f t="shared" si="4"/>
        <v>127.19108321154114</v>
      </c>
      <c r="I63">
        <f t="shared" si="5"/>
        <v>12353.299394033214</v>
      </c>
      <c r="N63" s="4">
        <f>Input!J64</f>
        <v>4.132667428571267</v>
      </c>
      <c r="O63">
        <f t="shared" si="6"/>
        <v>3.8677528571426958</v>
      </c>
      <c r="P63">
        <f t="shared" si="7"/>
        <v>4.0479254764839219</v>
      </c>
      <c r="Q63">
        <f t="shared" si="8"/>
        <v>3.2462172760278352E-2</v>
      </c>
      <c r="R63">
        <f t="shared" si="9"/>
        <v>14.959512163935486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1.0456125825616587</v>
      </c>
      <c r="E64" s="4">
        <f>Input!I65</f>
        <v>543.07487085714286</v>
      </c>
      <c r="F64">
        <f t="shared" si="3"/>
        <v>542.06819571428571</v>
      </c>
      <c r="G64">
        <f t="shared" si="10"/>
        <v>552.66495115766327</v>
      </c>
      <c r="H64">
        <f t="shared" si="4"/>
        <v>112.29122592675196</v>
      </c>
      <c r="I64">
        <f t="shared" si="5"/>
        <v>13229.78009035138</v>
      </c>
      <c r="N64" s="4">
        <f>Input!J65</f>
        <v>4.5565305714286524</v>
      </c>
      <c r="O64">
        <f t="shared" si="6"/>
        <v>4.2916160000000811</v>
      </c>
      <c r="P64">
        <f t="shared" si="7"/>
        <v>3.8753835852077883</v>
      </c>
      <c r="Q64">
        <f t="shared" si="8"/>
        <v>0.17324942312382335</v>
      </c>
      <c r="R64">
        <f t="shared" si="9"/>
        <v>18.417967891456698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1.0713660340714102</v>
      </c>
      <c r="E65" s="4">
        <f>Input!I66</f>
        <v>547.84333314285709</v>
      </c>
      <c r="F65">
        <f t="shared" si="3"/>
        <v>546.83665799999994</v>
      </c>
      <c r="G65">
        <f t="shared" si="10"/>
        <v>556.37529433766701</v>
      </c>
      <c r="H65">
        <f t="shared" si="4"/>
        <v>90.985583182262687</v>
      </c>
      <c r="I65">
        <f t="shared" si="5"/>
        <v>14097.079878468288</v>
      </c>
      <c r="N65" s="4">
        <f>Input!J66</f>
        <v>4.7684622857142358</v>
      </c>
      <c r="O65">
        <f t="shared" si="6"/>
        <v>4.5035477142856646</v>
      </c>
      <c r="P65">
        <f t="shared" si="7"/>
        <v>3.7103431800038025</v>
      </c>
      <c r="Q65">
        <f t="shared" si="8"/>
        <v>0.62917343320530572</v>
      </c>
      <c r="R65">
        <f t="shared" si="9"/>
        <v>20.281942014847633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1.096707412632054</v>
      </c>
      <c r="E66" s="4">
        <f>Input!I67</f>
        <v>552.66477842857148</v>
      </c>
      <c r="F66">
        <f t="shared" si="3"/>
        <v>551.65810328571433</v>
      </c>
      <c r="G66">
        <f t="shared" si="10"/>
        <v>559.92779954696607</v>
      </c>
      <c r="H66">
        <f t="shared" si="4"/>
        <v>68.387876253360972</v>
      </c>
      <c r="I66">
        <f t="shared" si="5"/>
        <v>14953.286046921467</v>
      </c>
      <c r="N66" s="4">
        <f>Input!J67</f>
        <v>4.8214452857143897</v>
      </c>
      <c r="O66">
        <f t="shared" si="6"/>
        <v>4.5565307142858185</v>
      </c>
      <c r="P66">
        <f t="shared" si="7"/>
        <v>3.5525052092990017</v>
      </c>
      <c r="Q66">
        <f t="shared" si="8"/>
        <v>1.0080672146640324</v>
      </c>
      <c r="R66">
        <f t="shared" si="9"/>
        <v>20.761972150230029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1.1216496977368986</v>
      </c>
      <c r="E67" s="4">
        <f>Input!I68</f>
        <v>556.74446285714282</v>
      </c>
      <c r="F67">
        <f t="shared" si="3"/>
        <v>555.73778771428567</v>
      </c>
      <c r="G67">
        <f t="shared" si="10"/>
        <v>563.32937687018796</v>
      </c>
      <c r="H67">
        <f t="shared" si="4"/>
        <v>57.632225912013148</v>
      </c>
      <c r="I67">
        <f t="shared" si="5"/>
        <v>15796.771217514057</v>
      </c>
      <c r="N67" s="4">
        <f>Input!J68</f>
        <v>4.0796844285713405</v>
      </c>
      <c r="O67">
        <f t="shared" si="6"/>
        <v>3.8147698571427693</v>
      </c>
      <c r="P67">
        <f t="shared" si="7"/>
        <v>3.4015773232218782</v>
      </c>
      <c r="Q67">
        <f t="shared" si="8"/>
        <v>0.1707280700879667</v>
      </c>
      <c r="R67">
        <f t="shared" si="9"/>
        <v>14.552469062965065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1.1462052651323484</v>
      </c>
      <c r="E68" s="4">
        <f>Input!I69</f>
        <v>560.66519842857144</v>
      </c>
      <c r="F68">
        <f t="shared" si="3"/>
        <v>559.6585232857143</v>
      </c>
      <c r="G68">
        <f t="shared" si="10"/>
        <v>566.58665143747317</v>
      </c>
      <c r="H68">
        <f t="shared" si="4"/>
        <v>47.998959687193768</v>
      </c>
      <c r="I68">
        <f t="shared" si="5"/>
        <v>16626.163510545255</v>
      </c>
      <c r="N68" s="4">
        <f>Input!J69</f>
        <v>3.9207355714286223</v>
      </c>
      <c r="O68">
        <f t="shared" si="6"/>
        <v>3.6558210000000511</v>
      </c>
      <c r="P68">
        <f t="shared" si="7"/>
        <v>3.2572745672852648</v>
      </c>
      <c r="Q68">
        <f t="shared" si="8"/>
        <v>0.15883925902968168</v>
      </c>
      <c r="R68">
        <f t="shared" si="9"/>
        <v>13.365027184041374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1.1703859236916392</v>
      </c>
      <c r="E69" s="4">
        <f>Input!I70</f>
        <v>564.47996828571434</v>
      </c>
      <c r="F69">
        <f t="shared" ref="F69:F84" si="14">E69-$E$4</f>
        <v>563.47329314285719</v>
      </c>
      <c r="G69">
        <f t="shared" si="10"/>
        <v>569.70597134904915</v>
      </c>
      <c r="H69">
        <f t="shared" ref="H69:H84" si="15">(F69-G69)^2</f>
        <v>38.846277621940267</v>
      </c>
      <c r="I69">
        <f t="shared" ref="I69:I84" si="16">(G69-$J$4)^2</f>
        <v>17440.319366637206</v>
      </c>
      <c r="N69" s="4">
        <f>Input!J70</f>
        <v>3.8147698571428919</v>
      </c>
      <c r="O69">
        <f t="shared" ref="O69:O84" si="17">N69-$N$4</f>
        <v>3.5498552857143206</v>
      </c>
      <c r="P69">
        <f t="shared" ref="P69:P84" si="18">$Y$3*((1/B69*$AA$3)*(1/SQRT(2*PI()))*EXP(-1*D69*D69/2))</f>
        <v>3.1193199115759325</v>
      </c>
      <c r="Q69">
        <f t="shared" ref="Q69:Q84" si="19">(O69-P69)^2</f>
        <v>0.18536070838448188</v>
      </c>
      <c r="R69">
        <f t="shared" ref="R69:R84" si="20">(O69-S69)^2</f>
        <v>12.6014725495139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1.1942029495157866</v>
      </c>
      <c r="E70" s="4">
        <f>Input!I71</f>
        <v>568.24175514285719</v>
      </c>
      <c r="F70">
        <f t="shared" si="14"/>
        <v>567.23508000000004</v>
      </c>
      <c r="G70">
        <f t="shared" ref="G70:G84" si="21">G69+P70</f>
        <v>572.69341598895073</v>
      </c>
      <c r="H70">
        <f t="shared" si="15"/>
        <v>29.793431768274349</v>
      </c>
      <c r="I70">
        <f t="shared" si="16"/>
        <v>18238.298833063862</v>
      </c>
      <c r="N70" s="4">
        <f>Input!J71</f>
        <v>3.7617868571428517</v>
      </c>
      <c r="O70">
        <f t="shared" si="17"/>
        <v>3.4968722857142804</v>
      </c>
      <c r="P70">
        <f t="shared" si="18"/>
        <v>2.9874446399016015</v>
      </c>
      <c r="Q70">
        <f t="shared" si="19"/>
        <v>0.25951652631824829</v>
      </c>
      <c r="R70">
        <f t="shared" si="20"/>
        <v>12.228115782596616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1.2176671175082519</v>
      </c>
      <c r="E71" s="4">
        <f>Input!I72</f>
        <v>572.37442242857139</v>
      </c>
      <c r="F71">
        <f t="shared" si="14"/>
        <v>571.36774728571424</v>
      </c>
      <c r="G71">
        <f t="shared" si="21"/>
        <v>575.55480460906972</v>
      </c>
      <c r="H71">
        <f t="shared" si="15"/>
        <v>17.531449029064717</v>
      </c>
      <c r="I71">
        <f t="shared" si="16"/>
        <v>19019.343128962835</v>
      </c>
      <c r="N71" s="4">
        <f>Input!J72</f>
        <v>4.1326672857142057</v>
      </c>
      <c r="O71">
        <f t="shared" si="17"/>
        <v>3.8677527142856345</v>
      </c>
      <c r="P71">
        <f t="shared" si="18"/>
        <v>2.8613886201189525</v>
      </c>
      <c r="Q71">
        <f t="shared" si="19"/>
        <v>1.0127686900279265</v>
      </c>
      <c r="R71">
        <f t="shared" si="20"/>
        <v>14.959511058863892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1.2407887306446261</v>
      </c>
      <c r="E72" s="4">
        <f>Input!I73</f>
        <v>576.66603842857137</v>
      </c>
      <c r="F72">
        <f t="shared" si="14"/>
        <v>575.65936328571422</v>
      </c>
      <c r="G72">
        <f t="shared" si="21"/>
        <v>578.29570508311326</v>
      </c>
      <c r="H72">
        <f t="shared" si="15"/>
        <v>6.9502980727132053</v>
      </c>
      <c r="I72">
        <f t="shared" si="16"/>
        <v>19782.854311737636</v>
      </c>
      <c r="N72" s="4">
        <f>Input!J73</f>
        <v>4.2916159999999763</v>
      </c>
      <c r="O72">
        <f t="shared" si="17"/>
        <v>4.0267014285714051</v>
      </c>
      <c r="P72">
        <f t="shared" si="18"/>
        <v>2.7409004740435901</v>
      </c>
      <c r="Q72">
        <f t="shared" si="19"/>
        <v>1.6532840946646403</v>
      </c>
      <c r="R72">
        <f t="shared" si="20"/>
        <v>16.214324394858995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1.2635776471363658</v>
      </c>
      <c r="E73" s="4">
        <f>Input!I74</f>
        <v>580.74572285714282</v>
      </c>
      <c r="F73">
        <f t="shared" si="14"/>
        <v>579.73904771428568</v>
      </c>
      <c r="G73">
        <f t="shared" si="21"/>
        <v>580.92144274598945</v>
      </c>
      <c r="H73">
        <f t="shared" si="15"/>
        <v>1.3980580109977758</v>
      </c>
      <c r="I73">
        <f t="shared" si="16"/>
        <v>20528.376875852726</v>
      </c>
      <c r="N73" s="4">
        <f>Input!J74</f>
        <v>4.0796844285714542</v>
      </c>
      <c r="O73">
        <f t="shared" si="17"/>
        <v>3.814769857142883</v>
      </c>
      <c r="P73">
        <f t="shared" si="18"/>
        <v>2.6257376628761517</v>
      </c>
      <c r="Q73">
        <f t="shared" si="19"/>
        <v>1.4137975590027576</v>
      </c>
      <c r="R73">
        <f t="shared" si="20"/>
        <v>14.552469062965931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1.2860433056678116</v>
      </c>
      <c r="E74" s="4">
        <f>Input!I75</f>
        <v>584.77242428571424</v>
      </c>
      <c r="F74">
        <f t="shared" si="14"/>
        <v>583.76574914285709</v>
      </c>
      <c r="G74">
        <f t="shared" si="21"/>
        <v>583.43710924791446</v>
      </c>
      <c r="H74">
        <f t="shared" si="15"/>
        <v>0.10800418054790005</v>
      </c>
      <c r="I74">
        <f t="shared" si="16"/>
        <v>21255.58112470026</v>
      </c>
      <c r="N74" s="4">
        <f>Input!J75</f>
        <v>4.026701428571414</v>
      </c>
      <c r="O74">
        <f t="shared" si="17"/>
        <v>3.7617868571428428</v>
      </c>
      <c r="P74">
        <f t="shared" si="18"/>
        <v>2.5156665019249727</v>
      </c>
      <c r="Q74">
        <f t="shared" si="19"/>
        <v>1.5528159396883108</v>
      </c>
      <c r="R74">
        <f t="shared" si="20"/>
        <v>14.151040358572626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1.3081947488682086</v>
      </c>
      <c r="E75" s="4">
        <f>Input!I76</f>
        <v>588.64017714285717</v>
      </c>
      <c r="F75">
        <f t="shared" si="14"/>
        <v>587.63350200000002</v>
      </c>
      <c r="G75">
        <f t="shared" si="21"/>
        <v>585.84757136444068</v>
      </c>
      <c r="H75">
        <f t="shared" si="15"/>
        <v>3.1895482350293842</v>
      </c>
      <c r="I75">
        <f t="shared" si="16"/>
        <v>21964.248165980895</v>
      </c>
      <c r="N75" s="4">
        <f>Input!J76</f>
        <v>3.867752857142932</v>
      </c>
      <c r="O75">
        <f t="shared" si="17"/>
        <v>3.6028382857143608</v>
      </c>
      <c r="P75">
        <f t="shared" si="18"/>
        <v>2.4104621165262188</v>
      </c>
      <c r="Q75">
        <f t="shared" si="19"/>
        <v>1.4217609288477888</v>
      </c>
      <c r="R75">
        <f t="shared" si="20"/>
        <v>12.980443713009194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1.3300406451648008</v>
      </c>
      <c r="E76" s="4">
        <f>Input!I77</f>
        <v>592.71986157142862</v>
      </c>
      <c r="F76">
        <f t="shared" si="14"/>
        <v>591.71318642857148</v>
      </c>
      <c r="G76">
        <f t="shared" si="21"/>
        <v>588.15747971386463</v>
      </c>
      <c r="H76">
        <f t="shared" si="15"/>
        <v>12.643050241011336</v>
      </c>
      <c r="I76">
        <f t="shared" si="16"/>
        <v>22654.256390857139</v>
      </c>
      <c r="N76" s="4">
        <f>Input!J77</f>
        <v>4.0796844285714542</v>
      </c>
      <c r="O76">
        <f t="shared" si="17"/>
        <v>3.814769857142883</v>
      </c>
      <c r="P76">
        <f t="shared" si="18"/>
        <v>2.3099083494239157</v>
      </c>
      <c r="Q76">
        <f t="shared" si="19"/>
        <v>2.2646081574142034</v>
      </c>
      <c r="R76">
        <f t="shared" si="20"/>
        <v>14.552469062965931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1.3515893091491851</v>
      </c>
      <c r="E77" s="4">
        <f>Input!I78</f>
        <v>596.58761428571427</v>
      </c>
      <c r="F77">
        <f t="shared" si="14"/>
        <v>595.58093914285712</v>
      </c>
      <c r="G77">
        <f t="shared" si="21"/>
        <v>590.37127734230921</v>
      </c>
      <c r="H77">
        <f t="shared" si="15"/>
        <v>27.140576076088049</v>
      </c>
      <c r="I77">
        <f t="shared" si="16"/>
        <v>23325.569306835139</v>
      </c>
      <c r="N77" s="4">
        <f>Input!J78</f>
        <v>3.8677527142856434</v>
      </c>
      <c r="O77">
        <f t="shared" si="17"/>
        <v>3.6028381428570722</v>
      </c>
      <c r="P77">
        <f t="shared" si="18"/>
        <v>2.2137976284445373</v>
      </c>
      <c r="Q77">
        <f t="shared" si="19"/>
        <v>1.9294335506794393</v>
      </c>
      <c r="R77">
        <f t="shared" si="20"/>
        <v>12.980442683625796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1.3728487205766569</v>
      </c>
      <c r="E78" s="4">
        <f>Input!I79</f>
        <v>599.76658914285713</v>
      </c>
      <c r="F78">
        <f t="shared" si="14"/>
        <v>598.75991399999998</v>
      </c>
      <c r="G78">
        <f t="shared" si="21"/>
        <v>592.49320814436726</v>
      </c>
      <c r="H78">
        <f t="shared" si="15"/>
        <v>39.271602281021444</v>
      </c>
      <c r="I78">
        <f t="shared" si="16"/>
        <v>23978.224603778304</v>
      </c>
      <c r="N78" s="4">
        <f>Input!J79</f>
        <v>3.1789748571428618</v>
      </c>
      <c r="O78">
        <f t="shared" si="17"/>
        <v>2.9140602857142905</v>
      </c>
      <c r="P78">
        <f t="shared" si="18"/>
        <v>2.1219308020580034</v>
      </c>
      <c r="Q78">
        <f t="shared" si="19"/>
        <v>0.62746911887757606</v>
      </c>
      <c r="R78">
        <f t="shared" si="20"/>
        <v>8.4917473487772526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1.3938265421072276</v>
      </c>
      <c r="E79" s="4">
        <f>Input!I80</f>
        <v>602.78661528571422</v>
      </c>
      <c r="F79">
        <f t="shared" si="14"/>
        <v>601.77994014285707</v>
      </c>
      <c r="G79">
        <f t="shared" si="21"/>
        <v>594.52732509370264</v>
      </c>
      <c r="H79">
        <f t="shared" si="15"/>
        <v>52.600425051221293</v>
      </c>
      <c r="I79">
        <f t="shared" si="16"/>
        <v>24612.324341559986</v>
      </c>
      <c r="N79" s="4">
        <f>Input!J80</f>
        <v>3.0200261428570911</v>
      </c>
      <c r="O79">
        <f t="shared" si="17"/>
        <v>2.7551115714285199</v>
      </c>
      <c r="P79">
        <f t="shared" si="18"/>
        <v>2.034116949335393</v>
      </c>
      <c r="Q79">
        <f t="shared" si="19"/>
        <v>0.51983324508721096</v>
      </c>
      <c r="R79">
        <f t="shared" si="20"/>
        <v>7.5906397710193287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1.4145301358869686</v>
      </c>
      <c r="E80" s="4">
        <f>Input!I81</f>
        <v>605.7536584285715</v>
      </c>
      <c r="F80">
        <f t="shared" si="14"/>
        <v>604.74698328571435</v>
      </c>
      <c r="G80">
        <f t="shared" si="21"/>
        <v>596.47749826357654</v>
      </c>
      <c r="H80">
        <f t="shared" si="15"/>
        <v>68.384382531361652</v>
      </c>
      <c r="I80">
        <f t="shared" si="16"/>
        <v>25228.026156558586</v>
      </c>
      <c r="N80" s="4">
        <f>Input!J81</f>
        <v>2.9670431428572783</v>
      </c>
      <c r="O80">
        <f t="shared" si="17"/>
        <v>2.7021285714287071</v>
      </c>
      <c r="P80">
        <f t="shared" si="18"/>
        <v>1.9501731698738802</v>
      </c>
      <c r="Q80">
        <f t="shared" si="19"/>
        <v>0.56543692592748096</v>
      </c>
      <c r="R80">
        <f t="shared" si="20"/>
        <v>7.3014988165313452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1.4349665790595207</v>
      </c>
      <c r="E81" s="4">
        <f>Input!I82</f>
        <v>608.40280414285724</v>
      </c>
      <c r="F81">
        <f t="shared" si="14"/>
        <v>607.39612900000009</v>
      </c>
      <c r="G81">
        <f t="shared" si="21"/>
        <v>598.34742262201905</v>
      </c>
      <c r="H81">
        <f t="shared" si="15"/>
        <v>81.87908711491464</v>
      </c>
      <c r="I81">
        <f t="shared" si="16"/>
        <v>25825.535392443719</v>
      </c>
      <c r="N81" s="4">
        <f>Input!J82</f>
        <v>2.6491457142857371</v>
      </c>
      <c r="O81">
        <f t="shared" si="17"/>
        <v>2.3842311428571659</v>
      </c>
      <c r="P81">
        <f t="shared" si="18"/>
        <v>1.8699243584425533</v>
      </c>
      <c r="Q81">
        <f t="shared" si="19"/>
        <v>0.2645114684948987</v>
      </c>
      <c r="R81">
        <f t="shared" si="20"/>
        <v>5.6845581425699869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1.4551426782895198</v>
      </c>
      <c r="E82" s="4">
        <f>Input!I83</f>
        <v>610.99896685714282</v>
      </c>
      <c r="F82">
        <f t="shared" si="14"/>
        <v>609.99229171428567</v>
      </c>
      <c r="G82">
        <f t="shared" si="21"/>
        <v>600.14062559041338</v>
      </c>
      <c r="H82">
        <f t="shared" si="15"/>
        <v>97.055325416252913</v>
      </c>
      <c r="I82">
        <f t="shared" si="16"/>
        <v>26405.098068473333</v>
      </c>
      <c r="N82" s="4">
        <f>Input!J83</f>
        <v>2.5961627142855832</v>
      </c>
      <c r="O82">
        <f t="shared" si="17"/>
        <v>2.331248142857012</v>
      </c>
      <c r="P82">
        <f t="shared" si="18"/>
        <v>1.7932029683943083</v>
      </c>
      <c r="Q82">
        <f t="shared" si="19"/>
        <v>0.28949260976260127</v>
      </c>
      <c r="R82">
        <f t="shared" si="20"/>
        <v>5.434717903574267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1.4750649833725191</v>
      </c>
      <c r="E83" s="4">
        <f>Input!I84</f>
        <v>613.2772321428572</v>
      </c>
      <c r="F83">
        <f t="shared" si="14"/>
        <v>612.27055700000005</v>
      </c>
      <c r="G83">
        <f t="shared" si="21"/>
        <v>601.86047435768774</v>
      </c>
      <c r="H83">
        <f t="shared" si="15"/>
        <v>108.36982061977221</v>
      </c>
      <c r="I83">
        <f t="shared" si="16"/>
        <v>26966.994605806733</v>
      </c>
      <c r="N83" s="4">
        <f>Input!J84</f>
        <v>2.278265285714383</v>
      </c>
      <c r="O83">
        <f t="shared" si="17"/>
        <v>2.0133507142858118</v>
      </c>
      <c r="P83">
        <f t="shared" si="18"/>
        <v>1.7198487672743643</v>
      </c>
      <c r="Q83">
        <f t="shared" si="19"/>
        <v>8.6143392899510535E-2</v>
      </c>
      <c r="R83">
        <f t="shared" si="20"/>
        <v>4.0535810987151883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1.4947397999995189</v>
      </c>
      <c r="E84" s="4">
        <f>Input!I85</f>
        <v>615.6084804285714</v>
      </c>
      <c r="F84">
        <f t="shared" si="14"/>
        <v>614.60180528571425</v>
      </c>
      <c r="G84">
        <f t="shared" si="21"/>
        <v>603.51018294521134</v>
      </c>
      <c r="H84">
        <f t="shared" si="15"/>
        <v>123.02408614434322</v>
      </c>
      <c r="I84">
        <f t="shared" si="16"/>
        <v>27511.534239139604</v>
      </c>
      <c r="N84" s="4">
        <f>Input!J85</f>
        <v>2.3312482857141958</v>
      </c>
      <c r="O84">
        <f t="shared" si="17"/>
        <v>2.0663337142856246</v>
      </c>
      <c r="P84">
        <f t="shared" si="18"/>
        <v>1.6497085875235806</v>
      </c>
      <c r="Q84">
        <f t="shared" si="19"/>
        <v>0.17357649624948923</v>
      </c>
      <c r="R84">
        <f t="shared" si="20"/>
        <v>4.2697350187934253</v>
      </c>
    </row>
    <row r="85" spans="1:18" x14ac:dyDescent="0.25">
      <c r="A85">
        <f>Input!G86</f>
        <v>82</v>
      </c>
      <c r="B85">
        <f t="shared" ref="B85:B113" si="22">A85-$A$3</f>
        <v>82</v>
      </c>
      <c r="C85">
        <f t="shared" ref="C85:C113" si="23">LN(B85)</f>
        <v>4.4067192472642533</v>
      </c>
      <c r="D85">
        <f t="shared" ref="D85:D113" si="24">((C85-$Z$3)/$AA$3)</f>
        <v>1.5141732017383187</v>
      </c>
      <c r="E85" s="4">
        <f>Input!I86</f>
        <v>617.67481414285714</v>
      </c>
      <c r="F85">
        <f t="shared" ref="F85:F113" si="25">E85-$E$4</f>
        <v>616.668139</v>
      </c>
      <c r="G85">
        <f t="shared" ref="G85:G113" si="26">G84+P85</f>
        <v>605.09281901992551</v>
      </c>
      <c r="H85">
        <f t="shared" ref="H85:H113" si="27">(F85-G85)^2</f>
        <v>133.98803264111152</v>
      </c>
      <c r="I85">
        <f t="shared" ref="I85:I113" si="28">(G85-$J$4)^2</f>
        <v>28039.050047289911</v>
      </c>
      <c r="N85" s="4">
        <f>Input!J86</f>
        <v>2.0663337142857472</v>
      </c>
      <c r="O85">
        <f t="shared" ref="O85:O113" si="29">N85-$N$4</f>
        <v>1.801419142857176</v>
      </c>
      <c r="P85">
        <f t="shared" ref="P85:P113" si="30">$Y$3*((1/B85*$AA$3)*(1/SQRT(2*PI()))*EXP(-1*D85*D85/2))</f>
        <v>1.5826360747141492</v>
      </c>
      <c r="Q85">
        <f t="shared" ref="Q85:Q113" si="31">(O85-P85)^2</f>
        <v>4.7866030906076273E-2</v>
      </c>
      <c r="R85">
        <f t="shared" ref="R85:R113" si="32">(O85-S85)^2</f>
        <v>3.2451109282522825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1.5333710412886934</v>
      </c>
      <c r="E86" s="4">
        <f>Input!I87</f>
        <v>619.52921614285719</v>
      </c>
      <c r="F86">
        <f t="shared" si="25"/>
        <v>618.52254100000005</v>
      </c>
      <c r="G86">
        <f t="shared" si="26"/>
        <v>606.61131045528236</v>
      </c>
      <c r="H86">
        <f t="shared" si="27"/>
        <v>141.87741308941548</v>
      </c>
      <c r="I86">
        <f t="shared" si="28"/>
        <v>28549.89454222428</v>
      </c>
      <c r="N86" s="4">
        <f>Input!J87</f>
        <v>1.8544020000000501</v>
      </c>
      <c r="O86">
        <f t="shared" si="29"/>
        <v>1.5894874285714788</v>
      </c>
      <c r="P86">
        <f t="shared" si="30"/>
        <v>1.5184914353568921</v>
      </c>
      <c r="Q86">
        <f t="shared" si="31"/>
        <v>5.0404310525256433E-3</v>
      </c>
      <c r="R86">
        <f t="shared" si="32"/>
        <v>2.5264702855867722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1.5523389610635367</v>
      </c>
      <c r="E87" s="4">
        <f>Input!I88</f>
        <v>621.38361814285713</v>
      </c>
      <c r="F87">
        <f t="shared" si="25"/>
        <v>620.37694299999998</v>
      </c>
      <c r="G87">
        <f t="shared" si="26"/>
        <v>608.06845164125821</v>
      </c>
      <c r="H87">
        <f t="shared" si="27"/>
        <v>151.49895952822098</v>
      </c>
      <c r="I87">
        <f t="shared" si="28"/>
        <v>29044.435761429657</v>
      </c>
      <c r="N87" s="4">
        <f>Input!J88</f>
        <v>1.8544019999999364</v>
      </c>
      <c r="O87">
        <f t="shared" si="29"/>
        <v>1.5894874285713652</v>
      </c>
      <c r="P87">
        <f t="shared" si="30"/>
        <v>1.4571411859758125</v>
      </c>
      <c r="Q87">
        <f t="shared" si="31"/>
        <v>1.7515527929160866E-2</v>
      </c>
      <c r="R87">
        <f t="shared" si="32"/>
        <v>2.5264702855864107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1.5710824031438726</v>
      </c>
      <c r="E88" s="4">
        <f>Input!I89</f>
        <v>623.39696885714295</v>
      </c>
      <c r="F88">
        <f t="shared" si="25"/>
        <v>622.3902937142858</v>
      </c>
      <c r="G88">
        <f t="shared" si="26"/>
        <v>609.46690954610722</v>
      </c>
      <c r="H88">
        <f t="shared" si="27"/>
        <v>167.01385835832892</v>
      </c>
      <c r="I88">
        <f t="shared" si="28"/>
        <v>29523.053813525712</v>
      </c>
      <c r="N88" s="4">
        <f>Input!J89</f>
        <v>2.0133507142858207</v>
      </c>
      <c r="O88">
        <f t="shared" si="29"/>
        <v>1.7484361428572495</v>
      </c>
      <c r="P88">
        <f t="shared" si="30"/>
        <v>1.3984579048490402</v>
      </c>
      <c r="Q88">
        <f t="shared" si="31"/>
        <v>0.12248476707933077</v>
      </c>
      <c r="R88">
        <f t="shared" si="32"/>
        <v>3.0570289456495359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1.5896066186516429</v>
      </c>
      <c r="E89" s="4">
        <f>Input!I90</f>
        <v>625.62225128571424</v>
      </c>
      <c r="F89">
        <f t="shared" si="25"/>
        <v>624.61557614285709</v>
      </c>
      <c r="G89">
        <f t="shared" si="26"/>
        <v>610.80922953366758</v>
      </c>
      <c r="H89">
        <f t="shared" si="27"/>
        <v>190.6152066930789</v>
      </c>
      <c r="I89">
        <f t="shared" si="28"/>
        <v>29986.137831604301</v>
      </c>
      <c r="N89" s="4">
        <f>Input!J90</f>
        <v>2.2252824285712904</v>
      </c>
      <c r="O89">
        <f t="shared" si="29"/>
        <v>1.9603678571427192</v>
      </c>
      <c r="P89">
        <f t="shared" si="30"/>
        <v>1.3423199875604075</v>
      </c>
      <c r="Q89">
        <f t="shared" si="31"/>
        <v>0.38198316909523422</v>
      </c>
      <c r="R89">
        <f t="shared" si="32"/>
        <v>3.8430421353183366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1.6079166765807016</v>
      </c>
      <c r="E90" s="4">
        <f>Input!I91</f>
        <v>628.00648242857153</v>
      </c>
      <c r="F90">
        <f t="shared" si="25"/>
        <v>626.99980728571438</v>
      </c>
      <c r="G90">
        <f t="shared" si="26"/>
        <v>612.09784094095414</v>
      </c>
      <c r="H90">
        <f t="shared" si="27"/>
        <v>222.06860094036685</v>
      </c>
      <c r="I90">
        <f t="shared" si="28"/>
        <v>30434.083292993349</v>
      </c>
      <c r="N90" s="4">
        <f>Input!J91</f>
        <v>2.3842311428572884</v>
      </c>
      <c r="O90">
        <f t="shared" si="29"/>
        <v>2.1193165714287172</v>
      </c>
      <c r="P90">
        <f t="shared" si="30"/>
        <v>1.2886114072866104</v>
      </c>
      <c r="Q90">
        <f t="shared" si="31"/>
        <v>0.69007106973236465</v>
      </c>
      <c r="R90">
        <f t="shared" si="32"/>
        <v>4.4915027299323729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1.6260174721231233</v>
      </c>
      <c r="E91" s="4">
        <f>Input!I92</f>
        <v>630.44369642857146</v>
      </c>
      <c r="F91">
        <f t="shared" si="25"/>
        <v>629.43702128571431</v>
      </c>
      <c r="G91">
        <f t="shared" si="26"/>
        <v>613.33506242151134</v>
      </c>
      <c r="H91">
        <f t="shared" si="27"/>
        <v>259.27307926448464</v>
      </c>
      <c r="I91">
        <f t="shared" si="28"/>
        <v>30867.289668002159</v>
      </c>
      <c r="N91" s="4">
        <f>Input!J92</f>
        <v>2.4372139999999263</v>
      </c>
      <c r="O91">
        <f t="shared" si="29"/>
        <v>2.1722994285713551</v>
      </c>
      <c r="P91">
        <f t="shared" si="30"/>
        <v>1.2372214805571866</v>
      </c>
      <c r="Q91">
        <f t="shared" si="31"/>
        <v>0.87437076886238785</v>
      </c>
      <c r="R91">
        <f t="shared" si="32"/>
        <v>4.7188848073714356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1.6439137345250825</v>
      </c>
      <c r="E92" s="4">
        <f>Input!I93</f>
        <v>633.03985928571433</v>
      </c>
      <c r="F92">
        <f t="shared" si="25"/>
        <v>632.03318414285718</v>
      </c>
      <c r="G92">
        <f t="shared" si="26"/>
        <v>614.52310706057494</v>
      </c>
      <c r="H92">
        <f t="shared" si="27"/>
        <v>306.60279942746564</v>
      </c>
      <c r="I92">
        <f t="shared" si="28"/>
        <v>31286.158363733688</v>
      </c>
      <c r="N92" s="4">
        <f>Input!J93</f>
        <v>2.5961628571428719</v>
      </c>
      <c r="O92">
        <f t="shared" si="29"/>
        <v>2.3312482857143006</v>
      </c>
      <c r="P92">
        <f t="shared" si="30"/>
        <v>1.1880446390636006</v>
      </c>
      <c r="Q92">
        <f t="shared" si="31"/>
        <v>1.3069145777154587</v>
      </c>
      <c r="R92">
        <f t="shared" si="32"/>
        <v>5.4347185696458657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1.6616100345038294</v>
      </c>
      <c r="E93" s="4">
        <f>Input!I94</f>
        <v>636.37778285714285</v>
      </c>
      <c r="F93">
        <f t="shared" si="25"/>
        <v>635.3711077142857</v>
      </c>
      <c r="G93">
        <f t="shared" si="26"/>
        <v>615.6640872685316</v>
      </c>
      <c r="H93">
        <f t="shared" si="27"/>
        <v>388.36665484936998</v>
      </c>
      <c r="I93">
        <f t="shared" si="28"/>
        <v>31691.090932272637</v>
      </c>
      <c r="N93" s="4">
        <f>Input!J94</f>
        <v>3.3379235714285187</v>
      </c>
      <c r="O93">
        <f t="shared" si="29"/>
        <v>3.0730089999999475</v>
      </c>
      <c r="P93">
        <f t="shared" si="30"/>
        <v>1.1409802079566698</v>
      </c>
      <c r="Q93">
        <f t="shared" si="31"/>
        <v>3.7327352532842069</v>
      </c>
      <c r="R93">
        <f t="shared" si="32"/>
        <v>9.4433843140806779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1.6791107912548491</v>
      </c>
      <c r="E94" s="4">
        <f>Input!I95</f>
        <v>639.66272357142861</v>
      </c>
      <c r="F94">
        <f t="shared" si="25"/>
        <v>638.65604842857147</v>
      </c>
      <c r="G94">
        <f t="shared" si="26"/>
        <v>616.76001945948644</v>
      </c>
      <c r="H94">
        <f t="shared" si="27"/>
        <v>479.43608461501054</v>
      </c>
      <c r="I94">
        <f t="shared" si="28"/>
        <v>32082.4875154972</v>
      </c>
      <c r="N94" s="4">
        <f>Input!J95</f>
        <v>3.2849407142857672</v>
      </c>
      <c r="O94">
        <f t="shared" si="29"/>
        <v>3.0200261428571959</v>
      </c>
      <c r="P94">
        <f t="shared" si="30"/>
        <v>1.0959321909548074</v>
      </c>
      <c r="Q94">
        <f t="shared" si="31"/>
        <v>3.7021375357473509</v>
      </c>
      <c r="R94">
        <f t="shared" si="32"/>
        <v>9.120557903540913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1.6964202790761089</v>
      </c>
      <c r="E95" s="4">
        <f>Input!I96</f>
        <v>642.73573257142857</v>
      </c>
      <c r="F95">
        <f t="shared" si="25"/>
        <v>641.72905742857142</v>
      </c>
      <c r="G95">
        <f t="shared" si="26"/>
        <v>617.81282852197296</v>
      </c>
      <c r="H95">
        <f t="shared" si="27"/>
        <v>571.98600511281586</v>
      </c>
      <c r="I95">
        <f t="shared" si="28"/>
        <v>32460.745501439989</v>
      </c>
      <c r="N95" s="4">
        <f>Input!J96</f>
        <v>3.0730089999999564</v>
      </c>
      <c r="O95">
        <f t="shared" si="29"/>
        <v>2.8080944285713851</v>
      </c>
      <c r="P95">
        <f t="shared" si="30"/>
        <v>1.0528090624864976</v>
      </c>
      <c r="Q95">
        <f t="shared" si="31"/>
        <v>3.0810267163917575</v>
      </c>
      <c r="R95">
        <f t="shared" si="32"/>
        <v>7.8853943197736545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1.7135426336342032</v>
      </c>
      <c r="E96" s="4">
        <f>Input!I97</f>
        <v>645.59680985714283</v>
      </c>
      <c r="F96">
        <f t="shared" si="25"/>
        <v>644.59013471428568</v>
      </c>
      <c r="G96">
        <f t="shared" si="26"/>
        <v>618.82435208897982</v>
      </c>
      <c r="H96">
        <f t="shared" si="27"/>
        <v>663.87555429451334</v>
      </c>
      <c r="I96">
        <f t="shared" si="28"/>
        <v>32826.258369560266</v>
      </c>
      <c r="N96" s="4">
        <f>Input!J97</f>
        <v>2.8610772857142592</v>
      </c>
      <c r="O96">
        <f t="shared" si="29"/>
        <v>2.596162714285688</v>
      </c>
      <c r="P96">
        <f t="shared" si="30"/>
        <v>1.0115235670068914</v>
      </c>
      <c r="Q96">
        <f t="shared" si="31"/>
        <v>2.5110812270884715</v>
      </c>
      <c r="R96">
        <f t="shared" si="32"/>
        <v>6.7400608390472305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1.7304818578953982</v>
      </c>
      <c r="E97" s="4">
        <f>Input!I98</f>
        <v>648.35192128571418</v>
      </c>
      <c r="F97">
        <f t="shared" si="25"/>
        <v>647.34524614285704</v>
      </c>
      <c r="G97">
        <f t="shared" si="26"/>
        <v>619.79634461453782</v>
      </c>
      <c r="H97">
        <f t="shared" si="27"/>
        <v>758.94197541702908</v>
      </c>
      <c r="I97">
        <f t="shared" si="28"/>
        <v>33179.414704503812</v>
      </c>
      <c r="N97" s="4">
        <f>Input!J98</f>
        <v>2.7551114285713538</v>
      </c>
      <c r="O97">
        <f t="shared" si="29"/>
        <v>2.4901968571427826</v>
      </c>
      <c r="P97">
        <f t="shared" si="30"/>
        <v>0.97199252555798443</v>
      </c>
      <c r="Q97">
        <f t="shared" si="31"/>
        <v>2.3049443924428439</v>
      </c>
      <c r="R97">
        <f t="shared" si="32"/>
        <v>6.2010803873237919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1.7472418277428483</v>
      </c>
      <c r="E98" s="4">
        <f>Input!I99</f>
        <v>650.94808414285706</v>
      </c>
      <c r="F98">
        <f t="shared" si="25"/>
        <v>649.94140899999991</v>
      </c>
      <c r="G98">
        <f t="shared" si="26"/>
        <v>620.73048126412084</v>
      </c>
      <c r="H98">
        <f t="shared" si="27"/>
        <v>853.27829919074895</v>
      </c>
      <c r="I98">
        <f t="shared" si="28"/>
        <v>33520.597359938198</v>
      </c>
      <c r="N98" s="4">
        <f>Input!J99</f>
        <v>2.5961628571428719</v>
      </c>
      <c r="O98">
        <f t="shared" si="29"/>
        <v>2.3312482857143006</v>
      </c>
      <c r="P98">
        <f t="shared" si="30"/>
        <v>0.93413664958306031</v>
      </c>
      <c r="Q98">
        <f t="shared" si="31"/>
        <v>1.9519209238133113</v>
      </c>
      <c r="R98">
        <f t="shared" si="32"/>
        <v>5.4347185696458657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1.7638262972996916</v>
      </c>
      <c r="E99" s="4">
        <f>Input!I100</f>
        <v>653.33231514285706</v>
      </c>
      <c r="F99">
        <f t="shared" si="25"/>
        <v>652.32563999999991</v>
      </c>
      <c r="G99">
        <f t="shared" si="26"/>
        <v>621.628361626078</v>
      </c>
      <c r="H99">
        <f t="shared" si="27"/>
        <v>942.32289956605337</v>
      </c>
      <c r="I99">
        <f t="shared" si="28"/>
        <v>33850.182755876405</v>
      </c>
      <c r="N99" s="4">
        <f>Input!J100</f>
        <v>2.3842309999999998</v>
      </c>
      <c r="O99">
        <f t="shared" si="29"/>
        <v>2.1193164285714285</v>
      </c>
      <c r="P99">
        <f t="shared" si="30"/>
        <v>0.89788036195715804</v>
      </c>
      <c r="Q99">
        <f t="shared" si="31"/>
        <v>1.4919060648261406</v>
      </c>
      <c r="R99">
        <f t="shared" si="32"/>
        <v>4.4915021244127553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1.780238903976332</v>
      </c>
      <c r="E100" s="4">
        <f>Input!I101</f>
        <v>655.02776842857145</v>
      </c>
      <c r="F100">
        <f t="shared" si="25"/>
        <v>654.0210932857143</v>
      </c>
      <c r="G100">
        <f t="shared" si="26"/>
        <v>622.49151325123296</v>
      </c>
      <c r="H100">
        <f t="shared" si="27"/>
        <v>994.11441715076444</v>
      </c>
      <c r="I100">
        <f t="shared" si="28"/>
        <v>34168.540294555867</v>
      </c>
      <c r="N100" s="4">
        <f>Input!J101</f>
        <v>1.6954532857143931</v>
      </c>
      <c r="O100">
        <f t="shared" si="29"/>
        <v>1.4305387142858219</v>
      </c>
      <c r="P100">
        <f t="shared" si="30"/>
        <v>0.86315162515494126</v>
      </c>
      <c r="Q100">
        <f t="shared" si="31"/>
        <v>0.32192810891241391</v>
      </c>
      <c r="R100">
        <f t="shared" si="32"/>
        <v>2.0464410130705324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1.7964831732588664</v>
      </c>
      <c r="E101" s="4">
        <f>Input!I102</f>
        <v>656.93515328571436</v>
      </c>
      <c r="F101">
        <f t="shared" si="25"/>
        <v>655.92847814285722</v>
      </c>
      <c r="G101">
        <f t="shared" si="26"/>
        <v>623.32139502767734</v>
      </c>
      <c r="H101">
        <f t="shared" si="27"/>
        <v>1063.2218692802485</v>
      </c>
      <c r="I101">
        <f t="shared" si="28"/>
        <v>34476.031881439412</v>
      </c>
      <c r="N101" s="4">
        <f>Input!J102</f>
        <v>1.9073848571429153</v>
      </c>
      <c r="O101">
        <f t="shared" si="29"/>
        <v>1.6424702857143441</v>
      </c>
      <c r="P101">
        <f t="shared" si="30"/>
        <v>0.82988177644438832</v>
      </c>
      <c r="Q101">
        <f t="shared" si="31"/>
        <v>0.6603000853975689</v>
      </c>
      <c r="R101">
        <f t="shared" si="32"/>
        <v>2.6977086394545591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1.8125625232544322</v>
      </c>
      <c r="E102" s="4">
        <f>Input!I103</f>
        <v>658.63060657142853</v>
      </c>
      <c r="F102">
        <f t="shared" si="25"/>
        <v>657.62393142857138</v>
      </c>
      <c r="G102">
        <f t="shared" si="26"/>
        <v>624.11940039764545</v>
      </c>
      <c r="H102">
        <f t="shared" si="27"/>
        <v>1122.5535996022786</v>
      </c>
      <c r="I102">
        <f t="shared" si="28"/>
        <v>34773.011539261744</v>
      </c>
      <c r="N102" s="4">
        <f>Input!J103</f>
        <v>1.6954532857141658</v>
      </c>
      <c r="O102">
        <f t="shared" si="29"/>
        <v>1.4305387142855945</v>
      </c>
      <c r="P102">
        <f t="shared" si="30"/>
        <v>0.79800536996805516</v>
      </c>
      <c r="Q102">
        <f t="shared" si="31"/>
        <v>0.40009843167353082</v>
      </c>
      <c r="R102">
        <f t="shared" si="32"/>
        <v>2.0464410130698818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1.8284802690081412</v>
      </c>
      <c r="E103" s="4">
        <f>Input!I104</f>
        <v>660.22009400000002</v>
      </c>
      <c r="F103">
        <f t="shared" si="25"/>
        <v>659.21341885714287</v>
      </c>
      <c r="G103">
        <f t="shared" si="26"/>
        <v>624.88686042319785</v>
      </c>
      <c r="H103">
        <f t="shared" si="27"/>
        <v>1178.3126139190422</v>
      </c>
      <c r="I103">
        <f t="shared" si="28"/>
        <v>35059.825104272466</v>
      </c>
      <c r="N103" s="4">
        <f>Input!J104</f>
        <v>1.5894874285714877</v>
      </c>
      <c r="O103">
        <f t="shared" si="29"/>
        <v>1.3245728571429165</v>
      </c>
      <c r="P103">
        <f t="shared" si="30"/>
        <v>0.76746002555241311</v>
      </c>
      <c r="Q103">
        <f t="shared" si="31"/>
        <v>0.31037470712278858</v>
      </c>
      <c r="R103">
        <f t="shared" si="32"/>
        <v>1.7544932538797491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1.8442396266052135</v>
      </c>
      <c r="E104" s="4">
        <f>Input!I105</f>
        <v>661.70361571428577</v>
      </c>
      <c r="F104">
        <f t="shared" si="25"/>
        <v>660.69694057142863</v>
      </c>
      <c r="G104">
        <f t="shared" si="26"/>
        <v>625.62504670726707</v>
      </c>
      <c r="H104">
        <f t="shared" si="27"/>
        <v>1230.0377392190128</v>
      </c>
      <c r="I104">
        <f t="shared" si="28"/>
        <v>35336.809994937852</v>
      </c>
      <c r="N104" s="4">
        <f>Input!J105</f>
        <v>1.4835217142857573</v>
      </c>
      <c r="O104">
        <f t="shared" si="29"/>
        <v>1.2186071428571861</v>
      </c>
      <c r="P104">
        <f t="shared" si="30"/>
        <v>0.73818628406923836</v>
      </c>
      <c r="Q104">
        <f t="shared" si="31"/>
        <v>0.23080420155854919</v>
      </c>
      <c r="R104">
        <f t="shared" si="32"/>
        <v>1.4850033686225543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1.8598437170710436</v>
      </c>
      <c r="E105" s="4">
        <f>Input!I106</f>
        <v>663.13415428571432</v>
      </c>
      <c r="F105">
        <f t="shared" si="25"/>
        <v>662.12747914285717</v>
      </c>
      <c r="G105">
        <f t="shared" si="26"/>
        <v>626.33517417642736</v>
      </c>
      <c r="H105">
        <f t="shared" si="27"/>
        <v>1281.0890948099161</v>
      </c>
      <c r="I105">
        <f t="shared" si="28"/>
        <v>35604.295044365681</v>
      </c>
      <c r="N105" s="4">
        <f>Input!J106</f>
        <v>1.4305385714285421</v>
      </c>
      <c r="O105">
        <f t="shared" si="29"/>
        <v>1.1656239999999709</v>
      </c>
      <c r="P105">
        <f t="shared" si="30"/>
        <v>0.71012746916032465</v>
      </c>
      <c r="Q105">
        <f t="shared" si="31"/>
        <v>0.2074770896069528</v>
      </c>
      <c r="R105">
        <f t="shared" si="32"/>
        <v>1.3586793093759322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1.8752955700810021</v>
      </c>
      <c r="E106" s="4">
        <f>Input!I107</f>
        <v>664.51171014285705</v>
      </c>
      <c r="F106">
        <f t="shared" si="25"/>
        <v>663.50503499999991</v>
      </c>
      <c r="G106">
        <f t="shared" si="26"/>
        <v>627.01840373155494</v>
      </c>
      <c r="H106">
        <f t="shared" si="27"/>
        <v>1331.2742613194659</v>
      </c>
      <c r="I106">
        <f t="shared" si="28"/>
        <v>35862.600388624611</v>
      </c>
      <c r="N106" s="4">
        <f>Input!J107</f>
        <v>1.3775558571427382</v>
      </c>
      <c r="O106">
        <f t="shared" si="29"/>
        <v>1.112641285714167</v>
      </c>
      <c r="P106">
        <f t="shared" si="30"/>
        <v>0.68322955512763461</v>
      </c>
      <c r="Q106">
        <f t="shared" si="31"/>
        <v>0.18439443436532066</v>
      </c>
      <c r="R106">
        <f t="shared" si="32"/>
        <v>1.2379706306756746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1.8905981274910038</v>
      </c>
      <c r="E107" s="4">
        <f>Input!I108</f>
        <v>665.67733428571432</v>
      </c>
      <c r="F107">
        <f t="shared" si="25"/>
        <v>664.67065914285718</v>
      </c>
      <c r="G107">
        <f t="shared" si="26"/>
        <v>627.67584477233959</v>
      </c>
      <c r="H107">
        <f t="shared" si="27"/>
        <v>1368.6162903090546</v>
      </c>
      <c r="I107">
        <f t="shared" si="28"/>
        <v>36112.037403946859</v>
      </c>
      <c r="N107" s="4">
        <f>Input!J108</f>
        <v>1.1656241428572685</v>
      </c>
      <c r="O107">
        <f t="shared" si="29"/>
        <v>0.90070957142869712</v>
      </c>
      <c r="P107">
        <f t="shared" si="30"/>
        <v>0.65744104078459065</v>
      </c>
      <c r="Q107">
        <f t="shared" si="31"/>
        <v>5.9179578001742568E-2</v>
      </c>
      <c r="R107">
        <f t="shared" si="32"/>
        <v>0.81127773206326725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1.9057542466991575</v>
      </c>
      <c r="E108" s="4">
        <f>Input!I109</f>
        <v>666.52506085714288</v>
      </c>
      <c r="F108">
        <f t="shared" si="25"/>
        <v>665.51838571428573</v>
      </c>
      <c r="G108">
        <f t="shared" si="26"/>
        <v>628.3085576013998</v>
      </c>
      <c r="H108">
        <f t="shared" si="27"/>
        <v>1384.571308190516</v>
      </c>
      <c r="I108">
        <f t="shared" si="28"/>
        <v>36352.908686540701</v>
      </c>
      <c r="N108" s="4">
        <f>Input!J109</f>
        <v>0.84772657142855223</v>
      </c>
      <c r="O108">
        <f t="shared" si="29"/>
        <v>0.5828119999999809</v>
      </c>
      <c r="P108">
        <f t="shared" si="30"/>
        <v>0.63271282906020787</v>
      </c>
      <c r="Q108">
        <f t="shared" si="31"/>
        <v>2.4900927408979924E-3</v>
      </c>
      <c r="R108">
        <f t="shared" si="32"/>
        <v>0.33966982734397771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1.9207667038480758</v>
      </c>
      <c r="E109" s="4">
        <f>Input!I110</f>
        <v>667.47875328571433</v>
      </c>
      <c r="F109">
        <f t="shared" si="25"/>
        <v>666.47207814285719</v>
      </c>
      <c r="G109">
        <f t="shared" si="26"/>
        <v>628.91755571354577</v>
      </c>
      <c r="H109">
        <f t="shared" si="27"/>
        <v>1410.3421548936544</v>
      </c>
      <c r="I109">
        <f t="shared" si="28"/>
        <v>36585.508069405609</v>
      </c>
      <c r="N109" s="4">
        <f>Input!J110</f>
        <v>0.95369242857145764</v>
      </c>
      <c r="O109">
        <f t="shared" si="29"/>
        <v>0.68877785714288631</v>
      </c>
      <c r="P109">
        <f t="shared" si="30"/>
        <v>0.60899811214592525</v>
      </c>
      <c r="Q109">
        <f t="shared" si="31"/>
        <v>6.3648077117801323E-3</v>
      </c>
      <c r="R109">
        <f t="shared" si="32"/>
        <v>0.47441493649034627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1.9356381968768384</v>
      </c>
      <c r="E110" s="4">
        <f>Input!I111</f>
        <v>668.37946285714293</v>
      </c>
      <c r="F110">
        <f t="shared" si="25"/>
        <v>667.37278771428578</v>
      </c>
      <c r="G110">
        <f t="shared" si="26"/>
        <v>629.50380797552043</v>
      </c>
      <c r="H110">
        <f t="shared" si="27"/>
        <v>1434.0596264550204</v>
      </c>
      <c r="I110">
        <f t="shared" si="28"/>
        <v>36810.120671140925</v>
      </c>
      <c r="N110" s="4">
        <f>Input!J111</f>
        <v>0.90070957142859243</v>
      </c>
      <c r="O110">
        <f t="shared" si="29"/>
        <v>0.63579500000002109</v>
      </c>
      <c r="P110">
        <f t="shared" si="30"/>
        <v>0.58625226197469471</v>
      </c>
      <c r="Q110">
        <f t="shared" si="31"/>
        <v>2.4544828910461206E-3</v>
      </c>
      <c r="R110">
        <f t="shared" si="32"/>
        <v>0.40423528202502684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1.9503713484310017</v>
      </c>
      <c r="E111" s="4">
        <f>Input!I112</f>
        <v>669.17420657142861</v>
      </c>
      <c r="F111">
        <f t="shared" si="25"/>
        <v>668.16753142857146</v>
      </c>
      <c r="G111">
        <f t="shared" si="26"/>
        <v>630.06824070134348</v>
      </c>
      <c r="H111">
        <f t="shared" si="27"/>
        <v>1451.55595391784</v>
      </c>
      <c r="I111">
        <f t="shared" si="28"/>
        <v>37027.022972280683</v>
      </c>
      <c r="N111" s="4">
        <f>Input!J112</f>
        <v>0.79474371428568702</v>
      </c>
      <c r="O111">
        <f t="shared" si="29"/>
        <v>0.52982914285711569</v>
      </c>
      <c r="P111">
        <f t="shared" si="30"/>
        <v>0.56443272582310489</v>
      </c>
      <c r="Q111">
        <f t="shared" si="31"/>
        <v>1.1974079540840979E-3</v>
      </c>
      <c r="R111">
        <f t="shared" si="32"/>
        <v>0.28071892062070591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1.9649687086384895</v>
      </c>
      <c r="E112" s="4">
        <f>Input!I113</f>
        <v>669.91596742857132</v>
      </c>
      <c r="F112">
        <f t="shared" si="25"/>
        <v>668.90929228571417</v>
      </c>
      <c r="G112">
        <f t="shared" si="26"/>
        <v>630.61173962817315</v>
      </c>
      <c r="H112">
        <f t="shared" si="27"/>
        <v>1466.7025395571272</v>
      </c>
      <c r="I112">
        <f t="shared" si="28"/>
        <v>37236.482915172201</v>
      </c>
      <c r="N112" s="4">
        <f>Input!J113</f>
        <v>0.74176085714270812</v>
      </c>
      <c r="O112">
        <f t="shared" si="29"/>
        <v>0.47684628571413679</v>
      </c>
      <c r="P112">
        <f t="shared" si="30"/>
        <v>0.54349892682968703</v>
      </c>
      <c r="Q112">
        <f t="shared" si="31"/>
        <v>4.4425745676783396E-3</v>
      </c>
      <c r="R112">
        <f t="shared" si="32"/>
        <v>0.22738238019936818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1.9794327577587441</v>
      </c>
      <c r="E113" s="4">
        <f>Input!I114</f>
        <v>670.65772814285708</v>
      </c>
      <c r="F113">
        <f t="shared" si="25"/>
        <v>669.65105299999993</v>
      </c>
      <c r="G113">
        <f t="shared" si="26"/>
        <v>631.13515179739898</v>
      </c>
      <c r="H113">
        <f t="shared" si="27"/>
        <v>1483.474645448518</v>
      </c>
      <c r="I113">
        <f t="shared" si="28"/>
        <v>37438.760023854375</v>
      </c>
      <c r="N113" s="4">
        <f>Input!J114</f>
        <v>0.74176071428576051</v>
      </c>
      <c r="O113">
        <f t="shared" si="29"/>
        <v>0.47684614285718918</v>
      </c>
      <c r="P113">
        <f t="shared" si="30"/>
        <v>0.52341216922581069</v>
      </c>
      <c r="Q113">
        <f t="shared" si="31"/>
        <v>2.1683948117631534E-3</v>
      </c>
      <c r="R113">
        <f t="shared" si="32"/>
        <v>0.22738224395777887</v>
      </c>
    </row>
    <row r="114" spans="1:18" x14ac:dyDescent="0.25">
      <c r="E114" s="4"/>
      <c r="N114" s="4"/>
    </row>
    <row r="115" spans="1:18" x14ac:dyDescent="0.25">
      <c r="E115" s="4"/>
      <c r="N115" s="4"/>
      <c r="P115">
        <f>MAX(P4:P113)</f>
        <v>15.811634750879216</v>
      </c>
    </row>
    <row r="116" spans="1:18" x14ac:dyDescent="0.25">
      <c r="E116" s="4"/>
      <c r="N116" s="4"/>
      <c r="P116">
        <f>2/3*P115</f>
        <v>10.541089833919477</v>
      </c>
    </row>
    <row r="117" spans="1:18" x14ac:dyDescent="0.25">
      <c r="E117" s="4"/>
      <c r="N117" s="4"/>
    </row>
    <row r="118" spans="1:18" x14ac:dyDescent="0.25">
      <c r="E118" s="4"/>
      <c r="N118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13">
    <cfRule type="cellIs" dxfId="12" priority="1" operator="equal">
      <formula>$P$115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S25" sqref="S25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0.74176057142857144</v>
      </c>
      <c r="E3">
        <f>D3-$D$3</f>
        <v>0</v>
      </c>
      <c r="F3">
        <f>O3</f>
        <v>0</v>
      </c>
      <c r="G3">
        <f>(E3-F3)^2</f>
        <v>0</v>
      </c>
      <c r="H3">
        <f>(F3-$I$4)^2</f>
        <v>128351.24533254528</v>
      </c>
      <c r="I3" s="2" t="s">
        <v>11</v>
      </c>
      <c r="J3" s="23">
        <f>SUM(G3:G161)</f>
        <v>74892124.814406097</v>
      </c>
      <c r="K3">
        <f>1-(J3/J5)</f>
        <v>0.23639862669415668</v>
      </c>
      <c r="M3" s="4">
        <f>Input!J4</f>
        <v>0.15894885714285711</v>
      </c>
      <c r="N3">
        <f>M3-$M$3</f>
        <v>0</v>
      </c>
      <c r="O3" s="4">
        <v>0</v>
      </c>
      <c r="P3">
        <f>(N3-O3)^2</f>
        <v>0</v>
      </c>
      <c r="Q3">
        <f>(N3-$R$4)^2</f>
        <v>53.895627964042482</v>
      </c>
      <c r="R3" s="2" t="s">
        <v>11</v>
      </c>
      <c r="S3" s="23">
        <f>SUM(P4:P167)</f>
        <v>52800.816177630804</v>
      </c>
      <c r="T3">
        <f>1-(S3/S5)</f>
        <v>-22.96566334892379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1.0066751428571428</v>
      </c>
      <c r="E4">
        <f t="shared" ref="E4:E67" si="2">D4-$D$3</f>
        <v>0.26491457142857133</v>
      </c>
      <c r="F4">
        <f>O4</f>
        <v>1.473099386070178</v>
      </c>
      <c r="G4">
        <f>(E4-F4)^2</f>
        <v>1.4597105463305737</v>
      </c>
      <c r="H4">
        <f t="shared" ref="H4:H67" si="3">(F4-$I$4)^2</f>
        <v>127297.9059975183</v>
      </c>
      <c r="I4">
        <f>AVERAGE(E3:E161)</f>
        <v>358.26142037979093</v>
      </c>
      <c r="J4" t="s">
        <v>5</v>
      </c>
      <c r="K4" t="s">
        <v>6</v>
      </c>
      <c r="M4" s="4">
        <f>Input!J5</f>
        <v>0.26491457142857133</v>
      </c>
      <c r="N4">
        <f>M4-$M$3</f>
        <v>0.10596571428571422</v>
      </c>
      <c r="O4">
        <f>$X$3*((1/$Z$3)*(1/SQRT(2*PI()))*EXP(-1*C4*C4/2))</f>
        <v>1.473099386070178</v>
      </c>
      <c r="P4">
        <f>(N4-O4)^2</f>
        <v>1.86905447652687</v>
      </c>
      <c r="Q4">
        <f t="shared" ref="Q4:Q67" si="4">(N4-$R$4)^2</f>
        <v>52.350990899172629</v>
      </c>
      <c r="R4">
        <f>AVERAGE(N3:N167)</f>
        <v>7.341364175958204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1.4305385714285717</v>
      </c>
      <c r="E5">
        <f t="shared" si="2"/>
        <v>0.68877800000000022</v>
      </c>
      <c r="F5">
        <f>F4+O5</f>
        <v>3.3066404803098086</v>
      </c>
      <c r="G5">
        <f t="shared" ref="G5:G68" si="5">(E5-F5)^2</f>
        <v>6.8532039658138224</v>
      </c>
      <c r="H5">
        <f t="shared" si="3"/>
        <v>125992.8957734891</v>
      </c>
      <c r="J5">
        <f>SUM(H3:H161)</f>
        <v>98077514.567813307</v>
      </c>
      <c r="K5">
        <f>1-((1-K3)*(V3-1)/(V3-1-1))</f>
        <v>0.22673278652572826</v>
      </c>
      <c r="M5" s="4">
        <f>Input!J6</f>
        <v>0.42386342857142889</v>
      </c>
      <c r="N5">
        <f t="shared" ref="N5:N68" si="6">M5-$M$3</f>
        <v>0.26491457142857178</v>
      </c>
      <c r="O5">
        <f t="shared" ref="O5:O68" si="7">$X$3*((1/$Z$3)*(1/SQRT(2*PI()))*EXP(-1*C5*C5/2))</f>
        <v>1.8335410942396306</v>
      </c>
      <c r="P5">
        <f t="shared" ref="P5:P68" si="8">(N5-O5)^2</f>
        <v>2.4605891680663139</v>
      </c>
      <c r="Q5">
        <f t="shared" si="4"/>
        <v>50.076139005447587</v>
      </c>
      <c r="S5">
        <f>SUM(Q4:Q167)</f>
        <v>2203.1860920720933</v>
      </c>
      <c r="T5">
        <f>1-((1-T3)*(X3-1)/(X3-1-1))</f>
        <v>-22.977899958593614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2.0133507142857145</v>
      </c>
      <c r="E6">
        <f t="shared" si="2"/>
        <v>1.2715901428571432</v>
      </c>
      <c r="F6">
        <f t="shared" ref="F6:F69" si="9">F5+O6</f>
        <v>5.5738929896874936</v>
      </c>
      <c r="G6">
        <f t="shared" si="5"/>
        <v>18.509809785844542</v>
      </c>
      <c r="H6">
        <f t="shared" si="3"/>
        <v>124388.49197654499</v>
      </c>
      <c r="M6" s="4">
        <f>Input!J7</f>
        <v>0.58281214285714289</v>
      </c>
      <c r="N6">
        <f t="shared" si="6"/>
        <v>0.42386328571428578</v>
      </c>
      <c r="O6">
        <f t="shared" si="7"/>
        <v>2.267252509377685</v>
      </c>
      <c r="P6">
        <f t="shared" si="8"/>
        <v>3.3980838299183493</v>
      </c>
      <c r="Q6">
        <f t="shared" si="4"/>
        <v>47.851818566525402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2.9670432857142859</v>
      </c>
      <c r="E7">
        <f t="shared" si="2"/>
        <v>2.2252827142857146</v>
      </c>
      <c r="F7">
        <f t="shared" si="9"/>
        <v>8.3591147409768158</v>
      </c>
      <c r="G7">
        <f t="shared" si="5"/>
        <v>37.623895331661458</v>
      </c>
      <c r="H7">
        <f t="shared" si="3"/>
        <v>122431.6234913581</v>
      </c>
      <c r="M7" s="4">
        <f>Input!J8</f>
        <v>0.95369257142857133</v>
      </c>
      <c r="N7">
        <f t="shared" si="6"/>
        <v>0.79474371428571422</v>
      </c>
      <c r="O7">
        <f t="shared" si="7"/>
        <v>2.7852217512893227</v>
      </c>
      <c r="P7">
        <f t="shared" si="8"/>
        <v>3.9620028157937388</v>
      </c>
      <c r="Q7">
        <f t="shared" si="4"/>
        <v>42.858239469188916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4.2386332857142852</v>
      </c>
      <c r="E8">
        <f t="shared" si="2"/>
        <v>3.4968727142857139</v>
      </c>
      <c r="F8">
        <f t="shared" si="9"/>
        <v>11.758264575968479</v>
      </c>
      <c r="G8">
        <f t="shared" si="5"/>
        <v>68.250595492278208</v>
      </c>
      <c r="H8">
        <f t="shared" si="3"/>
        <v>120064.43698200805</v>
      </c>
      <c r="M8" s="4">
        <f>Input!J9</f>
        <v>1.2715899999999993</v>
      </c>
      <c r="N8">
        <f t="shared" si="6"/>
        <v>1.1126411428571421</v>
      </c>
      <c r="O8">
        <f t="shared" si="7"/>
        <v>3.3991498349916633</v>
      </c>
      <c r="P8">
        <f t="shared" si="8"/>
        <v>5.2281219992067189</v>
      </c>
      <c r="Q8">
        <f t="shared" si="4"/>
        <v>38.796990623083694</v>
      </c>
      <c r="S8" s="19" t="s">
        <v>28</v>
      </c>
      <c r="T8" s="24">
        <f>SQRT((T5-K5)^2)</f>
        <v>23.204632745119341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5.987069428571429</v>
      </c>
      <c r="E9">
        <f t="shared" si="2"/>
        <v>5.2453088571428577</v>
      </c>
      <c r="F9">
        <f t="shared" si="9"/>
        <v>15.879538517390518</v>
      </c>
      <c r="G9">
        <f t="shared" si="5"/>
        <v>113.08684046689108</v>
      </c>
      <c r="H9">
        <f t="shared" si="3"/>
        <v>117225.3530276387</v>
      </c>
      <c r="M9" s="4">
        <f>Input!J10</f>
        <v>1.7484361428571438</v>
      </c>
      <c r="N9">
        <f t="shared" si="6"/>
        <v>1.5894872857142865</v>
      </c>
      <c r="O9">
        <f t="shared" si="7"/>
        <v>4.1212739414220385</v>
      </c>
      <c r="P9">
        <f t="shared" si="8"/>
        <v>6.4099436700198433</v>
      </c>
      <c r="Q9">
        <f t="shared" si="4"/>
        <v>33.084087760522031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8.2653347142857143</v>
      </c>
      <c r="E10">
        <f t="shared" si="2"/>
        <v>7.523574142857143</v>
      </c>
      <c r="F10">
        <f t="shared" si="9"/>
        <v>20.843670287472655</v>
      </c>
      <c r="G10">
        <f t="shared" si="5"/>
        <v>177.42496130180103</v>
      </c>
      <c r="H10">
        <f t="shared" si="3"/>
        <v>113850.73807736214</v>
      </c>
      <c r="M10" s="4">
        <f>Input!J11</f>
        <v>2.2782652857142853</v>
      </c>
      <c r="N10">
        <f t="shared" si="6"/>
        <v>2.1193164285714281</v>
      </c>
      <c r="O10">
        <f t="shared" si="7"/>
        <v>4.9641317700821368</v>
      </c>
      <c r="P10">
        <f t="shared" si="8"/>
        <v>8.0929743272946908</v>
      </c>
      <c r="Q10">
        <f t="shared" si="4"/>
        <v>27.269782675987305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11.603258428571428</v>
      </c>
      <c r="E11">
        <f t="shared" si="2"/>
        <v>10.861497857142856</v>
      </c>
      <c r="F11">
        <f t="shared" si="9"/>
        <v>26.783934509867052</v>
      </c>
      <c r="G11">
        <f t="shared" si="5"/>
        <v>253.52398896001489</v>
      </c>
      <c r="H11">
        <f t="shared" si="3"/>
        <v>109877.3236386456</v>
      </c>
      <c r="M11" s="4">
        <f>Input!J12</f>
        <v>3.3379237142857132</v>
      </c>
      <c r="N11">
        <f t="shared" si="6"/>
        <v>3.178974857142856</v>
      </c>
      <c r="O11">
        <f t="shared" si="7"/>
        <v>5.940264222394398</v>
      </c>
      <c r="P11">
        <f t="shared" si="8"/>
        <v>7.6247189586512638</v>
      </c>
      <c r="Q11">
        <f t="shared" si="4"/>
        <v>17.3254848413881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17.00751557142857</v>
      </c>
      <c r="E12">
        <f t="shared" si="2"/>
        <v>16.265754999999999</v>
      </c>
      <c r="F12">
        <f t="shared" si="9"/>
        <v>33.845790683518558</v>
      </c>
      <c r="G12">
        <f t="shared" si="5"/>
        <v>309.05765463378589</v>
      </c>
      <c r="H12">
        <f t="shared" si="3"/>
        <v>105245.50079122893</v>
      </c>
      <c r="M12" s="4">
        <f>Input!J13</f>
        <v>5.4042571428571424</v>
      </c>
      <c r="N12">
        <f t="shared" si="6"/>
        <v>5.2453082857142856</v>
      </c>
      <c r="O12">
        <f t="shared" si="7"/>
        <v>7.0618561736515044</v>
      </c>
      <c r="P12">
        <f t="shared" si="8"/>
        <v>3.2998462291691704</v>
      </c>
      <c r="Q12">
        <f t="shared" si="4"/>
        <v>4.3934502950262253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23.153533571428571</v>
      </c>
      <c r="E13">
        <f t="shared" si="2"/>
        <v>22.411773</v>
      </c>
      <c r="F13">
        <f t="shared" si="9"/>
        <v>42.186108828427585</v>
      </c>
      <c r="G13">
        <f t="shared" si="5"/>
        <v>391.02435745543488</v>
      </c>
      <c r="H13">
        <f t="shared" si="3"/>
        <v>99903.60257229142</v>
      </c>
      <c r="M13" s="4">
        <f>Input!J14</f>
        <v>6.1460180000000015</v>
      </c>
      <c r="N13">
        <f t="shared" si="6"/>
        <v>5.9870691428571448</v>
      </c>
      <c r="O13">
        <f t="shared" si="7"/>
        <v>8.3403181449090269</v>
      </c>
      <c r="P13">
        <f t="shared" si="8"/>
        <v>5.5377808656581795</v>
      </c>
      <c r="Q13">
        <f t="shared" si="4"/>
        <v>1.8341150366821992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30.942021857142858</v>
      </c>
      <c r="E14">
        <f t="shared" si="2"/>
        <v>30.200261285714287</v>
      </c>
      <c r="F14">
        <f t="shared" si="9"/>
        <v>51.971924028943178</v>
      </c>
      <c r="G14">
        <f t="shared" si="5"/>
        <v>474.00529860490093</v>
      </c>
      <c r="H14">
        <f t="shared" si="3"/>
        <v>93813.255574855968</v>
      </c>
      <c r="M14" s="4">
        <f>Input!J15</f>
        <v>7.788488285714287</v>
      </c>
      <c r="N14">
        <f t="shared" si="6"/>
        <v>7.6295394285714302</v>
      </c>
      <c r="O14">
        <f t="shared" si="7"/>
        <v>9.7858152005155912</v>
      </c>
      <c r="P14">
        <f t="shared" si="8"/>
        <v>4.6495252046733873</v>
      </c>
      <c r="Q14">
        <f t="shared" si="4"/>
        <v>8.304497621869672E-2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40.531929285714291</v>
      </c>
      <c r="E15">
        <f t="shared" si="2"/>
        <v>39.79016871428572</v>
      </c>
      <c r="F15">
        <f t="shared" si="9"/>
        <v>63.37867726783557</v>
      </c>
      <c r="G15">
        <f t="shared" si="5"/>
        <v>556.41773578089442</v>
      </c>
      <c r="H15">
        <f t="shared" si="3"/>
        <v>86955.832185231469</v>
      </c>
      <c r="M15" s="4">
        <f>Input!J16</f>
        <v>9.5899074285714327</v>
      </c>
      <c r="N15">
        <f t="shared" si="6"/>
        <v>9.430958571428576</v>
      </c>
      <c r="O15">
        <f t="shared" si="7"/>
        <v>11.406753238892396</v>
      </c>
      <c r="P15">
        <f t="shared" si="8"/>
        <v>3.9037645679784663</v>
      </c>
      <c r="Q15">
        <f t="shared" si="4"/>
        <v>4.3664047375811892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52.55905085714285</v>
      </c>
      <c r="E16">
        <f t="shared" si="2"/>
        <v>51.817290285714279</v>
      </c>
      <c r="F16">
        <f t="shared" si="9"/>
        <v>76.587914098881242</v>
      </c>
      <c r="G16">
        <f t="shared" si="5"/>
        <v>613.5838040934342</v>
      </c>
      <c r="H16">
        <f t="shared" si="3"/>
        <v>79339.964140581666</v>
      </c>
      <c r="M16" s="4">
        <f>Input!J17</f>
        <v>12.027121571428559</v>
      </c>
      <c r="N16">
        <f t="shared" si="6"/>
        <v>11.868172714285702</v>
      </c>
      <c r="O16">
        <f t="shared" si="7"/>
        <v>13.209236831045677</v>
      </c>
      <c r="P16">
        <f t="shared" si="8"/>
        <v>1.7984529652612127</v>
      </c>
      <c r="Q16">
        <f t="shared" si="4"/>
        <v>20.49199554267474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65.539864857142859</v>
      </c>
      <c r="E17">
        <f t="shared" si="2"/>
        <v>64.798104285714288</v>
      </c>
      <c r="F17">
        <f t="shared" si="9"/>
        <v>91.78443076484777</v>
      </c>
      <c r="G17">
        <f t="shared" si="5"/>
        <v>728.26181683838092</v>
      </c>
      <c r="H17">
        <f t="shared" si="3"/>
        <v>71009.98599424251</v>
      </c>
      <c r="M17" s="4">
        <f>Input!J18</f>
        <v>12.980814000000009</v>
      </c>
      <c r="N17">
        <f t="shared" si="6"/>
        <v>12.821865142857153</v>
      </c>
      <c r="O17">
        <f t="shared" si="7"/>
        <v>15.196516665966522</v>
      </c>
      <c r="P17">
        <f t="shared" si="8"/>
        <v>5.6389698562056472</v>
      </c>
      <c r="Q17">
        <f t="shared" si="4"/>
        <v>30.035890848180312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79.845251571428562</v>
      </c>
      <c r="E18">
        <f t="shared" si="2"/>
        <v>79.103490999999991</v>
      </c>
      <c r="F18">
        <f t="shared" si="9"/>
        <v>109.15287898715344</v>
      </c>
      <c r="G18">
        <f t="shared" si="5"/>
        <v>902.96571840248214</v>
      </c>
      <c r="H18">
        <f t="shared" si="3"/>
        <v>62055.065394767393</v>
      </c>
      <c r="M18" s="4">
        <f>Input!J19</f>
        <v>14.305386714285703</v>
      </c>
      <c r="N18">
        <f t="shared" si="6"/>
        <v>14.146437857142846</v>
      </c>
      <c r="O18">
        <f t="shared" si="7"/>
        <v>17.36844822230567</v>
      </c>
      <c r="P18">
        <f t="shared" si="8"/>
        <v>10.381350793216672</v>
      </c>
      <c r="Q18">
        <f t="shared" si="4"/>
        <v>46.309027806351899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93.991689714285712</v>
      </c>
      <c r="E19">
        <f t="shared" si="2"/>
        <v>93.249929142857141</v>
      </c>
      <c r="F19">
        <f t="shared" si="9"/>
        <v>128.87386520545633</v>
      </c>
      <c r="G19">
        <f t="shared" si="5"/>
        <v>1269.0648205921548</v>
      </c>
      <c r="H19">
        <f t="shared" si="3"/>
        <v>52618.650468858403</v>
      </c>
      <c r="M19" s="4">
        <f>Input!J20</f>
        <v>14.14643814285715</v>
      </c>
      <c r="N19">
        <f t="shared" si="6"/>
        <v>13.987489285714293</v>
      </c>
      <c r="O19">
        <f t="shared" si="7"/>
        <v>19.720986218302887</v>
      </c>
      <c r="P19">
        <f t="shared" si="8"/>
        <v>32.872987076002815</v>
      </c>
      <c r="Q19">
        <f t="shared" si="4"/>
        <v>44.170978974530385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109.6746322857143</v>
      </c>
      <c r="E20">
        <f t="shared" si="2"/>
        <v>108.93287171428572</v>
      </c>
      <c r="F20">
        <f t="shared" si="9"/>
        <v>151.11960661649607</v>
      </c>
      <c r="G20">
        <f t="shared" si="5"/>
        <v>1779.7206017093727</v>
      </c>
      <c r="H20">
        <f t="shared" si="3"/>
        <v>42907.73100914753</v>
      </c>
      <c r="M20" s="4">
        <f>Input!J21</f>
        <v>15.682942571428583</v>
      </c>
      <c r="N20">
        <f t="shared" si="6"/>
        <v>15.523993714285726</v>
      </c>
      <c r="O20">
        <f t="shared" si="7"/>
        <v>22.245741411039738</v>
      </c>
      <c r="P20">
        <f t="shared" si="8"/>
        <v>45.181892098817862</v>
      </c>
      <c r="Q20">
        <f t="shared" si="4"/>
        <v>66.955426161510076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125.67547242857141</v>
      </c>
      <c r="E21">
        <f t="shared" si="2"/>
        <v>124.93371185714284</v>
      </c>
      <c r="F21">
        <f t="shared" si="9"/>
        <v>176.04923377119272</v>
      </c>
      <c r="G21">
        <f t="shared" si="5"/>
        <v>2612.7965805457134</v>
      </c>
      <c r="H21">
        <f t="shared" si="3"/>
        <v>33201.280948686617</v>
      </c>
      <c r="M21" s="4">
        <f>Input!J22</f>
        <v>16.000840142857115</v>
      </c>
      <c r="N21">
        <f t="shared" si="6"/>
        <v>15.841891285714258</v>
      </c>
      <c r="O21">
        <f t="shared" si="7"/>
        <v>24.92962715469665</v>
      </c>
      <c r="P21">
        <f t="shared" si="8"/>
        <v>82.586943224389159</v>
      </c>
      <c r="Q21">
        <f t="shared" si="4"/>
        <v>72.258961143697604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141.78227842857143</v>
      </c>
      <c r="E22">
        <f t="shared" si="2"/>
        <v>141.04051785714285</v>
      </c>
      <c r="F22">
        <f t="shared" si="9"/>
        <v>203.80385633207743</v>
      </c>
      <c r="G22">
        <f t="shared" si="5"/>
        <v>3939.2366565192042</v>
      </c>
      <c r="H22">
        <f t="shared" si="3"/>
        <v>23857.139091553519</v>
      </c>
      <c r="M22" s="4">
        <f>Input!J23</f>
        <v>16.10680600000002</v>
      </c>
      <c r="N22">
        <f t="shared" si="6"/>
        <v>15.947857142857163</v>
      </c>
      <c r="O22">
        <f t="shared" si="7"/>
        <v>27.754622560884716</v>
      </c>
      <c r="P22">
        <f t="shared" si="8"/>
        <v>139.39970963633132</v>
      </c>
      <c r="Q22">
        <f t="shared" si="4"/>
        <v>74.071721189281234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158.52487928571426</v>
      </c>
      <c r="E23">
        <f t="shared" si="2"/>
        <v>157.78311871428568</v>
      </c>
      <c r="F23">
        <f t="shared" si="9"/>
        <v>234.50153330516889</v>
      </c>
      <c r="G23">
        <f t="shared" si="5"/>
        <v>5885.7151373386423</v>
      </c>
      <c r="H23">
        <f t="shared" si="3"/>
        <v>15316.5096487232</v>
      </c>
      <c r="M23" s="4">
        <f>Input!J24</f>
        <v>16.742600857142833</v>
      </c>
      <c r="N23">
        <f t="shared" si="6"/>
        <v>16.583651999999976</v>
      </c>
      <c r="O23">
        <f t="shared" si="7"/>
        <v>30.697676973091468</v>
      </c>
      <c r="P23">
        <f t="shared" si="8"/>
        <v>199.20570094105031</v>
      </c>
      <c r="Q23">
        <f t="shared" si="4"/>
        <v>85.419884222430767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176.48608714285714</v>
      </c>
      <c r="E24">
        <f t="shared" si="2"/>
        <v>175.74432657142856</v>
      </c>
      <c r="F24">
        <f t="shared" si="9"/>
        <v>268.23231000451699</v>
      </c>
      <c r="G24">
        <f t="shared" si="5"/>
        <v>8554.0270795192391</v>
      </c>
      <c r="H24">
        <f t="shared" si="3"/>
        <v>8105.2407149632591</v>
      </c>
      <c r="M24" s="4">
        <f>Input!J25</f>
        <v>17.961207857142881</v>
      </c>
      <c r="N24">
        <f t="shared" si="6"/>
        <v>17.802259000000024</v>
      </c>
      <c r="O24">
        <f t="shared" si="7"/>
        <v>33.73077669934812</v>
      </c>
      <c r="P24">
        <f t="shared" si="8"/>
        <v>253.71767609844554</v>
      </c>
      <c r="Q24">
        <f t="shared" si="4"/>
        <v>109.43032051966493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194.71220971428573</v>
      </c>
      <c r="E25">
        <f t="shared" si="2"/>
        <v>193.97044914285715</v>
      </c>
      <c r="F25">
        <f t="shared" si="9"/>
        <v>305.05349957800513</v>
      </c>
      <c r="G25">
        <f t="shared" si="5"/>
        <v>12339.44409397763</v>
      </c>
      <c r="H25">
        <f t="shared" si="3"/>
        <v>2831.0828360491105</v>
      </c>
      <c r="M25" s="4">
        <f>Input!J26</f>
        <v>18.22612257142859</v>
      </c>
      <c r="N25">
        <f t="shared" si="6"/>
        <v>18.067173714285733</v>
      </c>
      <c r="O25">
        <f t="shared" si="7"/>
        <v>36.821189573488113</v>
      </c>
      <c r="P25">
        <f t="shared" si="8"/>
        <v>351.71311084721435</v>
      </c>
      <c r="Q25">
        <f t="shared" si="4"/>
        <v>115.04299025247778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212.62043471428572</v>
      </c>
      <c r="E26">
        <f t="shared" si="2"/>
        <v>211.87867414285714</v>
      </c>
      <c r="F26">
        <f t="shared" si="9"/>
        <v>344.98539565893395</v>
      </c>
      <c r="G26">
        <f t="shared" si="5"/>
        <v>17717.399312758425</v>
      </c>
      <c r="H26">
        <f t="shared" si="3"/>
        <v>176.25283238880567</v>
      </c>
      <c r="M26" s="4">
        <f>Input!J27</f>
        <v>17.908224999999987</v>
      </c>
      <c r="N26">
        <f t="shared" si="6"/>
        <v>17.749276142857131</v>
      </c>
      <c r="O26">
        <f t="shared" si="7"/>
        <v>39.931896080928837</v>
      </c>
      <c r="P26">
        <f t="shared" si="8"/>
        <v>492.06862731693639</v>
      </c>
      <c r="Q26">
        <f t="shared" si="4"/>
        <v>108.32463151071786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229.89286485714283</v>
      </c>
      <c r="E27">
        <f t="shared" si="2"/>
        <v>229.15110428571424</v>
      </c>
      <c r="F27">
        <f t="shared" si="9"/>
        <v>388.00760341014899</v>
      </c>
      <c r="G27">
        <f t="shared" si="5"/>
        <v>25235.387314071537</v>
      </c>
      <c r="H27">
        <f t="shared" si="3"/>
        <v>884.83540487556149</v>
      </c>
      <c r="M27" s="4">
        <f>Input!J28</f>
        <v>17.272430142857104</v>
      </c>
      <c r="N27">
        <f t="shared" si="6"/>
        <v>17.113481285714247</v>
      </c>
      <c r="O27">
        <f t="shared" si="7"/>
        <v>43.022207751215014</v>
      </c>
      <c r="P27">
        <f t="shared" si="8"/>
        <v>671.26210706413985</v>
      </c>
      <c r="Q27">
        <f t="shared" si="4"/>
        <v>95.494272806786782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246.58248285714288</v>
      </c>
      <c r="E28">
        <f t="shared" si="2"/>
        <v>245.84072228571429</v>
      </c>
      <c r="F28">
        <f t="shared" si="9"/>
        <v>434.05616806758695</v>
      </c>
      <c r="G28">
        <f t="shared" si="5"/>
        <v>35425.054030869047</v>
      </c>
      <c r="H28">
        <f t="shared" si="3"/>
        <v>5744.8437770566597</v>
      </c>
      <c r="M28" s="4">
        <f>Input!J29</f>
        <v>16.689618000000053</v>
      </c>
      <c r="N28">
        <f t="shared" si="6"/>
        <v>16.530669142857196</v>
      </c>
      <c r="O28">
        <f t="shared" si="7"/>
        <v>46.048564657437957</v>
      </c>
      <c r="P28">
        <f t="shared" si="8"/>
        <v>871.30615560970705</v>
      </c>
      <c r="Q28">
        <f t="shared" si="4"/>
        <v>84.443325774674463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262.9542032857143</v>
      </c>
      <c r="E29">
        <f t="shared" si="2"/>
        <v>262.21244271428571</v>
      </c>
      <c r="F29">
        <f t="shared" si="9"/>
        <v>483.02166270326666</v>
      </c>
      <c r="G29">
        <f t="shared" si="5"/>
        <v>48756.711632142178</v>
      </c>
      <c r="H29">
        <f t="shared" si="3"/>
        <v>15565.118064612383</v>
      </c>
      <c r="M29" s="4">
        <f>Input!J30</f>
        <v>16.371720428571422</v>
      </c>
      <c r="N29">
        <f t="shared" si="6"/>
        <v>16.212771571428565</v>
      </c>
      <c r="O29">
        <f t="shared" si="7"/>
        <v>48.965494635679725</v>
      </c>
      <c r="P29">
        <f t="shared" si="8"/>
        <v>1072.7408681235297</v>
      </c>
      <c r="Q29">
        <f t="shared" si="4"/>
        <v>78.701869176406191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277.73643642857144</v>
      </c>
      <c r="E30">
        <f t="shared" si="2"/>
        <v>276.99467585714285</v>
      </c>
      <c r="F30">
        <f t="shared" si="9"/>
        <v>534.74837047963774</v>
      </c>
      <c r="G30">
        <f t="shared" si="5"/>
        <v>66436.96709154635</v>
      </c>
      <c r="H30">
        <f t="shared" si="3"/>
        <v>31147.643555545816</v>
      </c>
      <c r="M30" s="4">
        <f>Input!J31</f>
        <v>14.782233142857137</v>
      </c>
      <c r="N30">
        <f t="shared" si="6"/>
        <v>14.623284285714281</v>
      </c>
      <c r="O30">
        <f t="shared" si="7"/>
        <v>51.726707776371128</v>
      </c>
      <c r="P30">
        <f t="shared" si="8"/>
        <v>1376.6640347270265</v>
      </c>
      <c r="Q30">
        <f t="shared" si="4"/>
        <v>53.026360484869954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291.7769087142857</v>
      </c>
      <c r="E31">
        <f t="shared" si="2"/>
        <v>291.03514814285711</v>
      </c>
      <c r="F31">
        <f t="shared" si="9"/>
        <v>589.03466188745801</v>
      </c>
      <c r="G31">
        <f t="shared" si="5"/>
        <v>88803.710192018581</v>
      </c>
      <c r="H31">
        <f t="shared" si="3"/>
        <v>53256.288995956034</v>
      </c>
      <c r="M31" s="4">
        <f>Input!J32</f>
        <v>14.040472285714259</v>
      </c>
      <c r="N31">
        <f t="shared" si="6"/>
        <v>13.881523428571402</v>
      </c>
      <c r="O31">
        <f t="shared" si="7"/>
        <v>54.286291407820229</v>
      </c>
      <c r="P31">
        <f t="shared" si="8"/>
        <v>1632.5452754569317</v>
      </c>
      <c r="Q31">
        <f t="shared" si="4"/>
        <v>42.773683049542022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304.65175685714286</v>
      </c>
      <c r="E32">
        <f t="shared" si="2"/>
        <v>303.90999628571427</v>
      </c>
      <c r="F32">
        <f t="shared" si="9"/>
        <v>645.63462563581209</v>
      </c>
      <c r="G32">
        <f t="shared" si="5"/>
        <v>116775.72230446173</v>
      </c>
      <c r="H32">
        <f t="shared" si="3"/>
        <v>82583.359099119261</v>
      </c>
      <c r="M32" s="4">
        <f>Input!J33</f>
        <v>12.874848142857161</v>
      </c>
      <c r="N32">
        <f t="shared" si="6"/>
        <v>12.715899285714304</v>
      </c>
      <c r="O32">
        <f t="shared" si="7"/>
        <v>56.599963748354092</v>
      </c>
      <c r="P32">
        <f t="shared" si="8"/>
        <v>1925.811113761124</v>
      </c>
      <c r="Q32">
        <f t="shared" si="4"/>
        <v>28.885627646001016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317.15572457142855</v>
      </c>
      <c r="E33">
        <f t="shared" si="2"/>
        <v>316.41396399999996</v>
      </c>
      <c r="F33">
        <f t="shared" si="9"/>
        <v>704.26096479415128</v>
      </c>
      <c r="G33">
        <f t="shared" si="5"/>
        <v>150425.29602501841</v>
      </c>
      <c r="H33">
        <f t="shared" si="3"/>
        <v>119715.68473494491</v>
      </c>
      <c r="M33" s="4">
        <f>Input!J34</f>
        <v>12.503967714285693</v>
      </c>
      <c r="N33">
        <f t="shared" si="6"/>
        <v>12.345018857142836</v>
      </c>
      <c r="O33">
        <f t="shared" si="7"/>
        <v>58.626339158339235</v>
      </c>
      <c r="P33">
        <f t="shared" si="8"/>
        <v>2141.9606088219343</v>
      </c>
      <c r="Q33">
        <f t="shared" si="4"/>
        <v>25.036560168540884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328.81196571428569</v>
      </c>
      <c r="E34">
        <f t="shared" si="2"/>
        <v>328.07020514285711</v>
      </c>
      <c r="F34">
        <f t="shared" si="9"/>
        <v>764.58911969364794</v>
      </c>
      <c r="G34">
        <f t="shared" si="5"/>
        <v>190548.76276060063</v>
      </c>
      <c r="H34">
        <f t="shared" si="3"/>
        <v>165102.1992296922</v>
      </c>
      <c r="M34" s="4">
        <f>Input!J35</f>
        <v>11.656241142857141</v>
      </c>
      <c r="N34">
        <f t="shared" si="6"/>
        <v>11.497292285714284</v>
      </c>
      <c r="O34">
        <f t="shared" si="7"/>
        <v>60.328154899496674</v>
      </c>
      <c r="P34">
        <f t="shared" si="8"/>
        <v>2384.4531436060902</v>
      </c>
      <c r="Q34">
        <f t="shared" si="4"/>
        <v>17.271738453460745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339.09065099999998</v>
      </c>
      <c r="E35">
        <f t="shared" si="2"/>
        <v>338.34889042857139</v>
      </c>
      <c r="F35">
        <f t="shared" si="9"/>
        <v>826.26252849836567</v>
      </c>
      <c r="G35">
        <f t="shared" si="5"/>
        <v>238059.71821450221</v>
      </c>
      <c r="H35">
        <f t="shared" si="3"/>
        <v>219025.03720021388</v>
      </c>
      <c r="M35" s="4">
        <f>Input!J36</f>
        <v>10.278685285714289</v>
      </c>
      <c r="N35">
        <f t="shared" si="6"/>
        <v>10.119736428571432</v>
      </c>
      <c r="O35">
        <f t="shared" si="7"/>
        <v>61.673408804717752</v>
      </c>
      <c r="P35">
        <f t="shared" si="8"/>
        <v>2657.7811354670325</v>
      </c>
      <c r="Q35">
        <f t="shared" si="4"/>
        <v>7.7193523740911036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348.30967814285714</v>
      </c>
      <c r="E36">
        <f t="shared" si="2"/>
        <v>347.56791757142855</v>
      </c>
      <c r="F36">
        <f t="shared" si="9"/>
        <v>888.89888792095405</v>
      </c>
      <c r="G36">
        <f t="shared" si="5"/>
        <v>293039.21945955884</v>
      </c>
      <c r="H36">
        <f t="shared" si="3"/>
        <v>281576.12195849896</v>
      </c>
      <c r="M36" s="4">
        <f>Input!J37</f>
        <v>9.2190271428571577</v>
      </c>
      <c r="N36">
        <f t="shared" si="6"/>
        <v>9.060078285714301</v>
      </c>
      <c r="O36">
        <f t="shared" si="7"/>
        <v>62.636359422588349</v>
      </c>
      <c r="P36">
        <f t="shared" si="8"/>
        <v>2870.4179004573657</v>
      </c>
      <c r="Q36">
        <f t="shared" si="4"/>
        <v>2.9539781910746927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356.998876</v>
      </c>
      <c r="E37">
        <f t="shared" si="2"/>
        <v>356.25711542857141</v>
      </c>
      <c r="F37">
        <f t="shared" si="9"/>
        <v>952.09723292322792</v>
      </c>
      <c r="G37">
        <f t="shared" si="5"/>
        <v>355025.44561604608</v>
      </c>
      <c r="H37">
        <f t="shared" si="3"/>
        <v>352640.97225912404</v>
      </c>
      <c r="M37" s="4">
        <f>Input!J38</f>
        <v>8.6891978571428581</v>
      </c>
      <c r="N37">
        <f t="shared" si="6"/>
        <v>8.5302490000000013</v>
      </c>
      <c r="O37">
        <f t="shared" si="7"/>
        <v>63.198345002273861</v>
      </c>
      <c r="P37">
        <f t="shared" si="8"/>
        <v>2988.6007205138308</v>
      </c>
      <c r="Q37">
        <f t="shared" si="4"/>
        <v>1.4134471248368954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365.15824485714285</v>
      </c>
      <c r="E38">
        <f t="shared" si="2"/>
        <v>364.41648428571426</v>
      </c>
      <c r="F38">
        <f t="shared" si="9"/>
        <v>1015.4456178495877</v>
      </c>
      <c r="G38">
        <f t="shared" si="5"/>
        <v>423838.93274892785</v>
      </c>
      <c r="H38">
        <f t="shared" si="3"/>
        <v>431891.06940402085</v>
      </c>
      <c r="M38" s="4">
        <f>Input!J39</f>
        <v>8.1593688571428515</v>
      </c>
      <c r="N38">
        <f t="shared" si="6"/>
        <v>8.0004199999999948</v>
      </c>
      <c r="O38">
        <f t="shared" si="7"/>
        <v>63.348384926359806</v>
      </c>
      <c r="P38">
        <f t="shared" si="8"/>
        <v>3063.3972214895552</v>
      </c>
      <c r="Q38">
        <f t="shared" si="4"/>
        <v>0.43435457920340387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373.90042571428569</v>
      </c>
      <c r="E39">
        <f t="shared" si="2"/>
        <v>373.1586651428571</v>
      </c>
      <c r="F39">
        <f t="shared" si="9"/>
        <v>1078.5291543649823</v>
      </c>
      <c r="G39">
        <f t="shared" si="5"/>
        <v>497547.52706546028</v>
      </c>
      <c r="H39">
        <f t="shared" si="3"/>
        <v>518785.60862016241</v>
      </c>
      <c r="M39" s="4">
        <f>Input!J40</f>
        <v>8.7421808571428414</v>
      </c>
      <c r="N39">
        <f t="shared" si="6"/>
        <v>8.5832319999999847</v>
      </c>
      <c r="O39">
        <f t="shared" si="7"/>
        <v>63.083536515394556</v>
      </c>
      <c r="P39">
        <f t="shared" si="8"/>
        <v>2970.2831922707383</v>
      </c>
      <c r="Q39">
        <f t="shared" si="4"/>
        <v>1.5422356923902671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384.54999157142856</v>
      </c>
      <c r="E40">
        <f t="shared" si="2"/>
        <v>383.80823099999998</v>
      </c>
      <c r="F40">
        <f t="shared" si="9"/>
        <v>1140.9381453727894</v>
      </c>
      <c r="G40">
        <f t="shared" si="5"/>
        <v>573245.7072381475</v>
      </c>
      <c r="H40">
        <f t="shared" si="3"/>
        <v>612582.85584576579</v>
      </c>
      <c r="M40" s="4">
        <f>Input!J41</f>
        <v>10.649565857142875</v>
      </c>
      <c r="N40">
        <f t="shared" si="6"/>
        <v>10.490617000000018</v>
      </c>
      <c r="O40">
        <f t="shared" si="7"/>
        <v>62.408991007807145</v>
      </c>
      <c r="P40">
        <f t="shared" si="8"/>
        <v>2695.5175596145432</v>
      </c>
      <c r="Q40">
        <f t="shared" si="4"/>
        <v>9.9177933497353408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395.30552314285711</v>
      </c>
      <c r="E41">
        <f t="shared" si="2"/>
        <v>394.56376257142853</v>
      </c>
      <c r="F41">
        <f t="shared" si="9"/>
        <v>1202.2760497147865</v>
      </c>
      <c r="G41">
        <f t="shared" si="5"/>
        <v>652399.13880235446</v>
      </c>
      <c r="H41">
        <f t="shared" si="3"/>
        <v>712360.69453148998</v>
      </c>
      <c r="M41" s="4">
        <f>Input!J42</f>
        <v>10.755531571428548</v>
      </c>
      <c r="N41">
        <f t="shared" si="6"/>
        <v>10.596582714285692</v>
      </c>
      <c r="O41">
        <f t="shared" si="7"/>
        <v>61.337904341997152</v>
      </c>
      <c r="P41">
        <f t="shared" si="8"/>
        <v>2574.6817205268585</v>
      </c>
      <c r="Q41">
        <f t="shared" si="4"/>
        <v>10.596447732270946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408.49826885714276</v>
      </c>
      <c r="E42">
        <f t="shared" si="2"/>
        <v>407.75650828571418</v>
      </c>
      <c r="F42">
        <f t="shared" si="9"/>
        <v>1262.167020160939</v>
      </c>
      <c r="G42">
        <f t="shared" si="5"/>
        <v>730017.32280288381</v>
      </c>
      <c r="H42">
        <f t="shared" si="3"/>
        <v>817045.33331571706</v>
      </c>
      <c r="M42" s="4">
        <f>Input!J43</f>
        <v>13.19274571428565</v>
      </c>
      <c r="N42">
        <f t="shared" si="6"/>
        <v>13.033796857142793</v>
      </c>
      <c r="O42">
        <f t="shared" si="7"/>
        <v>59.890970446152565</v>
      </c>
      <c r="P42">
        <f t="shared" si="8"/>
        <v>2195.5947167505951</v>
      </c>
      <c r="Q42">
        <f t="shared" si="4"/>
        <v>32.403789829818365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422.00891199999995</v>
      </c>
      <c r="E43">
        <f t="shared" si="2"/>
        <v>421.26715142857137</v>
      </c>
      <c r="F43">
        <f t="shared" si="9"/>
        <v>1320.2627765308935</v>
      </c>
      <c r="G43">
        <f t="shared" si="5"/>
        <v>808193.13395311474</v>
      </c>
      <c r="H43">
        <f t="shared" si="3"/>
        <v>925446.60923656041</v>
      </c>
      <c r="M43" s="4">
        <f>Input!J44</f>
        <v>13.510643142857191</v>
      </c>
      <c r="N43">
        <f t="shared" si="6"/>
        <v>13.351694285714334</v>
      </c>
      <c r="O43">
        <f t="shared" si="7"/>
        <v>58.095756369954302</v>
      </c>
      <c r="P43">
        <f t="shared" si="8"/>
        <v>2002.0310917983211</v>
      </c>
      <c r="Q43">
        <f t="shared" si="4"/>
        <v>36.124068028241133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435.25464057142864</v>
      </c>
      <c r="E44">
        <f t="shared" si="2"/>
        <v>434.51288000000005</v>
      </c>
      <c r="F44">
        <f t="shared" si="9"/>
        <v>1376.2486056279538</v>
      </c>
      <c r="G44">
        <f t="shared" si="5"/>
        <v>886866.17692400864</v>
      </c>
      <c r="H44">
        <f t="shared" si="3"/>
        <v>1036297.9093294775</v>
      </c>
      <c r="M44" s="4">
        <f>Input!J45</f>
        <v>13.245728571428685</v>
      </c>
      <c r="N44">
        <f t="shared" si="6"/>
        <v>13.086779714285829</v>
      </c>
      <c r="O44">
        <f t="shared" si="7"/>
        <v>55.985829097060417</v>
      </c>
      <c r="P44">
        <f t="shared" si="8"/>
        <v>1840.3284379457332</v>
      </c>
      <c r="Q44">
        <f t="shared" si="4"/>
        <v>33.009799708056512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448.02352285714284</v>
      </c>
      <c r="E45">
        <f t="shared" si="2"/>
        <v>447.28176228571425</v>
      </c>
      <c r="F45">
        <f t="shared" si="9"/>
        <v>1429.8483182920352</v>
      </c>
      <c r="G45">
        <f t="shared" si="5"/>
        <v>965437.03698212269</v>
      </c>
      <c r="H45">
        <f t="shared" si="3"/>
        <v>1148298.4797771866</v>
      </c>
      <c r="M45" s="4">
        <f>Input!J46</f>
        <v>12.768882285714199</v>
      </c>
      <c r="N45">
        <f t="shared" si="6"/>
        <v>12.609933428571342</v>
      </c>
      <c r="O45">
        <f t="shared" si="7"/>
        <v>53.599712664081352</v>
      </c>
      <c r="P45">
        <f t="shared" si="8"/>
        <v>1680.1620017758478</v>
      </c>
      <c r="Q45">
        <f t="shared" si="4"/>
        <v>27.757821969580558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459.1499348571428</v>
      </c>
      <c r="E46">
        <f t="shared" si="2"/>
        <v>458.40817428571421</v>
      </c>
      <c r="F46">
        <f t="shared" si="9"/>
        <v>1480.8280390992707</v>
      </c>
      <c r="G46">
        <f t="shared" si="5"/>
        <v>1045342.3799653709</v>
      </c>
      <c r="H46">
        <f t="shared" si="3"/>
        <v>1260155.8134632858</v>
      </c>
      <c r="M46" s="4">
        <f>Input!J47</f>
        <v>11.126411999999959</v>
      </c>
      <c r="N46">
        <f t="shared" si="6"/>
        <v>10.967463142857103</v>
      </c>
      <c r="O46">
        <f t="shared" si="7"/>
        <v>50.979720807235545</v>
      </c>
      <c r="P46">
        <f t="shared" si="8"/>
        <v>1600.9807634006111</v>
      </c>
      <c r="Q46">
        <f t="shared" si="4"/>
        <v>13.148593717745259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467.78614985714285</v>
      </c>
      <c r="E47">
        <f t="shared" si="2"/>
        <v>467.04438928571426</v>
      </c>
      <c r="F47">
        <f t="shared" si="9"/>
        <v>1528.9987535394196</v>
      </c>
      <c r="G47">
        <f t="shared" si="5"/>
        <v>1127747.0717574914</v>
      </c>
      <c r="H47">
        <f t="shared" si="3"/>
        <v>1370625.9032537192</v>
      </c>
      <c r="M47" s="4">
        <f>Input!J48</f>
        <v>8.6362150000000497</v>
      </c>
      <c r="N47">
        <f t="shared" si="6"/>
        <v>8.4772661428571929</v>
      </c>
      <c r="O47">
        <f t="shared" si="7"/>
        <v>48.170714440148942</v>
      </c>
      <c r="P47">
        <f t="shared" si="8"/>
        <v>1575.5698377297736</v>
      </c>
      <c r="Q47">
        <f t="shared" si="4"/>
        <v>1.2902732784049917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475.99850157142856</v>
      </c>
      <c r="E48">
        <f t="shared" si="2"/>
        <v>475.25674099999998</v>
      </c>
      <c r="F48">
        <f t="shared" si="9"/>
        <v>1574.2175882230604</v>
      </c>
      <c r="G48">
        <f t="shared" si="5"/>
        <v>1207714.9437292267</v>
      </c>
      <c r="H48">
        <f t="shared" si="3"/>
        <v>1478549.4021160891</v>
      </c>
      <c r="M48" s="4">
        <f>Input!J49</f>
        <v>8.2123517142857168</v>
      </c>
      <c r="N48">
        <f t="shared" si="6"/>
        <v>8.05340285714286</v>
      </c>
      <c r="O48">
        <f t="shared" si="7"/>
        <v>45.218834683640701</v>
      </c>
      <c r="P48">
        <f t="shared" si="8"/>
        <v>1381.2693228500584</v>
      </c>
      <c r="Q48">
        <f t="shared" si="4"/>
        <v>0.50699908350318412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481.87960500000003</v>
      </c>
      <c r="E49">
        <f t="shared" si="2"/>
        <v>481.13784442857144</v>
      </c>
      <c r="F49">
        <f t="shared" si="9"/>
        <v>1616.3878491673754</v>
      </c>
      <c r="G49">
        <f t="shared" si="5"/>
        <v>1288792.5732594542</v>
      </c>
      <c r="H49">
        <f t="shared" si="3"/>
        <v>1582882.1108138009</v>
      </c>
      <c r="M49" s="4">
        <f>Input!J50</f>
        <v>5.8811034285714641</v>
      </c>
      <c r="N49">
        <f t="shared" si="6"/>
        <v>5.7221545714286073</v>
      </c>
      <c r="O49">
        <f t="shared" si="7"/>
        <v>42.170260944315054</v>
      </c>
      <c r="P49">
        <f t="shared" si="8"/>
        <v>1328.4644581692453</v>
      </c>
      <c r="Q49">
        <f t="shared" si="4"/>
        <v>2.6218397434008929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487.91965714285715</v>
      </c>
      <c r="E50">
        <f t="shared" si="2"/>
        <v>487.17789657142856</v>
      </c>
      <c r="F50">
        <f t="shared" si="9"/>
        <v>1655.4578890309006</v>
      </c>
      <c r="G50">
        <f t="shared" si="5"/>
        <v>1364878.1407811039</v>
      </c>
      <c r="H50">
        <f t="shared" si="3"/>
        <v>1682718.6782809093</v>
      </c>
      <c r="M50" s="4">
        <f>Input!J51</f>
        <v>6.040052142857121</v>
      </c>
      <c r="N50">
        <f t="shared" si="6"/>
        <v>5.8811032857142642</v>
      </c>
      <c r="O50">
        <f t="shared" si="7"/>
        <v>39.07003986352511</v>
      </c>
      <c r="P50">
        <f t="shared" si="8"/>
        <v>1101.505511165951</v>
      </c>
      <c r="Q50">
        <f t="shared" si="4"/>
        <v>2.1323618675760234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493.37689728571428</v>
      </c>
      <c r="E51">
        <f t="shared" si="2"/>
        <v>492.63513671428569</v>
      </c>
      <c r="F51">
        <f t="shared" si="9"/>
        <v>1691.4189141987072</v>
      </c>
      <c r="G51">
        <f t="shared" si="5"/>
        <v>1437082.5451598191</v>
      </c>
      <c r="H51">
        <f t="shared" si="3"/>
        <v>1777308.9033255337</v>
      </c>
      <c r="M51" s="4">
        <f>Input!J52</f>
        <v>5.4572401428571311</v>
      </c>
      <c r="N51">
        <f t="shared" si="6"/>
        <v>5.2982912857142743</v>
      </c>
      <c r="O51">
        <f t="shared" si="7"/>
        <v>35.961025167806696</v>
      </c>
      <c r="P51">
        <f t="shared" si="8"/>
        <v>940.20324912401861</v>
      </c>
      <c r="Q51">
        <f t="shared" si="4"/>
        <v>4.174146834849684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498.56922285714285</v>
      </c>
      <c r="E52">
        <f t="shared" si="2"/>
        <v>497.82746228571426</v>
      </c>
      <c r="F52">
        <f t="shared" si="9"/>
        <v>1724.3018751959098</v>
      </c>
      <c r="G52">
        <f t="shared" si="5"/>
        <v>1504239.4855234087</v>
      </c>
      <c r="H52">
        <f t="shared" si="3"/>
        <v>1866066.5241942289</v>
      </c>
      <c r="M52" s="4">
        <f>Input!J53</f>
        <v>5.1923255714285688</v>
      </c>
      <c r="N52">
        <f t="shared" si="6"/>
        <v>5.033376714285712</v>
      </c>
      <c r="O52">
        <f t="shared" si="7"/>
        <v>32.882960997202595</v>
      </c>
      <c r="P52">
        <f t="shared" si="8"/>
        <v>775.59934473129113</v>
      </c>
      <c r="Q52">
        <f t="shared" si="4"/>
        <v>5.3268061232374331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503.49663385714285</v>
      </c>
      <c r="E53">
        <f t="shared" si="2"/>
        <v>502.75487328571427</v>
      </c>
      <c r="F53">
        <f t="shared" si="9"/>
        <v>1754.1736078930526</v>
      </c>
      <c r="G53">
        <f t="shared" si="5"/>
        <v>1566048.849326232</v>
      </c>
      <c r="H53">
        <f t="shared" si="3"/>
        <v>1948570.8352480594</v>
      </c>
      <c r="M53" s="4">
        <f>Input!J54</f>
        <v>4.9274110000000064</v>
      </c>
      <c r="N53">
        <f t="shared" si="6"/>
        <v>4.7684621428571496</v>
      </c>
      <c r="O53">
        <f t="shared" si="7"/>
        <v>29.871732697142658</v>
      </c>
      <c r="P53">
        <f t="shared" si="8"/>
        <v>630.1741925216578</v>
      </c>
      <c r="Q53">
        <f t="shared" si="4"/>
        <v>6.6198248719355393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507.89421571428568</v>
      </c>
      <c r="E54">
        <f t="shared" si="2"/>
        <v>507.15245514285709</v>
      </c>
      <c r="F54">
        <f t="shared" si="9"/>
        <v>1781.1324077896688</v>
      </c>
      <c r="G54">
        <f t="shared" si="5"/>
        <v>1623024.9197459731</v>
      </c>
      <c r="H54">
        <f t="shared" si="3"/>
        <v>2024561.8468127609</v>
      </c>
      <c r="M54" s="4">
        <f>Input!J55</f>
        <v>4.3975818571428249</v>
      </c>
      <c r="N54">
        <f t="shared" si="6"/>
        <v>4.2386329999999681</v>
      </c>
      <c r="O54">
        <f t="shared" si="7"/>
        <v>26.958799896616284</v>
      </c>
      <c r="P54">
        <f t="shared" si="8"/>
        <v>516.20598381009984</v>
      </c>
      <c r="Q54">
        <f t="shared" si="4"/>
        <v>9.6269407502631772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512.07986585714286</v>
      </c>
      <c r="E55">
        <f t="shared" si="2"/>
        <v>511.33810528571428</v>
      </c>
      <c r="F55">
        <f t="shared" si="9"/>
        <v>1805.3032253083427</v>
      </c>
      <c r="G55">
        <f t="shared" si="5"/>
        <v>1674345.7318351755</v>
      </c>
      <c r="H55">
        <f t="shared" si="3"/>
        <v>2093929.9852108809</v>
      </c>
      <c r="M55" s="4">
        <f>Input!J56</f>
        <v>4.1856501428571846</v>
      </c>
      <c r="N55">
        <f t="shared" si="6"/>
        <v>4.0267012857143278</v>
      </c>
      <c r="O55">
        <f t="shared" si="7"/>
        <v>24.170817518673939</v>
      </c>
      <c r="P55">
        <f t="shared" si="8"/>
        <v>405.78541880698691</v>
      </c>
      <c r="Q55">
        <f t="shared" si="4"/>
        <v>10.986990075959886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515.94761857142851</v>
      </c>
      <c r="E56">
        <f t="shared" si="2"/>
        <v>515.20585799999992</v>
      </c>
      <c r="F56">
        <f t="shared" si="9"/>
        <v>1826.8326670022236</v>
      </c>
      <c r="G56">
        <f t="shared" si="5"/>
        <v>1720364.8860933555</v>
      </c>
      <c r="H56">
        <f t="shared" si="3"/>
        <v>2156701.5064061661</v>
      </c>
      <c r="M56" s="4">
        <f>Input!J57</f>
        <v>3.8677527142856434</v>
      </c>
      <c r="N56">
        <f t="shared" si="6"/>
        <v>3.7088038571427862</v>
      </c>
      <c r="O56">
        <f t="shared" si="7"/>
        <v>21.52944169388088</v>
      </c>
      <c r="P56">
        <f t="shared" si="8"/>
        <v>317.57513290818133</v>
      </c>
      <c r="Q56">
        <f t="shared" si="4"/>
        <v>13.19549446983237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518.70273014285726</v>
      </c>
      <c r="E57">
        <f t="shared" si="2"/>
        <v>517.96096957142868</v>
      </c>
      <c r="F57">
        <f t="shared" si="9"/>
        <v>1845.8839768155342</v>
      </c>
      <c r="G57">
        <f t="shared" si="5"/>
        <v>1763379.5131682288</v>
      </c>
      <c r="H57">
        <f t="shared" si="3"/>
        <v>2213020.8704164163</v>
      </c>
      <c r="M57" s="4">
        <f>Input!J58</f>
        <v>2.7551115714287562</v>
      </c>
      <c r="N57">
        <f t="shared" si="6"/>
        <v>2.596162714285899</v>
      </c>
      <c r="O57">
        <f t="shared" si="7"/>
        <v>19.051309813310606</v>
      </c>
      <c r="P57">
        <f t="shared" si="8"/>
        <v>270.77186605054123</v>
      </c>
      <c r="Q57">
        <f t="shared" si="4"/>
        <v>22.516936911856984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521.13994428571436</v>
      </c>
      <c r="E58">
        <f t="shared" si="2"/>
        <v>520.39818371428578</v>
      </c>
      <c r="F58">
        <f t="shared" si="9"/>
        <v>1862.6321543223075</v>
      </c>
      <c r="G58">
        <f t="shared" si="5"/>
        <v>1801592.0318541757</v>
      </c>
      <c r="H58">
        <f t="shared" si="3"/>
        <v>2263131.3051427463</v>
      </c>
      <c r="M58" s="4">
        <f>Input!J59</f>
        <v>2.4372141428571013</v>
      </c>
      <c r="N58">
        <f t="shared" si="6"/>
        <v>2.278265285714244</v>
      </c>
      <c r="O58">
        <f t="shared" si="7"/>
        <v>16.748177506773303</v>
      </c>
      <c r="P58">
        <f t="shared" si="8"/>
        <v>209.37835968515429</v>
      </c>
      <c r="Q58">
        <f t="shared" si="4"/>
        <v>25.634970372389624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523.31224371428573</v>
      </c>
      <c r="E59">
        <f t="shared" si="2"/>
        <v>522.57048314285714</v>
      </c>
      <c r="F59">
        <f t="shared" si="9"/>
        <v>1877.2593447160218</v>
      </c>
      <c r="G59">
        <f t="shared" si="5"/>
        <v>1835181.9116703966</v>
      </c>
      <c r="H59">
        <f t="shared" si="3"/>
        <v>2307354.6941377777</v>
      </c>
      <c r="M59" s="4">
        <f>Input!J60</f>
        <v>2.1722994285713639</v>
      </c>
      <c r="N59">
        <f t="shared" si="6"/>
        <v>2.0133505714285067</v>
      </c>
      <c r="O59">
        <f t="shared" si="7"/>
        <v>14.627190393714361</v>
      </c>
      <c r="P59">
        <f t="shared" si="8"/>
        <v>159.10895506228442</v>
      </c>
      <c r="Q59">
        <f t="shared" si="4"/>
        <v>28.387728970053541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526.75613314285715</v>
      </c>
      <c r="E60">
        <f t="shared" si="2"/>
        <v>526.01437257142857</v>
      </c>
      <c r="F60">
        <f t="shared" si="9"/>
        <v>1889.950609857515</v>
      </c>
      <c r="G60">
        <f t="shared" si="5"/>
        <v>1860322.0593821276</v>
      </c>
      <c r="H60">
        <f t="shared" si="3"/>
        <v>2346071.7731629275</v>
      </c>
      <c r="M60" s="4">
        <f>Input!J61</f>
        <v>3.4438894285714241</v>
      </c>
      <c r="N60">
        <f t="shared" si="6"/>
        <v>3.2849405714285669</v>
      </c>
      <c r="O60">
        <f t="shared" si="7"/>
        <v>12.691265141493163</v>
      </c>
      <c r="P60">
        <f t="shared" si="8"/>
        <v>88.478941917400903</v>
      </c>
      <c r="Q60">
        <f t="shared" si="4"/>
        <v>16.454572459385219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530.57090300000004</v>
      </c>
      <c r="E61">
        <f t="shared" si="2"/>
        <v>529.82914242857146</v>
      </c>
      <c r="F61">
        <f t="shared" si="9"/>
        <v>1900.8901625371129</v>
      </c>
      <c r="G61">
        <f t="shared" si="5"/>
        <v>1879808.3208610744</v>
      </c>
      <c r="H61">
        <f t="shared" si="3"/>
        <v>2379703.4361298815</v>
      </c>
      <c r="M61" s="4">
        <f>Input!J62</f>
        <v>3.8147698571428919</v>
      </c>
      <c r="N61">
        <f t="shared" si="6"/>
        <v>3.6558210000000346</v>
      </c>
      <c r="O61">
        <f t="shared" si="7"/>
        <v>10.939552679597876</v>
      </c>
      <c r="P61">
        <f t="shared" si="8"/>
        <v>53.052747180377182</v>
      </c>
      <c r="Q61">
        <f t="shared" si="4"/>
        <v>13.58322850185183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534.38567285714294</v>
      </c>
      <c r="E62">
        <f t="shared" si="2"/>
        <v>533.64391228571435</v>
      </c>
      <c r="F62">
        <f t="shared" si="9"/>
        <v>1910.2581187974558</v>
      </c>
      <c r="G62">
        <f t="shared" si="5"/>
        <v>1895066.6735699517</v>
      </c>
      <c r="H62">
        <f t="shared" si="3"/>
        <v>2408693.7518993323</v>
      </c>
      <c r="M62" s="4">
        <f>Input!J63</f>
        <v>3.8147698571428919</v>
      </c>
      <c r="N62">
        <f t="shared" si="6"/>
        <v>3.6558210000000346</v>
      </c>
      <c r="O62">
        <f t="shared" si="7"/>
        <v>9.3679562603430124</v>
      </c>
      <c r="P62">
        <f t="shared" si="8"/>
        <v>32.628489232453532</v>
      </c>
      <c r="Q62">
        <f t="shared" si="4"/>
        <v>13.58322850185183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538.5183402857142</v>
      </c>
      <c r="E63">
        <f t="shared" si="2"/>
        <v>537.77657971428562</v>
      </c>
      <c r="F63">
        <f t="shared" si="9"/>
        <v>1918.2277970445716</v>
      </c>
      <c r="G63">
        <f t="shared" si="5"/>
        <v>1905645.5634286685</v>
      </c>
      <c r="H63">
        <f t="shared" si="3"/>
        <v>2433495.0963246445</v>
      </c>
      <c r="M63" s="4">
        <f>Input!J64</f>
        <v>4.132667428571267</v>
      </c>
      <c r="N63">
        <f t="shared" si="6"/>
        <v>3.9737185714284098</v>
      </c>
      <c r="O63">
        <f t="shared" si="7"/>
        <v>7.9696782471158043</v>
      </c>
      <c r="P63">
        <f t="shared" si="8"/>
        <v>15.967693729719707</v>
      </c>
      <c r="Q63">
        <f t="shared" si="4"/>
        <v>11.341036917708843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543.07487085714286</v>
      </c>
      <c r="E64">
        <f t="shared" si="2"/>
        <v>542.33311028571427</v>
      </c>
      <c r="F64">
        <f t="shared" si="9"/>
        <v>1924.9635688560347</v>
      </c>
      <c r="G64">
        <f t="shared" si="5"/>
        <v>1911666.9849663749</v>
      </c>
      <c r="H64">
        <f t="shared" si="3"/>
        <v>2454555.622040078</v>
      </c>
      <c r="M64" s="4">
        <f>Input!J65</f>
        <v>4.5565305714286524</v>
      </c>
      <c r="N64">
        <f t="shared" si="6"/>
        <v>4.3975817142857956</v>
      </c>
      <c r="O64">
        <f t="shared" si="7"/>
        <v>6.7357718114631515</v>
      </c>
      <c r="P64">
        <f t="shared" si="8"/>
        <v>5.467132930538253</v>
      </c>
      <c r="Q64">
        <f t="shared" si="4"/>
        <v>8.6658551816500644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547.84333314285709</v>
      </c>
      <c r="E65">
        <f t="shared" si="2"/>
        <v>547.10157257142851</v>
      </c>
      <c r="F65">
        <f t="shared" si="9"/>
        <v>1930.6192457117763</v>
      </c>
      <c r="G65">
        <f t="shared" si="5"/>
        <v>1914121.1518916823</v>
      </c>
      <c r="H65">
        <f t="shared" si="3"/>
        <v>2472309.1308827302</v>
      </c>
      <c r="M65" s="4">
        <f>Input!J66</f>
        <v>4.7684622857142358</v>
      </c>
      <c r="N65">
        <f t="shared" si="6"/>
        <v>4.609513428571379</v>
      </c>
      <c r="O65">
        <f t="shared" si="7"/>
        <v>5.6556768557417119</v>
      </c>
      <c r="P65">
        <f t="shared" si="8"/>
        <v>1.0944579163487762</v>
      </c>
      <c r="Q65">
        <f t="shared" si="4"/>
        <v>7.4630085059979541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552.66477842857148</v>
      </c>
      <c r="E66">
        <f t="shared" si="2"/>
        <v>551.9230178571429</v>
      </c>
      <c r="F66">
        <f t="shared" si="9"/>
        <v>1935.3369688732985</v>
      </c>
      <c r="G66">
        <f t="shared" si="5"/>
        <v>1913834.1598661302</v>
      </c>
      <c r="H66">
        <f t="shared" si="3"/>
        <v>2487167.2856560978</v>
      </c>
      <c r="M66" s="4">
        <f>Input!J67</f>
        <v>4.8214452857143897</v>
      </c>
      <c r="N66">
        <f t="shared" si="6"/>
        <v>4.6624964285715329</v>
      </c>
      <c r="O66">
        <f t="shared" si="7"/>
        <v>4.7177231615221142</v>
      </c>
      <c r="P66">
        <f t="shared" si="8"/>
        <v>3.0499920323948265E-3</v>
      </c>
      <c r="Q66">
        <f t="shared" si="4"/>
        <v>7.1763324079885376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556.74446285714282</v>
      </c>
      <c r="E67">
        <f t="shared" si="2"/>
        <v>556.00270228571424</v>
      </c>
      <c r="F67">
        <f t="shared" si="9"/>
        <v>1939.2465565896816</v>
      </c>
      <c r="G67">
        <f t="shared" si="5"/>
        <v>1913363.5604696956</v>
      </c>
      <c r="H67">
        <f t="shared" si="3"/>
        <v>2499514.0009166067</v>
      </c>
      <c r="M67" s="4">
        <f>Input!J68</f>
        <v>4.0796844285713405</v>
      </c>
      <c r="N67">
        <f t="shared" si="6"/>
        <v>3.9207355714284833</v>
      </c>
      <c r="O67">
        <f t="shared" si="7"/>
        <v>3.9095877163830934</v>
      </c>
      <c r="P67">
        <f t="shared" si="8"/>
        <v>1.2427467211302377E-4</v>
      </c>
      <c r="Q67">
        <f t="shared" si="4"/>
        <v>11.700700050126944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560.66519842857144</v>
      </c>
      <c r="E68">
        <f t="shared" ref="E68:E84" si="13">D68-$D$3</f>
        <v>559.92343785714286</v>
      </c>
      <c r="F68">
        <f t="shared" si="9"/>
        <v>1942.4652537290999</v>
      </c>
      <c r="G68">
        <f t="shared" si="5"/>
        <v>1911421.8726345287</v>
      </c>
      <c r="H68">
        <f t="shared" ref="H68:H84" si="14">(F68-$I$4)^2</f>
        <v>2509701.785598645</v>
      </c>
      <c r="M68" s="4">
        <f>Input!J69</f>
        <v>3.9207355714286223</v>
      </c>
      <c r="N68">
        <f t="shared" si="6"/>
        <v>3.7617867142857651</v>
      </c>
      <c r="O68">
        <f t="shared" si="7"/>
        <v>3.2186971394183641</v>
      </c>
      <c r="P68">
        <f t="shared" si="8"/>
        <v>0.29494628632965431</v>
      </c>
      <c r="Q68">
        <f t="shared" ref="Q68:Q84" si="15">(N68-$R$4)^2</f>
        <v>12.813374804113302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564.47996828571434</v>
      </c>
      <c r="E69">
        <f t="shared" si="13"/>
        <v>563.73820771428575</v>
      </c>
      <c r="F69">
        <f t="shared" si="9"/>
        <v>1945.0978236222518</v>
      </c>
      <c r="G69">
        <f t="shared" ref="G69:G84" si="16">(E69-F69)^2</f>
        <v>1908154.3884614038</v>
      </c>
      <c r="H69">
        <f t="shared" si="14"/>
        <v>2518049.77065547</v>
      </c>
      <c r="M69" s="4">
        <f>Input!J70</f>
        <v>3.8147698571428919</v>
      </c>
      <c r="N69">
        <f t="shared" ref="N69:N84" si="17">M69-$M$3</f>
        <v>3.6558210000000346</v>
      </c>
      <c r="O69">
        <f t="shared" ref="O69:O84" si="18">$X$3*((1/$Z$3)*(1/SQRT(2*PI()))*EXP(-1*C69*C69/2))</f>
        <v>2.6325698931519605</v>
      </c>
      <c r="P69">
        <f t="shared" ref="P69:P84" si="19">(N69-O69)^2</f>
        <v>1.0470428276658088</v>
      </c>
      <c r="Q69">
        <f t="shared" si="15"/>
        <v>13.58322850185183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568.24175514285719</v>
      </c>
      <c r="E70">
        <f t="shared" si="13"/>
        <v>567.4999945714286</v>
      </c>
      <c r="F70">
        <f t="shared" ref="F70:F84" si="20">F69+O70</f>
        <v>1947.2369199896307</v>
      </c>
      <c r="G70">
        <f t="shared" si="16"/>
        <v>1903673.9833624735</v>
      </c>
      <c r="H70">
        <f t="shared" si="14"/>
        <v>2524843.1383603397</v>
      </c>
      <c r="M70" s="4">
        <f>Input!J71</f>
        <v>3.7617868571428517</v>
      </c>
      <c r="N70">
        <f t="shared" si="17"/>
        <v>3.6028379999999944</v>
      </c>
      <c r="O70">
        <f t="shared" si="18"/>
        <v>2.1390963673788548</v>
      </c>
      <c r="P70">
        <f t="shared" si="19"/>
        <v>2.1425395670683995</v>
      </c>
      <c r="Q70">
        <f t="shared" si="15"/>
        <v>13.976577968324714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572.37442242857139</v>
      </c>
      <c r="E71">
        <f t="shared" si="13"/>
        <v>571.63266185714281</v>
      </c>
      <c r="F71">
        <f t="shared" si="20"/>
        <v>1948.9636778189699</v>
      </c>
      <c r="G71">
        <f t="shared" si="16"/>
        <v>1897040.7275304392</v>
      </c>
      <c r="H71">
        <f t="shared" si="14"/>
        <v>2530333.6718220999</v>
      </c>
      <c r="M71" s="4">
        <f>Input!J72</f>
        <v>4.1326672857142057</v>
      </c>
      <c r="N71">
        <f t="shared" si="17"/>
        <v>3.9737184285713485</v>
      </c>
      <c r="O71">
        <f t="shared" si="18"/>
        <v>1.7267578293392905</v>
      </c>
      <c r="P71">
        <f t="shared" si="19"/>
        <v>5.0488319345012904</v>
      </c>
      <c r="Q71">
        <f t="shared" si="15"/>
        <v>11.341037879892772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576.66603842857137</v>
      </c>
      <c r="E72">
        <f t="shared" si="13"/>
        <v>575.92427785714278</v>
      </c>
      <c r="F72">
        <f t="shared" si="20"/>
        <v>1950.3484654034644</v>
      </c>
      <c r="G72">
        <f t="shared" si="16"/>
        <v>1889041.8473123666</v>
      </c>
      <c r="H72">
        <f t="shared" si="14"/>
        <v>2534741.1589322123</v>
      </c>
      <c r="M72" s="4">
        <f>Input!J73</f>
        <v>4.2916159999999763</v>
      </c>
      <c r="N72">
        <f t="shared" si="17"/>
        <v>4.1326671428571196</v>
      </c>
      <c r="O72">
        <f t="shared" si="18"/>
        <v>1.3847875844943713</v>
      </c>
      <c r="P72">
        <f t="shared" si="19"/>
        <v>7.550842067267852</v>
      </c>
      <c r="Q72">
        <f t="shared" si="15"/>
        <v>10.295736650231701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580.74572285714282</v>
      </c>
      <c r="E73">
        <f t="shared" si="13"/>
        <v>580.00396228571424</v>
      </c>
      <c r="F73">
        <f t="shared" si="20"/>
        <v>1951.4517448616546</v>
      </c>
      <c r="G73">
        <f t="shared" si="16"/>
        <v>1880869.020332464</v>
      </c>
      <c r="H73">
        <f t="shared" si="14"/>
        <v>2538255.4100226257</v>
      </c>
      <c r="M73" s="4">
        <f>Input!J74</f>
        <v>4.0796844285714542</v>
      </c>
      <c r="N73">
        <f t="shared" si="17"/>
        <v>3.920735571428597</v>
      </c>
      <c r="O73">
        <f t="shared" si="18"/>
        <v>1.1032794581902508</v>
      </c>
      <c r="P73">
        <f t="shared" si="19"/>
        <v>7.9380589500241285</v>
      </c>
      <c r="Q73">
        <f t="shared" si="15"/>
        <v>11.700700050126168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584.77242428571424</v>
      </c>
      <c r="E74">
        <f t="shared" si="13"/>
        <v>584.03066371428565</v>
      </c>
      <c r="F74">
        <f t="shared" si="20"/>
        <v>1952.3249947663462</v>
      </c>
      <c r="G74">
        <f t="shared" si="16"/>
        <v>1872229.3763892057</v>
      </c>
      <c r="H74">
        <f t="shared" si="14"/>
        <v>2541038.679186041</v>
      </c>
      <c r="M74" s="4">
        <f>Input!J75</f>
        <v>4.026701428571414</v>
      </c>
      <c r="N74">
        <f t="shared" si="17"/>
        <v>3.8677525714285568</v>
      </c>
      <c r="O74">
        <f t="shared" si="18"/>
        <v>0.87324990469168084</v>
      </c>
      <c r="P74">
        <f t="shared" si="19"/>
        <v>8.9670462210942627</v>
      </c>
      <c r="Q74">
        <f t="shared" si="15"/>
        <v>12.065977579123031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588.64017714285717</v>
      </c>
      <c r="E75">
        <f t="shared" si="13"/>
        <v>587.89841657142858</v>
      </c>
      <c r="F75">
        <f t="shared" si="20"/>
        <v>1953.0116554875726</v>
      </c>
      <c r="G75">
        <f t="shared" si="16"/>
        <v>1863534.1550641251</v>
      </c>
      <c r="H75">
        <f t="shared" si="14"/>
        <v>2543228.312376325</v>
      </c>
      <c r="M75" s="4">
        <f>Input!J76</f>
        <v>3.867752857142932</v>
      </c>
      <c r="N75">
        <f t="shared" si="17"/>
        <v>3.7088040000000748</v>
      </c>
      <c r="O75">
        <f t="shared" si="18"/>
        <v>0.68666072122632704</v>
      </c>
      <c r="P75">
        <f t="shared" si="19"/>
        <v>9.1333499974373389</v>
      </c>
      <c r="Q75">
        <f t="shared" si="15"/>
        <v>13.195493431956955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592.71986157142862</v>
      </c>
      <c r="E76">
        <f t="shared" si="13"/>
        <v>591.97810100000004</v>
      </c>
      <c r="F76">
        <f t="shared" si="20"/>
        <v>1953.5480650452562</v>
      </c>
      <c r="G76">
        <f t="shared" si="16"/>
        <v>1853872.7669902004</v>
      </c>
      <c r="H76">
        <f t="shared" si="14"/>
        <v>2544939.4786479985</v>
      </c>
      <c r="M76" s="4">
        <f>Input!J77</f>
        <v>4.0796844285714542</v>
      </c>
      <c r="N76">
        <f t="shared" si="17"/>
        <v>3.920735571428597</v>
      </c>
      <c r="O76">
        <f t="shared" si="18"/>
        <v>0.53640955768352327</v>
      </c>
      <c r="P76">
        <f t="shared" si="19"/>
        <v>11.453662567311621</v>
      </c>
      <c r="Q76">
        <f t="shared" si="15"/>
        <v>11.700700050126168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596.58761428571427</v>
      </c>
      <c r="E77">
        <f t="shared" si="13"/>
        <v>595.84585371428568</v>
      </c>
      <c r="F77">
        <f t="shared" si="20"/>
        <v>1953.9643602930885</v>
      </c>
      <c r="G77">
        <f t="shared" si="16"/>
        <v>1844485.8779118373</v>
      </c>
      <c r="H77">
        <f t="shared" si="14"/>
        <v>2546267.872447941</v>
      </c>
      <c r="M77" s="4">
        <f>Input!J78</f>
        <v>3.8677527142856434</v>
      </c>
      <c r="N77">
        <f t="shared" si="17"/>
        <v>3.7088038571427862</v>
      </c>
      <c r="O77">
        <f t="shared" si="18"/>
        <v>0.41629524783223454</v>
      </c>
      <c r="P77">
        <f t="shared" si="19"/>
        <v>10.840612942384102</v>
      </c>
      <c r="Q77">
        <f t="shared" si="15"/>
        <v>13.19549446983237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599.76658914285713</v>
      </c>
      <c r="E78">
        <f t="shared" si="13"/>
        <v>599.02482857142854</v>
      </c>
      <c r="F78">
        <f t="shared" si="20"/>
        <v>1954.2853248245003</v>
      </c>
      <c r="G78">
        <f t="shared" si="16"/>
        <v>1836731.0127041223</v>
      </c>
      <c r="H78">
        <f t="shared" si="14"/>
        <v>2547292.3035589349</v>
      </c>
      <c r="M78" s="4">
        <f>Input!J79</f>
        <v>3.1789748571428618</v>
      </c>
      <c r="N78">
        <f t="shared" si="17"/>
        <v>3.0200260000000045</v>
      </c>
      <c r="O78">
        <f t="shared" si="18"/>
        <v>0.32096453141176501</v>
      </c>
      <c r="P78">
        <f t="shared" si="19"/>
        <v>7.284932811217705</v>
      </c>
      <c r="Q78">
        <f t="shared" si="15"/>
        <v>18.673963630993743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602.78661528571422</v>
      </c>
      <c r="E79">
        <f t="shared" si="13"/>
        <v>602.04485471428563</v>
      </c>
      <c r="F79">
        <f t="shared" si="20"/>
        <v>1954.531170897784</v>
      </c>
      <c r="G79">
        <f t="shared" si="16"/>
        <v>1829219.2354636097</v>
      </c>
      <c r="H79">
        <f t="shared" si="14"/>
        <v>2548077.1164187761</v>
      </c>
      <c r="M79" s="4">
        <f>Input!J80</f>
        <v>3.0200261428570911</v>
      </c>
      <c r="N79">
        <f t="shared" si="17"/>
        <v>2.8610772857142339</v>
      </c>
      <c r="O79">
        <f t="shared" si="18"/>
        <v>0.24584607328366054</v>
      </c>
      <c r="P79">
        <f t="shared" si="19"/>
        <v>6.8394342944710855</v>
      </c>
      <c r="Q79">
        <f t="shared" si="15"/>
        <v>20.072970618891986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605.7536584285715</v>
      </c>
      <c r="E80">
        <f t="shared" si="13"/>
        <v>605.01189785714291</v>
      </c>
      <c r="F80">
        <f t="shared" si="20"/>
        <v>1954.7182477927079</v>
      </c>
      <c r="G80">
        <f t="shared" si="16"/>
        <v>1821707.2310563857</v>
      </c>
      <c r="H80">
        <f t="shared" si="14"/>
        <v>2548674.401793316</v>
      </c>
      <c r="M80" s="4">
        <f>Input!J81</f>
        <v>2.9670431428572783</v>
      </c>
      <c r="N80">
        <f t="shared" si="17"/>
        <v>2.8080942857144211</v>
      </c>
      <c r="O80">
        <f t="shared" si="18"/>
        <v>0.1870768949237975</v>
      </c>
      <c r="P80">
        <f t="shared" si="19"/>
        <v>6.8697321628268879</v>
      </c>
      <c r="Q80">
        <f t="shared" si="15"/>
        <v>20.550535897790883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608.40280414285724</v>
      </c>
      <c r="E81">
        <f t="shared" si="13"/>
        <v>607.66104357142865</v>
      </c>
      <c r="F81">
        <f t="shared" si="20"/>
        <v>1954.8596732766603</v>
      </c>
      <c r="G81">
        <f t="shared" si="16"/>
        <v>1814944.1478796541</v>
      </c>
      <c r="H81">
        <f t="shared" si="14"/>
        <v>2549125.9811533354</v>
      </c>
      <c r="M81" s="4">
        <f>Input!J82</f>
        <v>2.6491457142857371</v>
      </c>
      <c r="N81">
        <f t="shared" si="17"/>
        <v>2.4901968571428799</v>
      </c>
      <c r="O81">
        <f t="shared" si="18"/>
        <v>0.14142548395249327</v>
      </c>
      <c r="P81">
        <f t="shared" si="19"/>
        <v>5.5167269635186553</v>
      </c>
      <c r="Q81">
        <f t="shared" si="15"/>
        <v>23.533824355141864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610.99896685714282</v>
      </c>
      <c r="E82">
        <f t="shared" si="13"/>
        <v>610.25720628571423</v>
      </c>
      <c r="F82">
        <f t="shared" si="20"/>
        <v>1954.9658882728515</v>
      </c>
      <c r="G82">
        <f t="shared" si="16"/>
        <v>1808241.4394115843</v>
      </c>
      <c r="H82">
        <f t="shared" si="14"/>
        <v>2549465.157789662</v>
      </c>
      <c r="M82" s="4">
        <f>Input!J83</f>
        <v>2.5961627142855832</v>
      </c>
      <c r="N82">
        <f t="shared" si="17"/>
        <v>2.437213857142726</v>
      </c>
      <c r="O82">
        <f t="shared" si="18"/>
        <v>0.10621499619128323</v>
      </c>
      <c r="P82">
        <f t="shared" si="19"/>
        <v>5.4335556897569237</v>
      </c>
      <c r="Q82">
        <f t="shared" si="15"/>
        <v>24.050690349537959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613.2772321428572</v>
      </c>
      <c r="E83">
        <f t="shared" si="13"/>
        <v>612.53547157142862</v>
      </c>
      <c r="F83">
        <f t="shared" si="20"/>
        <v>1955.0451374288855</v>
      </c>
      <c r="G83">
        <f t="shared" si="16"/>
        <v>1802332.2029207004</v>
      </c>
      <c r="H83">
        <f t="shared" si="14"/>
        <v>2549718.239033123</v>
      </c>
      <c r="M83" s="4">
        <f>Input!J84</f>
        <v>2.278265285714383</v>
      </c>
      <c r="N83">
        <f t="shared" si="17"/>
        <v>2.1193164285715258</v>
      </c>
      <c r="O83">
        <f t="shared" si="18"/>
        <v>7.9249156033927542E-2</v>
      </c>
      <c r="P83">
        <f t="shared" si="19"/>
        <v>4.1618744764789959</v>
      </c>
      <c r="Q83">
        <f t="shared" si="15"/>
        <v>27.269782675986285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615.6084804285714</v>
      </c>
      <c r="E84">
        <f t="shared" si="13"/>
        <v>614.86671985714281</v>
      </c>
      <c r="F84">
        <f t="shared" si="20"/>
        <v>1955.1038801550455</v>
      </c>
      <c r="G84">
        <f t="shared" si="16"/>
        <v>1796235.6458433864</v>
      </c>
      <c r="H84">
        <f t="shared" si="14"/>
        <v>2549905.8413410857</v>
      </c>
      <c r="M84" s="4">
        <f>Input!J85</f>
        <v>2.3312482857141958</v>
      </c>
      <c r="N84">
        <f t="shared" si="17"/>
        <v>2.1722994285713386</v>
      </c>
      <c r="O84">
        <f t="shared" si="18"/>
        <v>5.8742726159951568E-2</v>
      </c>
      <c r="P84">
        <f t="shared" si="19"/>
        <v>4.4671219343080972</v>
      </c>
      <c r="Q84">
        <f t="shared" si="15"/>
        <v>26.719230362677642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C1" zoomScale="77" zoomScaleNormal="77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0.74176057142857144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124241.65062733534</v>
      </c>
      <c r="H3" s="2" t="s">
        <v>11</v>
      </c>
      <c r="I3" s="23">
        <f>SUM(F3:F167)</f>
        <v>4050374.7424346111</v>
      </c>
      <c r="J3">
        <f>1-(I3/I5)</f>
        <v>-6.1420137108600059E-2</v>
      </c>
      <c r="L3">
        <f>Input!J4</f>
        <v>0.15894885714285711</v>
      </c>
      <c r="M3">
        <f>L3-$L$3</f>
        <v>0</v>
      </c>
      <c r="N3">
        <f>2*($X$3/PI())*($Z$3/(4*((B3-$Y$3)^2)+$Z$3*$Z$3))</f>
        <v>3.355923229338432</v>
      </c>
      <c r="O3">
        <f>(L3-N3)^2</f>
        <v>10.220645136475289</v>
      </c>
      <c r="P3">
        <f>(N3-$Q$4)^2</f>
        <v>17.708992839477595</v>
      </c>
      <c r="Q3" s="1" t="s">
        <v>11</v>
      </c>
      <c r="R3" s="23">
        <f>SUM(O3:O167)</f>
        <v>3323.1884059364379</v>
      </c>
      <c r="S3" s="5">
        <f>1-(R3/R5)</f>
        <v>-2.9853217969365327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1.0066751428571428</v>
      </c>
      <c r="D4">
        <f t="shared" ref="D4:D67" si="1">C4-$C$3</f>
        <v>0.26491457142857133</v>
      </c>
      <c r="E4">
        <f>N4+E3</f>
        <v>6.7323852669011481</v>
      </c>
      <c r="F4">
        <f t="shared" ref="F4:F67" si="2">(D4-E4)^2</f>
        <v>41.828177196796538</v>
      </c>
      <c r="G4">
        <f t="shared" ref="G4:G67" si="3">(E4-$H$4)^2</f>
        <v>121872.78523263297</v>
      </c>
      <c r="H4">
        <f>AVERAGE(C3:C167)</f>
        <v>355.8352142910054</v>
      </c>
      <c r="I4" t="s">
        <v>5</v>
      </c>
      <c r="J4" t="s">
        <v>6</v>
      </c>
      <c r="L4">
        <f>Input!J5</f>
        <v>0.26491457142857133</v>
      </c>
      <c r="M4">
        <f t="shared" ref="M4:M67" si="4">L4-$L$3</f>
        <v>0.10596571428571422</v>
      </c>
      <c r="N4">
        <f t="shared" ref="N4:N67" si="5">2*($X$3/PI())*($Z$3/(4*((B4-$Y$3)^2)+$Z$3*$Z$3))</f>
        <v>3.3764620375627161</v>
      </c>
      <c r="O4">
        <f t="shared" ref="O4:O67" si="6">(L4-N4)^2</f>
        <v>9.6817276340058172</v>
      </c>
      <c r="P4">
        <f t="shared" ref="P4:P67" si="7">(N4-$Q$4)^2</f>
        <v>17.536551634026441</v>
      </c>
      <c r="Q4">
        <f>AVERAGE(L3:L167)</f>
        <v>7.5641286472663154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1.4305385714285717</v>
      </c>
      <c r="D5">
        <f t="shared" si="1"/>
        <v>0.68877800000000022</v>
      </c>
      <c r="E5">
        <f t="shared" ref="E5:E68" si="8">N5+E4</f>
        <v>10.129575096297357</v>
      </c>
      <c r="F5">
        <f t="shared" si="2"/>
        <v>89.12864981345659</v>
      </c>
      <c r="G5">
        <f t="shared" si="3"/>
        <v>119512.38897102166</v>
      </c>
      <c r="I5">
        <f>SUM(G3:G167)</f>
        <v>3815995.7596698524</v>
      </c>
      <c r="J5" s="5">
        <f>1-((1-J3)*(V3-1)/(V3-1-1))</f>
        <v>-7.4855835046683694E-2</v>
      </c>
      <c r="L5">
        <f>Input!J6</f>
        <v>0.42386342857142889</v>
      </c>
      <c r="M5">
        <f t="shared" si="4"/>
        <v>0.26491457142857178</v>
      </c>
      <c r="N5">
        <f t="shared" si="5"/>
        <v>3.3971898293962086</v>
      </c>
      <c r="O5">
        <f t="shared" si="6"/>
        <v>8.8406698858416384</v>
      </c>
      <c r="P5">
        <f t="shared" si="7"/>
        <v>17.363379111872725</v>
      </c>
      <c r="R5">
        <f>SUM(P3:P167)</f>
        <v>833.85698201107164</v>
      </c>
      <c r="S5" s="5">
        <f>1-((1-S3)*(V3-1)/(V3-1-1))</f>
        <v>-3.0357689082901596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2.0133507142857145</v>
      </c>
      <c r="D6">
        <f t="shared" si="1"/>
        <v>1.2715901428571432</v>
      </c>
      <c r="E6">
        <f t="shared" si="8"/>
        <v>13.547684024977171</v>
      </c>
      <c r="F6">
        <f t="shared" si="2"/>
        <v>150.70248100262478</v>
      </c>
      <c r="G6">
        <f t="shared" si="3"/>
        <v>117160.75337561719</v>
      </c>
      <c r="L6">
        <f>Input!J7</f>
        <v>0.58281214285714289</v>
      </c>
      <c r="M6">
        <f t="shared" si="4"/>
        <v>0.42386328571428578</v>
      </c>
      <c r="N6">
        <f t="shared" si="5"/>
        <v>3.4181089286798145</v>
      </c>
      <c r="O6">
        <f t="shared" si="6"/>
        <v>8.0389078636963713</v>
      </c>
      <c r="P6">
        <f t="shared" si="7"/>
        <v>17.189479506908093</v>
      </c>
      <c r="V6" s="19" t="s">
        <v>17</v>
      </c>
      <c r="W6" s="20">
        <f>SQRT((S5-J5)^2)</f>
        <v>2.9609130732434759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2.9670432857142859</v>
      </c>
      <c r="D7">
        <f t="shared" si="1"/>
        <v>2.2252827142857146</v>
      </c>
      <c r="E7">
        <f t="shared" si="8"/>
        <v>16.986905720032446</v>
      </c>
      <c r="F7">
        <f t="shared" si="2"/>
        <v>217.90551376379116</v>
      </c>
      <c r="G7">
        <f t="shared" si="3"/>
        <v>114818.1762214093</v>
      </c>
      <c r="L7">
        <f>Input!J8</f>
        <v>0.95369257142857133</v>
      </c>
      <c r="M7">
        <f t="shared" si="4"/>
        <v>0.79474371428571422</v>
      </c>
      <c r="N7">
        <f t="shared" si="5"/>
        <v>3.439221695055275</v>
      </c>
      <c r="O7">
        <f t="shared" si="6"/>
        <v>6.1778550243965293</v>
      </c>
      <c r="P7">
        <f t="shared" si="7"/>
        <v>17.014857364398971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4.2386332857142852</v>
      </c>
      <c r="D8">
        <f t="shared" si="1"/>
        <v>3.4968727142857139</v>
      </c>
      <c r="E8">
        <f t="shared" si="8"/>
        <v>20.447436244660977</v>
      </c>
      <c r="F8">
        <f t="shared" si="2"/>
        <v>287.32160399728787</v>
      </c>
      <c r="G8">
        <f t="shared" si="3"/>
        <v>112484.96166286398</v>
      </c>
      <c r="L8">
        <f>Input!J9</f>
        <v>1.2715899999999993</v>
      </c>
      <c r="M8">
        <f t="shared" si="4"/>
        <v>1.1126411428571421</v>
      </c>
      <c r="N8">
        <f t="shared" si="5"/>
        <v>3.4605305246285298</v>
      </c>
      <c r="O8">
        <f t="shared" si="6"/>
        <v>4.7914606203610264</v>
      </c>
      <c r="P8">
        <f t="shared" si="7"/>
        <v>16.839517552116362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5.987069428571429</v>
      </c>
      <c r="D9">
        <f t="shared" si="1"/>
        <v>5.2453088571428577</v>
      </c>
      <c r="E9">
        <f t="shared" si="8"/>
        <v>23.929474095308443</v>
      </c>
      <c r="F9">
        <f t="shared" si="2"/>
        <v>349.09803064707518</v>
      </c>
      <c r="G9">
        <f t="shared" si="3"/>
        <v>110161.42037485351</v>
      </c>
      <c r="L9">
        <f>Input!J10</f>
        <v>1.7484361428571438</v>
      </c>
      <c r="M9">
        <f t="shared" si="4"/>
        <v>1.5894872857142865</v>
      </c>
      <c r="N9">
        <f t="shared" si="5"/>
        <v>3.4820378506474663</v>
      </c>
      <c r="O9">
        <f t="shared" si="6"/>
        <v>3.0053748812535228</v>
      </c>
      <c r="P9">
        <f t="shared" si="7"/>
        <v>16.663465271840309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8.2653347142857143</v>
      </c>
      <c r="D10">
        <f t="shared" si="1"/>
        <v>7.523574142857143</v>
      </c>
      <c r="E10">
        <f t="shared" si="8"/>
        <v>27.433220239502827</v>
      </c>
      <c r="F10">
        <f t="shared" si="2"/>
        <v>396.3940076936787</v>
      </c>
      <c r="G10">
        <f t="shared" si="3"/>
        <v>107847.86969700315</v>
      </c>
      <c r="L10">
        <f>Input!J11</f>
        <v>2.2782652857142853</v>
      </c>
      <c r="M10">
        <f t="shared" si="4"/>
        <v>2.1193164285714281</v>
      </c>
      <c r="N10">
        <f t="shared" si="5"/>
        <v>3.5037461441943845</v>
      </c>
      <c r="O10">
        <f t="shared" si="6"/>
        <v>1.5018033345011208</v>
      </c>
      <c r="P10">
        <f t="shared" si="7"/>
        <v>16.486706071252684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11.603258428571428</v>
      </c>
      <c r="D11">
        <f t="shared" si="1"/>
        <v>10.861497857142856</v>
      </c>
      <c r="E11">
        <f t="shared" si="8"/>
        <v>30.958878154396398</v>
      </c>
      <c r="F11">
        <f t="shared" si="2"/>
        <v>403.90469481243497</v>
      </c>
      <c r="G11">
        <f t="shared" si="3"/>
        <v>105544.63378154695</v>
      </c>
      <c r="L11">
        <f>Input!J12</f>
        <v>3.3379237142857132</v>
      </c>
      <c r="M11">
        <f t="shared" si="4"/>
        <v>3.178974857142856</v>
      </c>
      <c r="N11">
        <f t="shared" si="5"/>
        <v>3.5256579148935727</v>
      </c>
      <c r="O11">
        <f t="shared" si="6"/>
        <v>3.5244130077872034E-2</v>
      </c>
      <c r="P11">
        <f t="shared" si="7"/>
        <v>16.309245856231232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17.00751557142857</v>
      </c>
      <c r="D12">
        <f t="shared" si="1"/>
        <v>16.265754999999999</v>
      </c>
      <c r="E12">
        <f t="shared" si="8"/>
        <v>34.506653866030746</v>
      </c>
      <c r="F12">
        <f t="shared" si="2"/>
        <v>332.73039144076182</v>
      </c>
      <c r="G12">
        <f t="shared" si="3"/>
        <v>103252.04374478657</v>
      </c>
      <c r="L12">
        <f>Input!J13</f>
        <v>5.4042571428571424</v>
      </c>
      <c r="M12">
        <f t="shared" si="4"/>
        <v>5.2453082857142856</v>
      </c>
      <c r="N12">
        <f t="shared" si="5"/>
        <v>3.5477757116343445</v>
      </c>
      <c r="O12">
        <f t="shared" si="6"/>
        <v>3.4465233044750483</v>
      </c>
      <c r="P12">
        <f t="shared" si="7"/>
        <v>16.131090903559553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23.153533571428571</v>
      </c>
      <c r="D13">
        <f t="shared" si="1"/>
        <v>22.411773</v>
      </c>
      <c r="E13">
        <f t="shared" si="8"/>
        <v>38.076755989340697</v>
      </c>
      <c r="F13">
        <f t="shared" si="2"/>
        <v>245.3916920563334</v>
      </c>
      <c r="G13">
        <f t="shared" si="3"/>
        <v>100970.43782225078</v>
      </c>
      <c r="L13">
        <f>Input!J14</f>
        <v>6.1460180000000015</v>
      </c>
      <c r="M13">
        <f t="shared" si="4"/>
        <v>5.9870691428571448</v>
      </c>
      <c r="N13">
        <f t="shared" si="5"/>
        <v>3.5701021233099479</v>
      </c>
      <c r="O13">
        <f t="shared" si="6"/>
        <v>6.6353426037838874</v>
      </c>
      <c r="P13">
        <f t="shared" si="7"/>
        <v>15.952247874066984</v>
      </c>
      <c r="S13" t="s">
        <v>23</v>
      </c>
      <c r="T13">
        <f>_Ac*0.8413</f>
        <v>2200505.0021104128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30.942021857142858</v>
      </c>
      <c r="D14">
        <f t="shared" si="1"/>
        <v>30.200261285714287</v>
      </c>
      <c r="E14">
        <f t="shared" si="8"/>
        <v>41.669395768913425</v>
      </c>
      <c r="F14">
        <f t="shared" si="2"/>
        <v>131.54104579370755</v>
      </c>
      <c r="G14">
        <f t="shared" si="3"/>
        <v>98700.161527656019</v>
      </c>
      <c r="L14">
        <f>Input!J15</f>
        <v>7.788488285714287</v>
      </c>
      <c r="M14">
        <f t="shared" si="4"/>
        <v>7.6295394285714302</v>
      </c>
      <c r="N14">
        <f t="shared" si="5"/>
        <v>3.5926397795727274</v>
      </c>
      <c r="O14">
        <f t="shared" si="6"/>
        <v>17.605144686490355</v>
      </c>
      <c r="P14">
        <f t="shared" si="7"/>
        <v>15.772723826214097</v>
      </c>
      <c r="S14" t="s">
        <v>24</v>
      </c>
      <c r="T14">
        <f>_Ac*0.9772</f>
        <v>2555965.158757037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40.531929285714291</v>
      </c>
      <c r="D15">
        <f t="shared" si="1"/>
        <v>39.79016871428572</v>
      </c>
      <c r="E15">
        <f t="shared" si="8"/>
        <v>45.284787120519383</v>
      </c>
      <c r="F15">
        <f t="shared" si="2"/>
        <v>30.190831430121754</v>
      </c>
      <c r="G15">
        <f t="shared" si="3"/>
        <v>96441.567815771356</v>
      </c>
      <c r="L15">
        <f>Input!J16</f>
        <v>9.5899074285714327</v>
      </c>
      <c r="M15">
        <f t="shared" si="4"/>
        <v>9.430958571428576</v>
      </c>
      <c r="N15">
        <f t="shared" si="5"/>
        <v>3.6153913516059548</v>
      </c>
      <c r="O15">
        <f t="shared" si="6"/>
        <v>35.694842353918965</v>
      </c>
      <c r="P15">
        <f t="shared" si="7"/>
        <v>15.592526230139098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52.55905085714285</v>
      </c>
      <c r="D16">
        <f t="shared" si="1"/>
        <v>51.817290285714279</v>
      </c>
      <c r="E16">
        <f t="shared" si="8"/>
        <v>48.923146673432143</v>
      </c>
      <c r="F16">
        <f t="shared" si="2"/>
        <v>8.3760672485134897</v>
      </c>
      <c r="G16">
        <f t="shared" si="3"/>
        <v>94195.017249293858</v>
      </c>
      <c r="L16">
        <f>Input!J17</f>
        <v>12.027121571428559</v>
      </c>
      <c r="M16">
        <f t="shared" si="4"/>
        <v>11.868172714285702</v>
      </c>
      <c r="N16">
        <f t="shared" si="5"/>
        <v>3.6383595529127599</v>
      </c>
      <c r="O16">
        <f t="shared" si="6"/>
        <v>70.37132820329326</v>
      </c>
      <c r="P16">
        <f t="shared" si="7"/>
        <v>15.411662982181536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65.539864857142859</v>
      </c>
      <c r="D17">
        <f t="shared" si="1"/>
        <v>64.798104285714288</v>
      </c>
      <c r="E17">
        <f t="shared" si="8"/>
        <v>52.584693813554722</v>
      </c>
      <c r="F17">
        <f t="shared" si="2"/>
        <v>149.16739536145695</v>
      </c>
      <c r="G17">
        <f t="shared" si="3"/>
        <v>91960.878169844727</v>
      </c>
      <c r="L17">
        <f>Input!J18</f>
        <v>12.980814000000009</v>
      </c>
      <c r="M17">
        <f t="shared" si="4"/>
        <v>12.821865142857153</v>
      </c>
      <c r="N17">
        <f t="shared" si="5"/>
        <v>3.661547140122579</v>
      </c>
      <c r="O17">
        <f t="shared" si="6"/>
        <v>86.848734805609737</v>
      </c>
      <c r="P17">
        <f t="shared" si="7"/>
        <v>15.230142419900277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79.845251571428562</v>
      </c>
      <c r="D18">
        <f t="shared" si="1"/>
        <v>79.103490999999991</v>
      </c>
      <c r="E18">
        <f t="shared" si="8"/>
        <v>56.269650727370298</v>
      </c>
      <c r="F18">
        <f t="shared" si="2"/>
        <v>521.38426159596565</v>
      </c>
      <c r="G18">
        <f t="shared" si="3"/>
        <v>89739.526873198309</v>
      </c>
      <c r="L18">
        <f>Input!J19</f>
        <v>14.305386714285703</v>
      </c>
      <c r="M18">
        <f t="shared" si="4"/>
        <v>14.146437857142846</v>
      </c>
      <c r="N18">
        <f t="shared" si="5"/>
        <v>3.6849569138155736</v>
      </c>
      <c r="O18">
        <f t="shared" si="6"/>
        <v>112.79352914671398</v>
      </c>
      <c r="P18">
        <f t="shared" si="7"/>
        <v>15.047973337603233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93.991689714285712</v>
      </c>
      <c r="D19">
        <f t="shared" si="1"/>
        <v>93.249929142857141</v>
      </c>
      <c r="E19">
        <f t="shared" si="8"/>
        <v>59.978242446735777</v>
      </c>
      <c r="F19">
        <f t="shared" si="2"/>
        <v>1107.0051356048593</v>
      </c>
      <c r="G19">
        <f t="shared" si="3"/>
        <v>87531.347788860963</v>
      </c>
      <c r="L19">
        <f>Input!J20</f>
        <v>14.14643814285715</v>
      </c>
      <c r="M19">
        <f t="shared" si="4"/>
        <v>13.987489285714293</v>
      </c>
      <c r="N19">
        <f t="shared" si="5"/>
        <v>3.7085917193654825</v>
      </c>
      <c r="O19">
        <f t="shared" si="6"/>
        <v>108.94863796039779</v>
      </c>
      <c r="P19">
        <f t="shared" si="7"/>
        <v>14.865165002406993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109.6746322857143</v>
      </c>
      <c r="D20">
        <f t="shared" si="1"/>
        <v>108.93287171428572</v>
      </c>
      <c r="E20">
        <f t="shared" si="8"/>
        <v>63.710696894537151</v>
      </c>
      <c r="F20">
        <f t="shared" si="2"/>
        <v>2045.045095427902</v>
      </c>
      <c r="G20">
        <f t="shared" si="3"/>
        <v>85336.733664119485</v>
      </c>
      <c r="L20">
        <f>Input!J21</f>
        <v>15.682942571428583</v>
      </c>
      <c r="M20">
        <f t="shared" si="4"/>
        <v>15.523993714285726</v>
      </c>
      <c r="N20">
        <f t="shared" si="5"/>
        <v>3.7324544478013766</v>
      </c>
      <c r="O20">
        <f t="shared" si="6"/>
        <v>142.81416639295492</v>
      </c>
      <c r="P20">
        <f t="shared" si="7"/>
        <v>14.68172717084528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125.67547242857141</v>
      </c>
      <c r="D21">
        <f t="shared" si="1"/>
        <v>124.93371185714284</v>
      </c>
      <c r="E21">
        <f t="shared" si="8"/>
        <v>67.467244931225949</v>
      </c>
      <c r="F21">
        <f t="shared" si="2"/>
        <v>3302.3948209474997</v>
      </c>
      <c r="G21">
        <f t="shared" si="3"/>
        <v>83156.085752682702</v>
      </c>
      <c r="L21">
        <f>Input!J22</f>
        <v>16.000840142857115</v>
      </c>
      <c r="M21">
        <f t="shared" si="4"/>
        <v>15.841891285714258</v>
      </c>
      <c r="N21">
        <f t="shared" si="5"/>
        <v>3.7565480366887933</v>
      </c>
      <c r="O21">
        <f t="shared" si="6"/>
        <v>149.92268918117588</v>
      </c>
      <c r="P21">
        <f t="shared" si="7"/>
        <v>14.497670106045895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141.78227842857143</v>
      </c>
      <c r="D22">
        <f t="shared" si="1"/>
        <v>141.04051785714285</v>
      </c>
      <c r="E22">
        <f t="shared" si="8"/>
        <v>71.248120402256717</v>
      </c>
      <c r="F22">
        <f t="shared" si="2"/>
        <v>4870.9787425007953</v>
      </c>
      <c r="G22">
        <f t="shared" si="3"/>
        <v>80989.814008043439</v>
      </c>
      <c r="L22">
        <f>Input!J23</f>
        <v>16.10680600000002</v>
      </c>
      <c r="M22">
        <f t="shared" si="4"/>
        <v>15.947857142857163</v>
      </c>
      <c r="N22">
        <f t="shared" si="5"/>
        <v>3.780875471030765</v>
      </c>
      <c r="O22">
        <f t="shared" si="6"/>
        <v>151.9285634049763</v>
      </c>
      <c r="P22">
        <f t="shared" si="7"/>
        <v>14.31300459549638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158.52487928571426</v>
      </c>
      <c r="D23">
        <f t="shared" si="1"/>
        <v>157.78311871428568</v>
      </c>
      <c r="E23">
        <f t="shared" si="8"/>
        <v>75.053560186445964</v>
      </c>
      <c r="F23">
        <f t="shared" si="2"/>
        <v>6844.1798542112565</v>
      </c>
      <c r="G23">
        <f t="shared" si="3"/>
        <v>78838.337281692453</v>
      </c>
      <c r="L23">
        <f>Input!J24</f>
        <v>16.742600857142833</v>
      </c>
      <c r="M23">
        <f t="shared" si="4"/>
        <v>16.583651999999976</v>
      </c>
      <c r="N23">
        <f t="shared" si="5"/>
        <v>3.8054397841892471</v>
      </c>
      <c r="O23">
        <f t="shared" si="6"/>
        <v>167.37013662754558</v>
      </c>
      <c r="P23">
        <f t="shared" si="7"/>
        <v>14.127741969419585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176.48608714285714</v>
      </c>
      <c r="D24">
        <f t="shared" si="1"/>
        <v>175.74432657142856</v>
      </c>
      <c r="E24">
        <f t="shared" si="8"/>
        <v>78.883804245273438</v>
      </c>
      <c r="F24">
        <f t="shared" si="2"/>
        <v>9381.9607852955942</v>
      </c>
      <c r="G24">
        <f t="shared" si="3"/>
        <v>76702.083526319169</v>
      </c>
      <c r="L24">
        <f>Input!J25</f>
        <v>17.961207857142881</v>
      </c>
      <c r="M24">
        <f t="shared" si="4"/>
        <v>17.802259000000024</v>
      </c>
      <c r="N24">
        <f t="shared" si="5"/>
        <v>3.8302440588274718</v>
      </c>
      <c r="O24">
        <f t="shared" si="6"/>
        <v>199.68413786930068</v>
      </c>
      <c r="P24">
        <f t="shared" si="7"/>
        <v>13.941894119781113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194.71220971428573</v>
      </c>
      <c r="D25">
        <f t="shared" si="1"/>
        <v>193.97044914285715</v>
      </c>
      <c r="E25">
        <f t="shared" si="8"/>
        <v>82.739095673147219</v>
      </c>
      <c r="F25">
        <f t="shared" si="2"/>
        <v>12372.413994703551</v>
      </c>
      <c r="G25">
        <f t="shared" si="3"/>
        <v>74581.490004139254</v>
      </c>
      <c r="L25">
        <f>Input!J26</f>
        <v>18.22612257142859</v>
      </c>
      <c r="M25">
        <f t="shared" si="4"/>
        <v>18.067173714285733</v>
      </c>
      <c r="N25">
        <f t="shared" si="5"/>
        <v>3.8552914278737824</v>
      </c>
      <c r="O25">
        <f t="shared" si="6"/>
        <v>206.5207877565648</v>
      </c>
      <c r="P25">
        <f t="shared" si="7"/>
        <v>13.755473519951336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212.62043471428572</v>
      </c>
      <c r="D26">
        <f t="shared" si="1"/>
        <v>211.87867414285714</v>
      </c>
      <c r="E26">
        <f t="shared" si="8"/>
        <v>86.619680748654716</v>
      </c>
      <c r="F26">
        <f t="shared" si="2"/>
        <v>15689.815426128846</v>
      </c>
      <c r="G26">
        <f t="shared" si="3"/>
        <v>72477.003500492545</v>
      </c>
      <c r="L26">
        <f>Input!J27</f>
        <v>17.908224999999987</v>
      </c>
      <c r="M26">
        <f t="shared" si="4"/>
        <v>17.749276142857131</v>
      </c>
      <c r="N26">
        <f t="shared" si="5"/>
        <v>3.8805850755074958</v>
      </c>
      <c r="O26">
        <f t="shared" si="6"/>
        <v>196.77468185121572</v>
      </c>
      <c r="P26">
        <f t="shared" si="7"/>
        <v>13.568493245045723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229.89286485714283</v>
      </c>
      <c r="D27">
        <f t="shared" si="1"/>
        <v>229.15110428571424</v>
      </c>
      <c r="E27">
        <f t="shared" si="8"/>
        <v>90.525808986822099</v>
      </c>
      <c r="F27">
        <f t="shared" si="2"/>
        <v>19216.972496705042</v>
      </c>
      <c r="G27">
        <f t="shared" si="3"/>
        <v>70389.080542859418</v>
      </c>
      <c r="L27">
        <f>Input!J28</f>
        <v>17.272430142857104</v>
      </c>
      <c r="M27">
        <f t="shared" si="4"/>
        <v>17.113481285714247</v>
      </c>
      <c r="N27">
        <f t="shared" si="5"/>
        <v>3.9061282381673883</v>
      </c>
      <c r="O27">
        <f t="shared" si="6"/>
        <v>178.65802660731191</v>
      </c>
      <c r="P27">
        <f t="shared" si="7"/>
        <v>13.380966992967918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246.58248285714288</v>
      </c>
      <c r="D28">
        <f t="shared" si="1"/>
        <v>245.84072228571429</v>
      </c>
      <c r="E28">
        <f t="shared" si="8"/>
        <v>94.45773319240547</v>
      </c>
      <c r="F28">
        <f t="shared" si="2"/>
        <v>22916.809386824858</v>
      </c>
      <c r="G28">
        <f t="shared" si="3"/>
        <v>68318.187625448947</v>
      </c>
      <c r="L28">
        <f>Input!J29</f>
        <v>16.689618000000053</v>
      </c>
      <c r="M28">
        <f t="shared" si="4"/>
        <v>16.530669142857196</v>
      </c>
      <c r="N28">
        <f t="shared" si="5"/>
        <v>3.9319242055833721</v>
      </c>
      <c r="O28">
        <f t="shared" si="6"/>
        <v>162.7587509520979</v>
      </c>
      <c r="P28">
        <f t="shared" si="7"/>
        <v>13.192909106181302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262.9542032857143</v>
      </c>
      <c r="D29">
        <f t="shared" si="1"/>
        <v>262.21244271428571</v>
      </c>
      <c r="E29">
        <f t="shared" si="8"/>
        <v>98.415709514237477</v>
      </c>
      <c r="F29">
        <f t="shared" si="2"/>
        <v>26829.369807007784</v>
      </c>
      <c r="G29">
        <f t="shared" si="3"/>
        <v>66264.801439516435</v>
      </c>
      <c r="L29">
        <f>Input!J30</f>
        <v>16.371720428571422</v>
      </c>
      <c r="M29">
        <f t="shared" si="4"/>
        <v>16.212771571428565</v>
      </c>
      <c r="N29">
        <f t="shared" si="5"/>
        <v>3.9579763218320041</v>
      </c>
      <c r="O29">
        <f t="shared" si="6"/>
        <v>154.10104274760764</v>
      </c>
      <c r="P29">
        <f t="shared" si="7"/>
        <v>13.00433459423529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277.73643642857144</v>
      </c>
      <c r="D30">
        <f t="shared" si="1"/>
        <v>276.99467585714285</v>
      </c>
      <c r="E30">
        <f t="shared" si="8"/>
        <v>102.39999750065391</v>
      </c>
      <c r="F30">
        <f t="shared" si="2"/>
        <v>30483.301710405827</v>
      </c>
      <c r="G30">
        <f t="shared" si="3"/>
        <v>64229.409109572458</v>
      </c>
      <c r="L30">
        <f>Input!J31</f>
        <v>14.782233142857137</v>
      </c>
      <c r="M30">
        <f t="shared" si="4"/>
        <v>14.623284285714281</v>
      </c>
      <c r="N30">
        <f t="shared" si="5"/>
        <v>3.9842879864164389</v>
      </c>
      <c r="O30">
        <f t="shared" si="6"/>
        <v>116.59561960150116</v>
      </c>
      <c r="P30">
        <f t="shared" si="7"/>
        <v>12.815259157074081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291.7769087142857</v>
      </c>
      <c r="D31">
        <f t="shared" si="1"/>
        <v>291.03514814285711</v>
      </c>
      <c r="E31">
        <f t="shared" si="8"/>
        <v>106.41086015602538</v>
      </c>
      <c r="F31">
        <f t="shared" si="2"/>
        <v>34086.127714644586</v>
      </c>
      <c r="G31">
        <f t="shared" si="3"/>
        <v>62212.508435651929</v>
      </c>
      <c r="L31">
        <f>Input!J32</f>
        <v>14.040472285714259</v>
      </c>
      <c r="M31">
        <f t="shared" si="4"/>
        <v>13.881523428571402</v>
      </c>
      <c r="N31">
        <f t="shared" si="5"/>
        <v>4.0108626553714721</v>
      </c>
      <c r="O31">
        <f t="shared" si="6"/>
        <v>100.59306933706478</v>
      </c>
      <c r="P31">
        <f t="shared" si="7"/>
        <v>12.625699209156444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304.65175685714286</v>
      </c>
      <c r="D32">
        <f t="shared" si="1"/>
        <v>303.90999628571427</v>
      </c>
      <c r="E32">
        <f t="shared" si="8"/>
        <v>110.44856399841974</v>
      </c>
      <c r="F32">
        <f t="shared" si="2"/>
        <v>37427.325782651453</v>
      </c>
      <c r="G32">
        <f t="shared" si="3"/>
        <v>60214.608141815734</v>
      </c>
      <c r="L32">
        <f>Input!J33</f>
        <v>12.874848142857161</v>
      </c>
      <c r="M32">
        <f t="shared" si="4"/>
        <v>12.715899285714304</v>
      </c>
      <c r="N32">
        <f t="shared" si="5"/>
        <v>4.0377038423943583</v>
      </c>
      <c r="O32">
        <f t="shared" si="6"/>
        <v>78.095119387202217</v>
      </c>
      <c r="P32">
        <f t="shared" si="7"/>
        <v>12.435671904416221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317.15572457142855</v>
      </c>
      <c r="D33">
        <f t="shared" si="1"/>
        <v>316.41396399999996</v>
      </c>
      <c r="E33">
        <f t="shared" si="8"/>
        <v>114.51337911842182</v>
      </c>
      <c r="F33">
        <f t="shared" si="2"/>
        <v>40763.846175523337</v>
      </c>
      <c r="G33">
        <f t="shared" si="3"/>
        <v>58236.228131063595</v>
      </c>
      <c r="L33">
        <f>Input!J34</f>
        <v>12.503967714285693</v>
      </c>
      <c r="M33">
        <f t="shared" si="4"/>
        <v>12.345018857142836</v>
      </c>
      <c r="N33">
        <f t="shared" si="5"/>
        <v>4.0648151200020743</v>
      </c>
      <c r="O33">
        <f t="shared" si="6"/>
        <v>71.21929650960395</v>
      </c>
      <c r="P33">
        <f t="shared" si="7"/>
        <v>12.245195162094504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328.81196571428569</v>
      </c>
      <c r="D34">
        <f t="shared" si="1"/>
        <v>328.07020514285711</v>
      </c>
      <c r="E34">
        <f t="shared" si="8"/>
        <v>118.60557923913757</v>
      </c>
      <c r="F34">
        <f t="shared" si="2"/>
        <v>43875.429504985172</v>
      </c>
      <c r="G34">
        <f t="shared" si="3"/>
        <v>56277.899746842399</v>
      </c>
      <c r="L34">
        <f>Input!J35</f>
        <v>11.656241142857141</v>
      </c>
      <c r="M34">
        <f t="shared" si="4"/>
        <v>11.497292285714284</v>
      </c>
      <c r="N34">
        <f t="shared" si="5"/>
        <v>4.0922001207157495</v>
      </c>
      <c r="O34">
        <f t="shared" si="6"/>
        <v>57.214716584637785</v>
      </c>
      <c r="P34">
        <f t="shared" si="7"/>
        <v>12.054287693475583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339.09065099999998</v>
      </c>
      <c r="D35">
        <f t="shared" si="1"/>
        <v>338.34889042857139</v>
      </c>
      <c r="E35">
        <f t="shared" si="8"/>
        <v>122.72544177741055</v>
      </c>
      <c r="F35">
        <f t="shared" si="2"/>
        <v>46493.471608219799</v>
      </c>
      <c r="G35">
        <f t="shared" si="3"/>
        <v>54340.166041339944</v>
      </c>
      <c r="L35">
        <f>Input!J36</f>
        <v>10.278685285714289</v>
      </c>
      <c r="M35">
        <f t="shared" si="4"/>
        <v>10.119736428571432</v>
      </c>
      <c r="N35">
        <f t="shared" si="5"/>
        <v>4.1198625382729857</v>
      </c>
      <c r="O35">
        <f t="shared" si="6"/>
        <v>37.931097634400444</v>
      </c>
      <c r="P35">
        <f t="shared" si="7"/>
        <v>11.862969029560052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348.30967814285714</v>
      </c>
      <c r="D36">
        <f t="shared" si="1"/>
        <v>347.56791757142855</v>
      </c>
      <c r="E36">
        <f t="shared" si="8"/>
        <v>126.87324790627937</v>
      </c>
      <c r="F36">
        <f t="shared" si="2"/>
        <v>48706.137218609314</v>
      </c>
      <c r="G36">
        <f t="shared" si="3"/>
        <v>52423.582050760408</v>
      </c>
      <c r="L36">
        <f>Input!J37</f>
        <v>9.2190271428571577</v>
      </c>
      <c r="M36">
        <f t="shared" si="4"/>
        <v>9.060078285714301</v>
      </c>
      <c r="N36">
        <f t="shared" si="5"/>
        <v>4.1478061288688242</v>
      </c>
      <c r="O36">
        <f t="shared" si="6"/>
        <v>25.717282572716861</v>
      </c>
      <c r="P36">
        <f t="shared" si="7"/>
        <v>11.671259549709777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356.998876</v>
      </c>
      <c r="D37">
        <f t="shared" si="1"/>
        <v>356.25711542857141</v>
      </c>
      <c r="E37">
        <f t="shared" si="8"/>
        <v>131.04928261870552</v>
      </c>
      <c r="F37">
        <f t="shared" si="2"/>
        <v>50718.567958916508</v>
      </c>
      <c r="G37">
        <f t="shared" si="3"/>
        <v>50528.715077783869</v>
      </c>
      <c r="L37">
        <f>Input!J38</f>
        <v>8.6891978571428581</v>
      </c>
      <c r="M37">
        <f t="shared" si="4"/>
        <v>8.5302490000000013</v>
      </c>
      <c r="N37">
        <f t="shared" si="5"/>
        <v>4.1760347124261319</v>
      </c>
      <c r="O37">
        <f t="shared" si="6"/>
        <v>20.368641570829368</v>
      </c>
      <c r="P37">
        <f t="shared" si="7"/>
        <v>11.479180511300838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365.15824485714285</v>
      </c>
      <c r="D38">
        <f t="shared" si="1"/>
        <v>364.41648428571426</v>
      </c>
      <c r="E38">
        <f t="shared" si="8"/>
        <v>135.25383479260171</v>
      </c>
      <c r="F38">
        <f t="shared" si="2"/>
        <v>52515.519922703163</v>
      </c>
      <c r="G38">
        <f t="shared" si="3"/>
        <v>48656.144981418787</v>
      </c>
      <c r="L38">
        <f>Input!J39</f>
        <v>8.1593688571428515</v>
      </c>
      <c r="M38">
        <f t="shared" si="4"/>
        <v>8.0004199999999948</v>
      </c>
      <c r="N38">
        <f t="shared" si="5"/>
        <v>4.2045521738962037</v>
      </c>
      <c r="O38">
        <f t="shared" si="6"/>
        <v>15.640574998086016</v>
      </c>
      <c r="P38">
        <f t="shared" si="7"/>
        <v>11.286754080421957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373.90042571428569</v>
      </c>
      <c r="D39">
        <f t="shared" si="1"/>
        <v>373.1586651428571</v>
      </c>
      <c r="E39">
        <f t="shared" si="8"/>
        <v>139.48719725719212</v>
      </c>
      <c r="F39">
        <f t="shared" si="2"/>
        <v>54602.354903841362</v>
      </c>
      <c r="G39">
        <f t="shared" si="3"/>
        <v>46806.464474463159</v>
      </c>
      <c r="L39">
        <f>Input!J40</f>
        <v>8.7421808571428414</v>
      </c>
      <c r="M39">
        <f t="shared" si="4"/>
        <v>8.5832319999999847</v>
      </c>
      <c r="N39">
        <f t="shared" si="5"/>
        <v>4.2333624645904155</v>
      </c>
      <c r="O39">
        <f t="shared" si="6"/>
        <v>20.32944329701904</v>
      </c>
      <c r="P39">
        <f t="shared" si="7"/>
        <v>11.094003363657386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384.54999157142856</v>
      </c>
      <c r="D40">
        <f t="shared" si="1"/>
        <v>383.80823099999998</v>
      </c>
      <c r="E40">
        <f t="shared" si="8"/>
        <v>143.74966686073589</v>
      </c>
      <c r="F40">
        <f t="shared" si="2"/>
        <v>57628.114216605172</v>
      </c>
      <c r="G40">
        <f t="shared" si="3"/>
        <v>44980.279428797097</v>
      </c>
      <c r="L40">
        <f>Input!J41</f>
        <v>10.649565857142875</v>
      </c>
      <c r="M40">
        <f t="shared" si="4"/>
        <v>10.490617000000018</v>
      </c>
      <c r="N40">
        <f t="shared" si="5"/>
        <v>4.2624696035437575</v>
      </c>
      <c r="O40">
        <f t="shared" si="6"/>
        <v>40.794998552739884</v>
      </c>
      <c r="P40">
        <f t="shared" si="7"/>
        <v>10.900952440994956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395.30552314285711</v>
      </c>
      <c r="D41">
        <f t="shared" si="1"/>
        <v>394.56376257142853</v>
      </c>
      <c r="E41">
        <f t="shared" si="8"/>
        <v>148.04154453964705</v>
      </c>
      <c r="F41">
        <f t="shared" si="2"/>
        <v>60773.203983309206</v>
      </c>
      <c r="G41">
        <f t="shared" si="3"/>
        <v>43178.209188736575</v>
      </c>
      <c r="L41">
        <f>Input!J42</f>
        <v>10.755531571428548</v>
      </c>
      <c r="M41">
        <f t="shared" si="4"/>
        <v>10.596582714285692</v>
      </c>
      <c r="N41">
        <f t="shared" si="5"/>
        <v>4.2918776789111499</v>
      </c>
      <c r="O41">
        <f t="shared" si="6"/>
        <v>41.778821642255316</v>
      </c>
      <c r="P41">
        <f t="shared" si="7"/>
        <v>10.707626399901319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408.49826885714276</v>
      </c>
      <c r="D42">
        <f t="shared" si="1"/>
        <v>407.75650828571418</v>
      </c>
      <c r="E42">
        <f t="shared" si="8"/>
        <v>152.36313538904446</v>
      </c>
      <c r="F42">
        <f t="shared" si="2"/>
        <v>65225.774919537391</v>
      </c>
      <c r="G42">
        <f t="shared" si="3"/>
        <v>41400.886892685819</v>
      </c>
      <c r="L42">
        <f>Input!J43</f>
        <v>13.19274571428565</v>
      </c>
      <c r="M42">
        <f t="shared" si="4"/>
        <v>13.033796857142793</v>
      </c>
      <c r="N42">
        <f t="shared" si="5"/>
        <v>4.3215908493974071</v>
      </c>
      <c r="O42">
        <f t="shared" si="6"/>
        <v>78.697388636830354</v>
      </c>
      <c r="P42">
        <f t="shared" si="7"/>
        <v>10.514051370608549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422.00891199999995</v>
      </c>
      <c r="D43">
        <f t="shared" si="1"/>
        <v>421.26715142857137</v>
      </c>
      <c r="E43">
        <f t="shared" si="8"/>
        <v>156.71474873476629</v>
      </c>
      <c r="F43">
        <f t="shared" si="2"/>
        <v>69987.973771065226</v>
      </c>
      <c r="G43">
        <f t="shared" si="3"/>
        <v>39648.959803333404</v>
      </c>
      <c r="L43">
        <f>Input!J44</f>
        <v>13.510643142857191</v>
      </c>
      <c r="M43">
        <f t="shared" si="4"/>
        <v>13.351694285714334</v>
      </c>
      <c r="N43">
        <f t="shared" si="5"/>
        <v>4.3516133457218205</v>
      </c>
      <c r="O43">
        <f t="shared" si="6"/>
        <v>83.887826824813601</v>
      </c>
      <c r="P43">
        <f t="shared" si="7"/>
        <v>10.320254562657517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435.25464057142864</v>
      </c>
      <c r="D44">
        <f t="shared" si="1"/>
        <v>434.51288000000005</v>
      </c>
      <c r="E44">
        <f t="shared" si="8"/>
        <v>161.09669820688458</v>
      </c>
      <c r="F44">
        <f t="shared" si="2"/>
        <v>74756.408466325971</v>
      </c>
      <c r="G44">
        <f t="shared" si="3"/>
        <v>37923.089646645385</v>
      </c>
      <c r="L44">
        <f>Input!J45</f>
        <v>13.245728571428685</v>
      </c>
      <c r="M44">
        <f t="shared" si="4"/>
        <v>13.086779714285829</v>
      </c>
      <c r="N44">
        <f t="shared" si="5"/>
        <v>4.3819494721182854</v>
      </c>
      <c r="O44">
        <f t="shared" si="6"/>
        <v>78.566579921371869</v>
      </c>
      <c r="P44">
        <f t="shared" si="7"/>
        <v>10.126264302745795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448.02352285714284</v>
      </c>
      <c r="D45">
        <f t="shared" si="1"/>
        <v>447.28176228571425</v>
      </c>
      <c r="E45">
        <f t="shared" si="8"/>
        <v>165.50930181475655</v>
      </c>
      <c r="F45">
        <f t="shared" si="2"/>
        <v>79395.71947985742</v>
      </c>
      <c r="G45">
        <f t="shared" si="3"/>
        <v>36223.952959916736</v>
      </c>
      <c r="L45">
        <f>Input!J46</f>
        <v>12.768882285714199</v>
      </c>
      <c r="M45">
        <f t="shared" si="4"/>
        <v>12.609933428571342</v>
      </c>
      <c r="N45">
        <f t="shared" si="5"/>
        <v>4.4126036078719819</v>
      </c>
      <c r="O45">
        <f t="shared" si="6"/>
        <v>69.827393341760455</v>
      </c>
      <c r="P45">
        <f t="shared" si="7"/>
        <v>9.9321100739294543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459.1499348571428</v>
      </c>
      <c r="D46">
        <f t="shared" si="1"/>
        <v>458.40817428571421</v>
      </c>
      <c r="E46">
        <f t="shared" si="8"/>
        <v>169.95288202365018</v>
      </c>
      <c r="F46">
        <f t="shared" si="2"/>
        <v>83206.455633992795</v>
      </c>
      <c r="G46">
        <f t="shared" si="3"/>
        <v>34552.24144915145</v>
      </c>
      <c r="L46">
        <f>Input!J47</f>
        <v>11.126411999999959</v>
      </c>
      <c r="M46">
        <f t="shared" si="4"/>
        <v>10.967463142857103</v>
      </c>
      <c r="N46">
        <f t="shared" si="5"/>
        <v>4.4435802088936187</v>
      </c>
      <c r="O46">
        <f t="shared" si="6"/>
        <v>44.660240748221582</v>
      </c>
      <c r="P46">
        <f t="shared" si="7"/>
        <v>9.7378225562302756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467.78614985714285</v>
      </c>
      <c r="D47">
        <f t="shared" si="1"/>
        <v>467.04438928571426</v>
      </c>
      <c r="E47">
        <f t="shared" si="8"/>
        <v>174.42776583298249</v>
      </c>
      <c r="F47">
        <f t="shared" si="2"/>
        <v>85624.488320877834</v>
      </c>
      <c r="G47">
        <f t="shared" si="3"/>
        <v>32908.662356050241</v>
      </c>
      <c r="L47">
        <f>Input!J48</f>
        <v>8.6362150000000497</v>
      </c>
      <c r="M47">
        <f t="shared" si="4"/>
        <v>8.4772661428571929</v>
      </c>
      <c r="N47">
        <f t="shared" si="5"/>
        <v>4.4748838093322991</v>
      </c>
      <c r="O47">
        <f t="shared" si="6"/>
        <v>17.31667727842428</v>
      </c>
      <c r="P47">
        <f t="shared" si="7"/>
        <v>9.543433668701967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475.99850157142856</v>
      </c>
      <c r="D48">
        <f t="shared" si="1"/>
        <v>475.25674099999998</v>
      </c>
      <c r="E48">
        <f t="shared" si="8"/>
        <v>178.93428485621058</v>
      </c>
      <c r="F48">
        <f t="shared" si="2"/>
        <v>87806.998015087986</v>
      </c>
      <c r="G48">
        <f t="shared" si="3"/>
        <v>31293.938834894256</v>
      </c>
      <c r="L48">
        <f>Input!J49</f>
        <v>8.2123517142857168</v>
      </c>
      <c r="M48">
        <f t="shared" si="4"/>
        <v>8.05340285714286</v>
      </c>
      <c r="N48">
        <f t="shared" si="5"/>
        <v>4.5065190232280905</v>
      </c>
      <c r="O48">
        <f t="shared" si="6"/>
        <v>13.733195934111407</v>
      </c>
      <c r="P48">
        <f t="shared" si="7"/>
        <v>9.3489766130111747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481.87960500000003</v>
      </c>
      <c r="D49">
        <f t="shared" si="1"/>
        <v>481.13784442857144</v>
      </c>
      <c r="E49">
        <f t="shared" si="8"/>
        <v>183.472775402416</v>
      </c>
      <c r="F49">
        <f t="shared" si="2"/>
        <v>88604.493318345878</v>
      </c>
      <c r="G49">
        <f t="shared" si="3"/>
        <v>29708.810339622712</v>
      </c>
      <c r="L49">
        <f>Input!J50</f>
        <v>5.8811034285714641</v>
      </c>
      <c r="M49">
        <f t="shared" si="4"/>
        <v>5.7221545714286073</v>
      </c>
      <c r="N49">
        <f t="shared" si="5"/>
        <v>4.5384905462054155</v>
      </c>
      <c r="O49">
        <f t="shared" si="6"/>
        <v>1.8026093518952691</v>
      </c>
      <c r="P49">
        <f t="shared" si="7"/>
        <v>9.1544859185914085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487.91965714285715</v>
      </c>
      <c r="D50">
        <f t="shared" si="1"/>
        <v>487.17789657142856</v>
      </c>
      <c r="E50">
        <f t="shared" si="8"/>
        <v>188.04357855962442</v>
      </c>
      <c r="F50">
        <f t="shared" si="2"/>
        <v>89481.340212387149</v>
      </c>
      <c r="G50">
        <f t="shared" si="3"/>
        <v>28154.033021412444</v>
      </c>
      <c r="L50">
        <f>Input!J51</f>
        <v>6.040052142857121</v>
      </c>
      <c r="M50">
        <f t="shared" si="4"/>
        <v>5.8811032857142642</v>
      </c>
      <c r="N50">
        <f t="shared" si="5"/>
        <v>4.5708031572084256</v>
      </c>
      <c r="O50">
        <f t="shared" si="6"/>
        <v>2.1586925818297202</v>
      </c>
      <c r="P50">
        <f t="shared" si="7"/>
        <v>8.9599974894303056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493.37689728571428</v>
      </c>
      <c r="D51">
        <f t="shared" si="1"/>
        <v>492.63513671428569</v>
      </c>
      <c r="E51">
        <f t="shared" si="8"/>
        <v>192.64704027990396</v>
      </c>
      <c r="F51">
        <f t="shared" si="2"/>
        <v>89992.858002323934</v>
      </c>
      <c r="G51">
        <f t="shared" si="3"/>
        <v>26630.380137077522</v>
      </c>
      <c r="L51">
        <f>Input!J52</f>
        <v>5.4572401428571311</v>
      </c>
      <c r="M51">
        <f t="shared" si="4"/>
        <v>5.2982912857142743</v>
      </c>
      <c r="N51">
        <f t="shared" si="5"/>
        <v>4.6034617202795509</v>
      </c>
      <c r="O51">
        <f t="shared" si="6"/>
        <v>0.72893759485906107</v>
      </c>
      <c r="P51">
        <f t="shared" si="7"/>
        <v>8.7655486525532513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498.56922285714285</v>
      </c>
      <c r="D52">
        <f t="shared" si="1"/>
        <v>497.82746228571426</v>
      </c>
      <c r="E52">
        <f t="shared" si="8"/>
        <v>197.2835114662864</v>
      </c>
      <c r="F52">
        <f t="shared" si="2"/>
        <v>90326.666374150693</v>
      </c>
      <c r="G52">
        <f t="shared" si="3"/>
        <v>25138.642468618007</v>
      </c>
      <c r="L52">
        <f>Input!J53</f>
        <v>5.1923255714285688</v>
      </c>
      <c r="M52">
        <f t="shared" si="4"/>
        <v>5.033376714285712</v>
      </c>
      <c r="N52">
        <f t="shared" si="5"/>
        <v>4.6364711863824395</v>
      </c>
      <c r="O52">
        <f t="shared" si="6"/>
        <v>0.30897409737501053</v>
      </c>
      <c r="P52">
        <f t="shared" si="7"/>
        <v>8.5711782082690231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503.49663385714285</v>
      </c>
      <c r="D53">
        <f t="shared" si="1"/>
        <v>502.75487328571427</v>
      </c>
      <c r="E53">
        <f t="shared" si="8"/>
        <v>201.95334806155699</v>
      </c>
      <c r="F53">
        <f t="shared" si="2"/>
        <v>90481.557577179323</v>
      </c>
      <c r="G53">
        <f t="shared" si="3"/>
        <v>23679.628754257854</v>
      </c>
      <c r="L53">
        <f>Input!J54</f>
        <v>4.9274110000000064</v>
      </c>
      <c r="M53">
        <f t="shared" si="4"/>
        <v>4.7684621428571496</v>
      </c>
      <c r="N53">
        <f t="shared" si="5"/>
        <v>4.6698365952705858</v>
      </c>
      <c r="O53">
        <f t="shared" si="6"/>
        <v>6.6344573971715379E-2</v>
      </c>
      <c r="P53">
        <f t="shared" si="7"/>
        <v>8.3769264822456506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507.89421571428568</v>
      </c>
      <c r="D54">
        <f t="shared" si="1"/>
        <v>507.15245514285709</v>
      </c>
      <c r="E54">
        <f t="shared" si="8"/>
        <v>206.65691113895991</v>
      </c>
      <c r="F54">
        <f t="shared" si="2"/>
        <v>90297.571966198113</v>
      </c>
      <c r="G54">
        <f t="shared" si="3"/>
        <v>22254.166131323585</v>
      </c>
      <c r="L54">
        <f>Input!J55</f>
        <v>4.3975818571428249</v>
      </c>
      <c r="M54">
        <f t="shared" si="4"/>
        <v>4.2386329999999681</v>
      </c>
      <c r="N54">
        <f t="shared" si="5"/>
        <v>4.7035630774029284</v>
      </c>
      <c r="O54">
        <f t="shared" si="6"/>
        <v>9.3624507151862005E-2</v>
      </c>
      <c r="P54">
        <f t="shared" si="7"/>
        <v>8.1828353794878446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512.07986585714286</v>
      </c>
      <c r="D55">
        <f t="shared" si="1"/>
        <v>511.33810528571428</v>
      </c>
      <c r="E55">
        <f t="shared" si="8"/>
        <v>211.39456699486772</v>
      </c>
      <c r="F55">
        <f t="shared" si="2"/>
        <v>89966.126162432542</v>
      </c>
      <c r="G55">
        <f t="shared" si="3"/>
        <v>20863.100591327246</v>
      </c>
      <c r="L55">
        <f>Input!J56</f>
        <v>4.1856501428571846</v>
      </c>
      <c r="M55">
        <f t="shared" si="4"/>
        <v>4.0267012857143278</v>
      </c>
      <c r="N55">
        <f t="shared" si="5"/>
        <v>4.7376558559077946</v>
      </c>
      <c r="O55">
        <f t="shared" si="6"/>
        <v>0.30471030724051235</v>
      </c>
      <c r="P55">
        <f t="shared" si="7"/>
        <v>7.9889484402900282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515.94761857142851</v>
      </c>
      <c r="D56">
        <f t="shared" si="1"/>
        <v>515.20585799999992</v>
      </c>
      <c r="E56">
        <f t="shared" si="8"/>
        <v>216.16668724346428</v>
      </c>
      <c r="F56">
        <f t="shared" si="2"/>
        <v>89424.425646756499</v>
      </c>
      <c r="G56">
        <f t="shared" si="3"/>
        <v>19507.297447629724</v>
      </c>
      <c r="L56">
        <f>Input!J57</f>
        <v>3.8677527142856434</v>
      </c>
      <c r="M56">
        <f t="shared" si="4"/>
        <v>3.7088038571427862</v>
      </c>
      <c r="N56">
        <f t="shared" si="5"/>
        <v>4.772120248596571</v>
      </c>
      <c r="O56">
        <f t="shared" si="6"/>
        <v>0.81788063711562686</v>
      </c>
      <c r="P56">
        <f t="shared" si="7"/>
        <v>7.7953108982423904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518.70273014285726</v>
      </c>
      <c r="D57">
        <f t="shared" si="1"/>
        <v>517.96096957142868</v>
      </c>
      <c r="E57">
        <f t="shared" si="8"/>
        <v>220.97364891349284</v>
      </c>
      <c r="F57">
        <f t="shared" si="2"/>
        <v>88201.468631579584</v>
      </c>
      <c r="G57">
        <f t="shared" si="3"/>
        <v>18187.641816073094</v>
      </c>
      <c r="L57">
        <f>Input!J58</f>
        <v>2.7551115714287562</v>
      </c>
      <c r="M57">
        <f t="shared" si="4"/>
        <v>2.596162714285899</v>
      </c>
      <c r="N57">
        <f t="shared" si="5"/>
        <v>4.80696167002856</v>
      </c>
      <c r="O57">
        <f t="shared" si="6"/>
        <v>4.2100888271240251</v>
      </c>
      <c r="P57">
        <f t="shared" si="7"/>
        <v>7.6019697403703814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521.13994428571436</v>
      </c>
      <c r="D58">
        <f t="shared" si="1"/>
        <v>520.39818371428578</v>
      </c>
      <c r="E58">
        <f t="shared" si="8"/>
        <v>225.81583454712134</v>
      </c>
      <c r="F58">
        <f t="shared" si="2"/>
        <v>86778.760440845203</v>
      </c>
      <c r="G58">
        <f t="shared" si="3"/>
        <v>16905.039108984329</v>
      </c>
      <c r="L58">
        <f>Input!J59</f>
        <v>2.4372141428571013</v>
      </c>
      <c r="M58">
        <f t="shared" si="4"/>
        <v>2.278265285714244</v>
      </c>
      <c r="N58">
        <f t="shared" si="5"/>
        <v>4.8421856336285014</v>
      </c>
      <c r="O58">
        <f t="shared" si="6"/>
        <v>5.7838878714232109</v>
      </c>
      <c r="P58">
        <f t="shared" si="7"/>
        <v>7.4089737694917046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523.31224371428573</v>
      </c>
      <c r="D59">
        <f t="shared" si="1"/>
        <v>522.57048314285714</v>
      </c>
      <c r="E59">
        <f t="shared" si="8"/>
        <v>230.69363230097963</v>
      </c>
      <c r="F59">
        <f t="shared" si="2"/>
        <v>85192.096057371615</v>
      </c>
      <c r="G59">
        <f t="shared" si="3"/>
        <v>15660.415542966342</v>
      </c>
      <c r="L59">
        <f>Input!J60</f>
        <v>2.1722994285713639</v>
      </c>
      <c r="M59">
        <f t="shared" si="4"/>
        <v>2.0133505714285067</v>
      </c>
      <c r="N59">
        <f t="shared" si="5"/>
        <v>4.8777977538582897</v>
      </c>
      <c r="O59">
        <f t="shared" si="6"/>
        <v>7.3197211881303605</v>
      </c>
      <c r="P59">
        <f t="shared" si="7"/>
        <v>7.2163736688783615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526.75613314285715</v>
      </c>
      <c r="D60">
        <f t="shared" si="1"/>
        <v>526.01437257142857</v>
      </c>
      <c r="E60">
        <f t="shared" si="8"/>
        <v>235.60743604942414</v>
      </c>
      <c r="F60">
        <f t="shared" si="2"/>
        <v>84336.18878009553</v>
      </c>
      <c r="G60">
        <f t="shared" si="3"/>
        <v>14454.718660906841</v>
      </c>
      <c r="L60">
        <f>Input!J61</f>
        <v>3.4438894285714241</v>
      </c>
      <c r="M60">
        <f t="shared" si="4"/>
        <v>3.2849405714285669</v>
      </c>
      <c r="N60">
        <f t="shared" si="5"/>
        <v>4.9138037484445114</v>
      </c>
      <c r="O60">
        <f t="shared" si="6"/>
        <v>2.1606481077679609</v>
      </c>
      <c r="P60">
        <f t="shared" si="7"/>
        <v>7.0242220693148054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530.57090300000004</v>
      </c>
      <c r="D61">
        <f t="shared" si="1"/>
        <v>529.82914242857146</v>
      </c>
      <c r="E61">
        <f t="shared" si="8"/>
        <v>240.55764549008754</v>
      </c>
      <c r="F61">
        <f t="shared" si="2"/>
        <v>83677.998941031299</v>
      </c>
      <c r="G61">
        <f t="shared" si="3"/>
        <v>13288.917868650351</v>
      </c>
      <c r="L61">
        <f>Input!J62</f>
        <v>3.8147698571428919</v>
      </c>
      <c r="M61">
        <f t="shared" si="4"/>
        <v>3.6558210000000346</v>
      </c>
      <c r="N61">
        <f t="shared" si="5"/>
        <v>4.950209440663393</v>
      </c>
      <c r="O61">
        <f t="shared" si="6"/>
        <v>1.2892230478252091</v>
      </c>
      <c r="P61">
        <f t="shared" si="7"/>
        <v>6.8325736186476513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534.38567285714294</v>
      </c>
      <c r="D62">
        <f t="shared" si="1"/>
        <v>533.64391228571435</v>
      </c>
      <c r="E62">
        <f t="shared" si="8"/>
        <v>245.54466625177244</v>
      </c>
      <c r="F62">
        <f t="shared" si="2"/>
        <v>83001.175565325771</v>
      </c>
      <c r="G62">
        <f t="shared" si="3"/>
        <v>12164.004986794353</v>
      </c>
      <c r="L62">
        <f>Input!J63</f>
        <v>3.8147698571428919</v>
      </c>
      <c r="M62">
        <f t="shared" si="4"/>
        <v>3.6558210000000346</v>
      </c>
      <c r="N62">
        <f t="shared" si="5"/>
        <v>4.9870207616849118</v>
      </c>
      <c r="O62">
        <f t="shared" si="6"/>
        <v>1.3741721831995841</v>
      </c>
      <c r="P62">
        <f t="shared" si="7"/>
        <v>6.6414850539258525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538.5183402857142</v>
      </c>
      <c r="D63">
        <f t="shared" si="1"/>
        <v>537.77657971428562</v>
      </c>
      <c r="E63">
        <f t="shared" si="8"/>
        <v>250.56891000475022</v>
      </c>
      <c r="F63">
        <f t="shared" si="2"/>
        <v>82488.245539981552</v>
      </c>
      <c r="G63">
        <f t="shared" si="3"/>
        <v>11080.994818086465</v>
      </c>
      <c r="L63">
        <f>Input!J64</f>
        <v>4.132667428571267</v>
      </c>
      <c r="M63">
        <f t="shared" si="4"/>
        <v>3.9737185714284098</v>
      </c>
      <c r="N63">
        <f t="shared" si="5"/>
        <v>5.0242437529777746</v>
      </c>
      <c r="O63">
        <f t="shared" si="6"/>
        <v>0.79490834224221807</v>
      </c>
      <c r="P63">
        <f t="shared" si="7"/>
        <v>6.4510152762351121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543.07487085714286</v>
      </c>
      <c r="D64">
        <f t="shared" si="1"/>
        <v>542.33311028571427</v>
      </c>
      <c r="E64">
        <f t="shared" si="8"/>
        <v>255.63079457352734</v>
      </c>
      <c r="F64">
        <f t="shared" si="2"/>
        <v>82198.217834730502</v>
      </c>
      <c r="G64">
        <f t="shared" si="3"/>
        <v>10040.925730916506</v>
      </c>
      <c r="L64">
        <f>Input!J65</f>
        <v>4.5565305714286524</v>
      </c>
      <c r="M64">
        <f t="shared" si="4"/>
        <v>4.3975817142857956</v>
      </c>
      <c r="N64">
        <f t="shared" si="5"/>
        <v>5.0618845687771099</v>
      </c>
      <c r="O64">
        <f t="shared" si="6"/>
        <v>0.25538266263606485</v>
      </c>
      <c r="P64">
        <f t="shared" si="7"/>
        <v>6.261225428334293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547.84333314285709</v>
      </c>
      <c r="D65">
        <f t="shared" si="1"/>
        <v>547.10157257142851</v>
      </c>
      <c r="E65">
        <f t="shared" si="8"/>
        <v>260.73074405214408</v>
      </c>
      <c r="F65">
        <f t="shared" si="2"/>
        <v>82008.251426821414</v>
      </c>
      <c r="G65">
        <f t="shared" si="3"/>
        <v>9044.8602594144595</v>
      </c>
      <c r="L65">
        <f>Input!J66</f>
        <v>4.7684622857142358</v>
      </c>
      <c r="M65">
        <f t="shared" si="4"/>
        <v>4.609513428571379</v>
      </c>
      <c r="N65">
        <f t="shared" si="5"/>
        <v>5.0999494786167379</v>
      </c>
      <c r="O65">
        <f t="shared" si="6"/>
        <v>0.10988375905838062</v>
      </c>
      <c r="P65">
        <f t="shared" si="7"/>
        <v>6.0721789752065227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552.66477842857148</v>
      </c>
      <c r="D66">
        <f t="shared" si="1"/>
        <v>551.9230178571429</v>
      </c>
      <c r="E66">
        <f t="shared" si="8"/>
        <v>265.869188922072</v>
      </c>
      <c r="F66">
        <f t="shared" si="2"/>
        <v>81826.793048414809</v>
      </c>
      <c r="G66">
        <f t="shared" si="3"/>
        <v>8093.8857206835683</v>
      </c>
      <c r="L66">
        <f>Input!J67</f>
        <v>4.8214452857143897</v>
      </c>
      <c r="M66">
        <f t="shared" si="4"/>
        <v>4.6624964285715329</v>
      </c>
      <c r="N66">
        <f t="shared" si="5"/>
        <v>5.1384448699279348</v>
      </c>
      <c r="O66">
        <f t="shared" si="6"/>
        <v>0.10048873639156049</v>
      </c>
      <c r="P66">
        <f t="shared" si="7"/>
        <v>5.8839417876425939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556.74446285714282</v>
      </c>
      <c r="D67">
        <f t="shared" si="1"/>
        <v>556.00270228571424</v>
      </c>
      <c r="E67">
        <f t="shared" si="8"/>
        <v>271.04656617277874</v>
      </c>
      <c r="F67">
        <f t="shared" si="2"/>
        <v>81199.999508413821</v>
      </c>
      <c r="G67">
        <f t="shared" si="3"/>
        <v>7189.1148497164613</v>
      </c>
      <c r="L67">
        <f>Input!J68</f>
        <v>4.0796844285713405</v>
      </c>
      <c r="M67">
        <f t="shared" si="4"/>
        <v>3.9207355714284833</v>
      </c>
      <c r="N67">
        <f t="shared" si="5"/>
        <v>5.1773772507067308</v>
      </c>
      <c r="O67">
        <f t="shared" si="6"/>
        <v>1.2049295317675577</v>
      </c>
      <c r="P67">
        <f t="shared" si="7"/>
        <v>5.6965822289791275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560.66519842857144</v>
      </c>
      <c r="D68">
        <f t="shared" ref="D68:D83" si="10">C68-$C$3</f>
        <v>559.92343785714286</v>
      </c>
      <c r="E68">
        <f t="shared" si="8"/>
        <v>276.26331942503049</v>
      </c>
      <c r="F68">
        <f t="shared" ref="F68:F83" si="11">(D68-E68)^2</f>
        <v>80463.062788920011</v>
      </c>
      <c r="G68">
        <f t="shared" ref="G68:G83" si="12">(E68-$H$4)^2</f>
        <v>6331.6864525617648</v>
      </c>
      <c r="L68">
        <f>Input!J69</f>
        <v>3.9207355714286223</v>
      </c>
      <c r="M68">
        <f t="shared" ref="M68:M83" si="13">L68-$L$3</f>
        <v>3.7617867142857651</v>
      </c>
      <c r="N68">
        <f t="shared" ref="N68:N83" si="14">2*($X$3/PI())*($Z$3/(4*((B68-$Y$3)^2)+$Z$3*$Z$3))</f>
        <v>5.2167532522517694</v>
      </c>
      <c r="O68">
        <f t="shared" ref="O68:O83" si="15">(L68-N68)^2</f>
        <v>1.6796618290062089</v>
      </c>
      <c r="P68">
        <f t="shared" ref="P68:P83" si="16">(N68-$Q$4)^2</f>
        <v>5.5101712451196958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564.47996828571434</v>
      </c>
      <c r="D69">
        <f t="shared" si="10"/>
        <v>563.73820771428575</v>
      </c>
      <c r="E69">
        <f t="shared" ref="E69:E83" si="17">N69+E68</f>
        <v>281.51989905700538</v>
      </c>
      <c r="F69">
        <f t="shared" si="11"/>
        <v>79647.173741375969</v>
      </c>
      <c r="G69">
        <f t="shared" si="12"/>
        <v>5522.7660783287965</v>
      </c>
      <c r="L69">
        <f>Input!J70</f>
        <v>3.8147698571428919</v>
      </c>
      <c r="M69">
        <f t="shared" si="13"/>
        <v>3.6558210000000346</v>
      </c>
      <c r="N69">
        <f t="shared" si="14"/>
        <v>5.2565796319749092</v>
      </c>
      <c r="O69">
        <f t="shared" si="15"/>
        <v>2.0788154268011527</v>
      </c>
      <c r="P69">
        <f t="shared" si="16"/>
        <v>5.3247824579723382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568.24175514285719</v>
      </c>
      <c r="D70">
        <f t="shared" si="10"/>
        <v>567.4999945714286</v>
      </c>
      <c r="E70">
        <f t="shared" si="17"/>
        <v>286.8167623332921</v>
      </c>
      <c r="F70">
        <f t="shared" si="11"/>
        <v>78783.07685964767</v>
      </c>
      <c r="G70">
        <f t="shared" si="12"/>
        <v>4763.5467106391779</v>
      </c>
      <c r="L70">
        <f>Input!J71</f>
        <v>3.7617868571428517</v>
      </c>
      <c r="M70">
        <f t="shared" si="13"/>
        <v>3.6028379999999944</v>
      </c>
      <c r="N70">
        <f t="shared" si="14"/>
        <v>5.2968632762867403</v>
      </c>
      <c r="O70">
        <f t="shared" si="15"/>
        <v>2.3564596126116237</v>
      </c>
      <c r="P70">
        <f t="shared" si="16"/>
        <v>5.1404922624431508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572.37442242857139</v>
      </c>
      <c r="D71">
        <f t="shared" si="10"/>
        <v>571.63266185714281</v>
      </c>
      <c r="E71">
        <f t="shared" si="17"/>
        <v>292.15437353685144</v>
      </c>
      <c r="F71">
        <f t="shared" si="11"/>
        <v>78108.113642439916</v>
      </c>
      <c r="G71">
        <f t="shared" si="12"/>
        <v>4055.2494791559161</v>
      </c>
      <c r="L71">
        <f>Input!J72</f>
        <v>4.1326672857142057</v>
      </c>
      <c r="M71">
        <f t="shared" si="13"/>
        <v>3.9737184285713485</v>
      </c>
      <c r="N71">
        <f t="shared" si="14"/>
        <v>5.3376112035593382</v>
      </c>
      <c r="O71">
        <f t="shared" si="15"/>
        <v>1.4518898451519773</v>
      </c>
      <c r="P71">
        <f t="shared" si="16"/>
        <v>4.9573799271314529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576.66603842857137</v>
      </c>
      <c r="D72">
        <f t="shared" si="10"/>
        <v>575.92427785714278</v>
      </c>
      <c r="E72">
        <f t="shared" si="17"/>
        <v>297.53320410402006</v>
      </c>
      <c r="F72">
        <f t="shared" si="11"/>
        <v>77501.589945416621</v>
      </c>
      <c r="G72">
        <f t="shared" si="12"/>
        <v>3399.1243918433424</v>
      </c>
      <c r="L72">
        <f>Input!J73</f>
        <v>4.2916159999999763</v>
      </c>
      <c r="M72">
        <f t="shared" si="13"/>
        <v>4.1326671428571196</v>
      </c>
      <c r="N72">
        <f t="shared" si="14"/>
        <v>5.3788305671686114</v>
      </c>
      <c r="O72">
        <f t="shared" si="15"/>
        <v>1.1820355150636825</v>
      </c>
      <c r="P72">
        <f t="shared" si="16"/>
        <v>4.7755276988787108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580.74572285714282</v>
      </c>
      <c r="D73">
        <f t="shared" si="10"/>
        <v>580.00396228571424</v>
      </c>
      <c r="E73">
        <f t="shared" si="17"/>
        <v>302.95373276263871</v>
      </c>
      <c r="F73">
        <f t="shared" si="11"/>
        <v>76756.829678788825</v>
      </c>
      <c r="G73">
        <f t="shared" si="12"/>
        <v>2796.4510886349876</v>
      </c>
      <c r="L73">
        <f>Input!J74</f>
        <v>4.0796844285714542</v>
      </c>
      <c r="M73">
        <f t="shared" si="13"/>
        <v>3.920735571428597</v>
      </c>
      <c r="N73">
        <f t="shared" si="14"/>
        <v>5.4205286586186743</v>
      </c>
      <c r="O73">
        <f t="shared" si="15"/>
        <v>1.7978632492509226</v>
      </c>
      <c r="P73">
        <f t="shared" si="16"/>
        <v>4.5950209113301668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584.77242428571424</v>
      </c>
      <c r="D74">
        <f t="shared" si="10"/>
        <v>584.03066371428565</v>
      </c>
      <c r="E74">
        <f t="shared" si="17"/>
        <v>308.41644567338955</v>
      </c>
      <c r="F74">
        <f t="shared" si="11"/>
        <v>75963.197186294623</v>
      </c>
      <c r="G74">
        <f t="shared" si="12"/>
        <v>2248.5396172109899</v>
      </c>
      <c r="L74">
        <f>Input!J75</f>
        <v>4.026701428571414</v>
      </c>
      <c r="M74">
        <f t="shared" si="13"/>
        <v>3.8677525714285568</v>
      </c>
      <c r="N74">
        <f t="shared" si="14"/>
        <v>5.4627129107508212</v>
      </c>
      <c r="O74">
        <f t="shared" si="15"/>
        <v>2.0621289769510978</v>
      </c>
      <c r="P74">
        <f t="shared" si="16"/>
        <v>4.4159480976749572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588.64017714285717</v>
      </c>
      <c r="D75">
        <f t="shared" si="10"/>
        <v>587.89841657142858</v>
      </c>
      <c r="E75">
        <f t="shared" si="17"/>
        <v>313.92183657442922</v>
      </c>
      <c r="F75">
        <f t="shared" si="11"/>
        <v>75063.166386852186</v>
      </c>
      <c r="G75">
        <f t="shared" si="12"/>
        <v>1756.7312316123846</v>
      </c>
      <c r="L75">
        <f>Input!J76</f>
        <v>3.867752857142932</v>
      </c>
      <c r="M75">
        <f t="shared" si="13"/>
        <v>3.7088040000000748</v>
      </c>
      <c r="N75">
        <f t="shared" si="14"/>
        <v>5.5053909010396804</v>
      </c>
      <c r="O75">
        <f t="shared" si="15"/>
        <v>2.6818583628179682</v>
      </c>
      <c r="P75">
        <f t="shared" si="16"/>
        <v>4.2384011077383246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592.71986157142862</v>
      </c>
      <c r="D76">
        <f t="shared" si="10"/>
        <v>591.97810100000004</v>
      </c>
      <c r="E76">
        <f t="shared" si="17"/>
        <v>319.47040692940851</v>
      </c>
      <c r="F76">
        <f t="shared" si="11"/>
        <v>74260.443327671106</v>
      </c>
      <c r="G76">
        <f t="shared" si="12"/>
        <v>1322.3992144460512</v>
      </c>
      <c r="L76">
        <f>Input!J77</f>
        <v>4.0796844285714542</v>
      </c>
      <c r="M76">
        <f t="shared" si="13"/>
        <v>3.920735571428597</v>
      </c>
      <c r="N76">
        <f t="shared" si="14"/>
        <v>5.5485703549792973</v>
      </c>
      <c r="O76">
        <f t="shared" si="15"/>
        <v>2.1576258647990274</v>
      </c>
      <c r="P76">
        <f t="shared" si="16"/>
        <v>4.0624752296069611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596.58761428571427</v>
      </c>
      <c r="D77">
        <f t="shared" si="10"/>
        <v>595.84585371428568</v>
      </c>
      <c r="E77">
        <f t="shared" si="17"/>
        <v>325.06266607897044</v>
      </c>
      <c r="F77">
        <f t="shared" si="11"/>
        <v>73323.534705942337</v>
      </c>
      <c r="G77">
        <f t="shared" si="12"/>
        <v>946.94972346201621</v>
      </c>
      <c r="L77">
        <f>Input!J78</f>
        <v>3.8677527142856434</v>
      </c>
      <c r="M77">
        <f t="shared" si="13"/>
        <v>3.7088038571427862</v>
      </c>
      <c r="N77">
        <f t="shared" si="14"/>
        <v>5.5922591495619294</v>
      </c>
      <c r="O77">
        <f t="shared" si="15"/>
        <v>2.9739224453093231</v>
      </c>
      <c r="P77">
        <f t="shared" si="16"/>
        <v>3.8882693159769475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599.76658914285713</v>
      </c>
      <c r="D78">
        <f t="shared" si="10"/>
        <v>599.02482857142854</v>
      </c>
      <c r="E78">
        <f t="shared" si="17"/>
        <v>330.69913139582292</v>
      </c>
      <c r="F78">
        <f t="shared" si="11"/>
        <v>71998.679764774817</v>
      </c>
      <c r="G78">
        <f t="shared" si="12"/>
        <v>631.82266331348535</v>
      </c>
      <c r="L78">
        <f>Input!J79</f>
        <v>3.1789748571428618</v>
      </c>
      <c r="M78">
        <f t="shared" si="13"/>
        <v>3.0200260000000045</v>
      </c>
      <c r="N78">
        <f t="shared" si="14"/>
        <v>5.6364653168524956</v>
      </c>
      <c r="O78">
        <f t="shared" si="15"/>
        <v>6.0392593595638679</v>
      </c>
      <c r="P78">
        <f t="shared" si="16"/>
        <v>3.7158859154220991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602.78661528571422</v>
      </c>
      <c r="D79">
        <f t="shared" si="10"/>
        <v>602.04485471428563</v>
      </c>
      <c r="E79">
        <f t="shared" si="17"/>
        <v>336.38032844348459</v>
      </c>
      <c r="F79">
        <f t="shared" si="11"/>
        <v>70577.640518689135</v>
      </c>
      <c r="G79">
        <f t="shared" si="12"/>
        <v>378.49258334006566</v>
      </c>
      <c r="L79">
        <f>Input!J80</f>
        <v>3.0200261428570911</v>
      </c>
      <c r="M79">
        <f t="shared" si="13"/>
        <v>2.8610772857142339</v>
      </c>
      <c r="N79">
        <f t="shared" si="14"/>
        <v>5.681197047661656</v>
      </c>
      <c r="O79">
        <f t="shared" si="15"/>
        <v>7.0818305845783467</v>
      </c>
      <c r="P79">
        <f t="shared" si="16"/>
        <v>3.5454314087897614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605.7536584285715</v>
      </c>
      <c r="D80">
        <f t="shared" si="10"/>
        <v>605.01189785714291</v>
      </c>
      <c r="E80">
        <f t="shared" si="17"/>
        <v>342.10679113880525</v>
      </c>
      <c r="F80">
        <f t="shared" si="11"/>
        <v>69119.095138580509</v>
      </c>
      <c r="G80">
        <f t="shared" si="12"/>
        <v>188.4696022458651</v>
      </c>
      <c r="L80">
        <f>Input!J81</f>
        <v>2.9670431428572783</v>
      </c>
      <c r="M80">
        <f t="shared" si="13"/>
        <v>2.8080942857144211</v>
      </c>
      <c r="N80">
        <f t="shared" si="14"/>
        <v>5.7264626953206701</v>
      </c>
      <c r="O80">
        <f t="shared" si="15"/>
        <v>7.6143962665172653</v>
      </c>
      <c r="P80">
        <f t="shared" si="16"/>
        <v>3.3770161509402947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608.40280414285724</v>
      </c>
      <c r="D81">
        <f t="shared" si="10"/>
        <v>607.66104357142865</v>
      </c>
      <c r="E81">
        <f t="shared" si="17"/>
        <v>347.87906191836652</v>
      </c>
      <c r="F81">
        <f t="shared" si="11"/>
        <v>67486.677991591903</v>
      </c>
      <c r="G81">
        <f t="shared" si="12"/>
        <v>63.300360576647321</v>
      </c>
      <c r="L81">
        <f>Input!J82</f>
        <v>2.6491457142857371</v>
      </c>
      <c r="M81">
        <f t="shared" si="13"/>
        <v>2.4901968571428799</v>
      </c>
      <c r="N81">
        <f t="shared" si="14"/>
        <v>5.7722707795612456</v>
      </c>
      <c r="O81">
        <f t="shared" si="15"/>
        <v>9.7539101733521498</v>
      </c>
      <c r="P81">
        <f t="shared" si="16"/>
        <v>3.2107546180565594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610.99896685714282</v>
      </c>
      <c r="D82">
        <f t="shared" si="10"/>
        <v>610.25720628571423</v>
      </c>
      <c r="E82">
        <f t="shared" si="17"/>
        <v>353.69769190887024</v>
      </c>
      <c r="F82">
        <f t="shared" si="11"/>
        <v>65822.784417282019</v>
      </c>
      <c r="G82">
        <f t="shared" si="12"/>
        <v>4.5690019341287673</v>
      </c>
      <c r="L82">
        <f>Input!J83</f>
        <v>2.5961627142855832</v>
      </c>
      <c r="M82">
        <f t="shared" si="13"/>
        <v>2.437213857142726</v>
      </c>
      <c r="N82">
        <f t="shared" si="14"/>
        <v>5.81862999050374</v>
      </c>
      <c r="O82">
        <f t="shared" si="15"/>
        <v>10.384295346296867</v>
      </c>
      <c r="P82">
        <f t="shared" si="16"/>
        <v>3.0467655607599551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613.2772321428572</v>
      </c>
      <c r="D83">
        <f t="shared" si="10"/>
        <v>612.53547157142862</v>
      </c>
      <c r="E83">
        <f t="shared" si="17"/>
        <v>359.5632411016274</v>
      </c>
      <c r="F83">
        <f t="shared" si="11"/>
        <v>63994.949388866225</v>
      </c>
      <c r="G83">
        <f t="shared" si="12"/>
        <v>13.898183900716425</v>
      </c>
      <c r="L83">
        <f>Input!J84</f>
        <v>2.278265285714383</v>
      </c>
      <c r="M83">
        <f t="shared" si="13"/>
        <v>2.1193164285715258</v>
      </c>
      <c r="N83">
        <f t="shared" si="14"/>
        <v>5.8655491927571672</v>
      </c>
      <c r="O83">
        <f t="shared" si="15"/>
        <v>12.868605829728143</v>
      </c>
      <c r="P83">
        <f t="shared" si="16"/>
        <v>2.8851721632805951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0.74176057142857144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169525.23519262811</v>
      </c>
      <c r="J3" s="2" t="s">
        <v>11</v>
      </c>
      <c r="K3" s="23">
        <f>SUM(H3:H167)</f>
        <v>13646.200683079363</v>
      </c>
      <c r="L3">
        <f>1-(K3/K5)</f>
        <v>0.99638376769067505</v>
      </c>
      <c r="N3">
        <f>Input!J4</f>
        <v>0.15894885714285711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42.654773471354105</v>
      </c>
      <c r="S3" s="1" t="s">
        <v>11</v>
      </c>
      <c r="T3" s="23">
        <f>SUM(Q3:Q167)</f>
        <v>1516.4401269100615</v>
      </c>
      <c r="U3" s="5">
        <f>1-(T3/T5)</f>
        <v>-0.19565704800735073</v>
      </c>
      <c r="X3">
        <f>COUNT(B3:B500)</f>
        <v>81</v>
      </c>
      <c r="Z3">
        <v>592.84712657518264</v>
      </c>
      <c r="AA3">
        <v>2.7898720493630947E-2</v>
      </c>
      <c r="AB3">
        <v>1.9734525323705236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2.7898720493630947E-2</v>
      </c>
      <c r="D4">
        <f t="shared" ref="D4:D67" si="2">POWER(C4,$AB$3)</f>
        <v>8.5592236125526285E-4</v>
      </c>
      <c r="E4" s="4">
        <f>Input!I5</f>
        <v>1.0066751428571428</v>
      </c>
      <c r="F4">
        <f t="shared" ref="F4:F67" si="3">E4-$E$3</f>
        <v>0.26491457142857133</v>
      </c>
      <c r="G4">
        <f t="shared" ref="G4:G67" si="4">$Z$3*(1-EXP(-1*D4))</f>
        <v>0.50721401356798979</v>
      </c>
      <c r="H4">
        <f t="shared" ref="H4:H67" si="5">(F4-G4)^2</f>
        <v>5.8709019661073392E-2</v>
      </c>
      <c r="I4">
        <f t="shared" ref="I4:I67" si="6">(G4-$J$4)^2</f>
        <v>169107.81752012094</v>
      </c>
      <c r="J4">
        <f>AVERAGE(E3:E167)</f>
        <v>411.73442313295607</v>
      </c>
      <c r="K4" t="s">
        <v>5</v>
      </c>
      <c r="L4" t="s">
        <v>6</v>
      </c>
      <c r="N4">
        <f>Input!J5</f>
        <v>0.26491457142857133</v>
      </c>
      <c r="O4">
        <f t="shared" ref="O4:O67" si="7">N4-$N$3</f>
        <v>0.10596571428571422</v>
      </c>
      <c r="P4">
        <f t="shared" ref="P4:P67" si="8">POWER(C4,$AB$3)*EXP(-D4)*$Z$3*$AA$3*$AB$3</f>
        <v>2.7913631450954594E-2</v>
      </c>
      <c r="Q4">
        <f t="shared" ref="Q4:Q67" si="9">(O4-P4)^2</f>
        <v>6.0921276348441765E-3</v>
      </c>
      <c r="R4">
        <f t="shared" ref="R4:R67" si="10">(P4-$S$4)^2</f>
        <v>42.290941315659389</v>
      </c>
      <c r="S4">
        <f>AVERAGE(N3:N167)</f>
        <v>6.5310622008486572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5.5797440987261894E-2</v>
      </c>
      <c r="D5">
        <f t="shared" si="2"/>
        <v>3.361265205517936E-3</v>
      </c>
      <c r="E5" s="4">
        <f>Input!I6</f>
        <v>1.4305385714285717</v>
      </c>
      <c r="F5">
        <f t="shared" si="3"/>
        <v>0.68877800000000022</v>
      </c>
      <c r="G5">
        <f t="shared" si="4"/>
        <v>1.9893711437354848</v>
      </c>
      <c r="H5">
        <f t="shared" si="5"/>
        <v>1.6915425255317507</v>
      </c>
      <c r="I5">
        <f t="shared" si="6"/>
        <v>167891.0076296491</v>
      </c>
      <c r="K5">
        <f>SUM(I3:I167)</f>
        <v>3773596.2504097475</v>
      </c>
      <c r="L5" s="5">
        <f>1-((1-L3)*(X3-1)/(X3-1-1))</f>
        <v>0.99633799259815192</v>
      </c>
      <c r="N5">
        <f>Input!J6</f>
        <v>0.42386342857142889</v>
      </c>
      <c r="O5">
        <f t="shared" si="7"/>
        <v>0.26491457142857178</v>
      </c>
      <c r="P5">
        <f t="shared" si="8"/>
        <v>0.10934443650054769</v>
      </c>
      <c r="Q5">
        <f t="shared" si="9"/>
        <v>2.4202066881523616E-2</v>
      </c>
      <c r="R5">
        <f t="shared" si="10"/>
        <v>41.238459044944079</v>
      </c>
      <c r="T5">
        <f>SUM(R3:R167)</f>
        <v>1268.2902086658705</v>
      </c>
      <c r="U5" s="5">
        <f>1-((1-U3)*(X3-1)/(X3-1-1))</f>
        <v>-0.21079194734921591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8.3696161480892844E-2</v>
      </c>
      <c r="D6">
        <f t="shared" si="2"/>
        <v>7.4818762548599527E-3</v>
      </c>
      <c r="E6" s="4">
        <f>Input!I7</f>
        <v>2.0133507142857145</v>
      </c>
      <c r="F6">
        <f t="shared" si="3"/>
        <v>1.2715901428571432</v>
      </c>
      <c r="G6">
        <f t="shared" si="4"/>
        <v>4.4190568066713016</v>
      </c>
      <c r="H6">
        <f t="shared" si="5"/>
        <v>9.906546399821428</v>
      </c>
      <c r="I6">
        <f t="shared" si="6"/>
        <v>165905.80764551557</v>
      </c>
      <c r="N6">
        <f>Input!J7</f>
        <v>0.58281214285714289</v>
      </c>
      <c r="O6">
        <f t="shared" si="7"/>
        <v>0.42386328571428578</v>
      </c>
      <c r="P6">
        <f t="shared" si="8"/>
        <v>0.24239009744912304</v>
      </c>
      <c r="Q6">
        <f t="shared" si="9"/>
        <v>3.29325180591232E-2</v>
      </c>
      <c r="R6">
        <f t="shared" si="10"/>
        <v>39.54739682407552</v>
      </c>
      <c r="X6" s="19" t="s">
        <v>17</v>
      </c>
      <c r="Y6" s="25">
        <f>SQRT((U5-L5)^2)</f>
        <v>1.2071299399473678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0.11159488197452379</v>
      </c>
      <c r="D7">
        <f t="shared" si="2"/>
        <v>1.3199916596706445E-2</v>
      </c>
      <c r="E7" s="4">
        <f>Input!I8</f>
        <v>2.9670432857142859</v>
      </c>
      <c r="F7">
        <f t="shared" si="3"/>
        <v>2.2252827142857146</v>
      </c>
      <c r="G7">
        <f t="shared" si="4"/>
        <v>7.7741109390483993</v>
      </c>
      <c r="H7">
        <f t="shared" si="5"/>
        <v>30.789494667923012</v>
      </c>
      <c r="I7">
        <f t="shared" si="6"/>
        <v>163183.93382779934</v>
      </c>
      <c r="N7">
        <f>Input!J8</f>
        <v>0.95369257142857133</v>
      </c>
      <c r="O7">
        <f t="shared" si="7"/>
        <v>0.79474371428571422</v>
      </c>
      <c r="P7">
        <f t="shared" si="8"/>
        <v>0.42519899178440501</v>
      </c>
      <c r="Q7">
        <f t="shared" si="9"/>
        <v>0.13656330192856964</v>
      </c>
      <c r="R7">
        <f t="shared" si="10"/>
        <v>37.28156552780441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0.13949360246815473</v>
      </c>
      <c r="D8">
        <f t="shared" si="2"/>
        <v>2.0503051271163818E-2</v>
      </c>
      <c r="E8" s="4">
        <f>Input!I9</f>
        <v>4.2386332857142852</v>
      </c>
      <c r="F8">
        <f t="shared" si="3"/>
        <v>3.4968727142857139</v>
      </c>
      <c r="G8">
        <f t="shared" si="4"/>
        <v>12.03141321848843</v>
      </c>
      <c r="H8">
        <f t="shared" si="5"/>
        <v>72.838381617876763</v>
      </c>
      <c r="I8">
        <f t="shared" si="6"/>
        <v>159762.49613468503</v>
      </c>
      <c r="N8">
        <f>Input!J9</f>
        <v>1.2715899999999993</v>
      </c>
      <c r="O8">
        <f t="shared" si="7"/>
        <v>1.1126411428571421</v>
      </c>
      <c r="P8">
        <f t="shared" si="8"/>
        <v>0.65564359897282742</v>
      </c>
      <c r="Q8">
        <f t="shared" si="9"/>
        <v>0.20884675511629613</v>
      </c>
      <c r="R8">
        <f t="shared" si="10"/>
        <v>34.520543747268533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0.16739232296178569</v>
      </c>
      <c r="D9">
        <f t="shared" si="2"/>
        <v>2.9381835860170374E-2</v>
      </c>
      <c r="E9" s="4">
        <f>Input!I10</f>
        <v>5.987069428571429</v>
      </c>
      <c r="F9">
        <f t="shared" si="3"/>
        <v>5.2453088571428577</v>
      </c>
      <c r="G9">
        <f t="shared" si="4"/>
        <v>17.165524760080984</v>
      </c>
      <c r="H9">
        <f t="shared" si="5"/>
        <v>142.09154717265901</v>
      </c>
      <c r="I9">
        <f t="shared" si="6"/>
        <v>155684.61556318423</v>
      </c>
      <c r="N9">
        <f>Input!J10</f>
        <v>1.7484361428571438</v>
      </c>
      <c r="O9">
        <f t="shared" si="7"/>
        <v>1.5894872857142865</v>
      </c>
      <c r="P9">
        <f t="shared" si="8"/>
        <v>0.93126278683526154</v>
      </c>
      <c r="Q9">
        <f t="shared" si="9"/>
        <v>0.43325949092454358</v>
      </c>
      <c r="R9">
        <f t="shared" si="10"/>
        <v>31.357753477184772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0.19529104345541662</v>
      </c>
      <c r="D10">
        <f t="shared" si="2"/>
        <v>3.9828618233768542E-2</v>
      </c>
      <c r="E10" s="4">
        <f>Input!I11</f>
        <v>8.2653347142857143</v>
      </c>
      <c r="F10">
        <f t="shared" si="3"/>
        <v>7.523574142857143</v>
      </c>
      <c r="G10">
        <f t="shared" si="4"/>
        <v>23.148240694701506</v>
      </c>
      <c r="H10">
        <f t="shared" si="5"/>
        <v>244.13020485632404</v>
      </c>
      <c r="I10">
        <f t="shared" si="6"/>
        <v>150999.22118193647</v>
      </c>
      <c r="N10">
        <f>Input!J11</f>
        <v>2.2782652857142853</v>
      </c>
      <c r="O10">
        <f t="shared" si="7"/>
        <v>2.1193164285714281</v>
      </c>
      <c r="P10">
        <f t="shared" si="8"/>
        <v>1.2492563928073062</v>
      </c>
      <c r="Q10">
        <f t="shared" si="9"/>
        <v>0.75700446583386516</v>
      </c>
      <c r="R10">
        <f t="shared" si="10"/>
        <v>27.897472593859355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0.22318976394904758</v>
      </c>
      <c r="D11">
        <f t="shared" si="2"/>
        <v>5.1836968375471651E-2</v>
      </c>
      <c r="E11" s="4">
        <f>Input!I12</f>
        <v>11.603258428571428</v>
      </c>
      <c r="F11">
        <f t="shared" si="3"/>
        <v>10.861497857142856</v>
      </c>
      <c r="G11">
        <f t="shared" si="4"/>
        <v>29.948472890868949</v>
      </c>
      <c r="H11">
        <f t="shared" si="5"/>
        <v>364.31261593808313</v>
      </c>
      <c r="I11">
        <f t="shared" si="6"/>
        <v>145760.5118022534</v>
      </c>
      <c r="N11">
        <f>Input!J12</f>
        <v>3.3379237142857132</v>
      </c>
      <c r="O11">
        <f t="shared" si="7"/>
        <v>3.178974857142856</v>
      </c>
      <c r="P11">
        <f t="shared" si="8"/>
        <v>1.6065001666834868</v>
      </c>
      <c r="Q11">
        <f t="shared" si="9"/>
        <v>2.4726766521352888</v>
      </c>
      <c r="R11">
        <f t="shared" si="10"/>
        <v>24.251311228340999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0.25108848444267851</v>
      </c>
      <c r="D12">
        <f t="shared" si="2"/>
        <v>6.540134342435136E-2</v>
      </c>
      <c r="E12" s="4">
        <f>Input!I13</f>
        <v>17.00751557142857</v>
      </c>
      <c r="F12">
        <f t="shared" si="3"/>
        <v>16.265754999999999</v>
      </c>
      <c r="G12">
        <f t="shared" si="4"/>
        <v>37.532290192901876</v>
      </c>
      <c r="H12">
        <f t="shared" si="5"/>
        <v>452.26551911093406</v>
      </c>
      <c r="I12">
        <f t="shared" si="6"/>
        <v>140027.236296886</v>
      </c>
      <c r="N12">
        <f>Input!J13</f>
        <v>5.4042571428571424</v>
      </c>
      <c r="O12">
        <f t="shared" si="7"/>
        <v>5.2453082857142856</v>
      </c>
      <c r="P12">
        <f t="shared" si="8"/>
        <v>1.9995714013447541</v>
      </c>
      <c r="Q12">
        <f t="shared" si="9"/>
        <v>10.534807922556832</v>
      </c>
      <c r="R12">
        <f t="shared" si="10"/>
        <v>20.534408865988521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0.27898720493630946</v>
      </c>
      <c r="D13">
        <f t="shared" si="2"/>
        <v>8.051687391791397E-2</v>
      </c>
      <c r="E13" s="4">
        <f>Input!I14</f>
        <v>23.153533571428571</v>
      </c>
      <c r="F13">
        <f t="shared" si="3"/>
        <v>22.411773</v>
      </c>
      <c r="G13">
        <f t="shared" si="4"/>
        <v>45.863048007363936</v>
      </c>
      <c r="H13">
        <f t="shared" si="5"/>
        <v>549.96229947101233</v>
      </c>
      <c r="I13">
        <f t="shared" si="6"/>
        <v>133861.86313629174</v>
      </c>
      <c r="N13">
        <f>Input!J14</f>
        <v>6.1460180000000015</v>
      </c>
      <c r="O13">
        <f t="shared" si="7"/>
        <v>5.9870691428571448</v>
      </c>
      <c r="P13">
        <f t="shared" si="8"/>
        <v>2.4247812259343444</v>
      </c>
      <c r="Q13">
        <f t="shared" si="9"/>
        <v>12.689895203054183</v>
      </c>
      <c r="R13">
        <f t="shared" si="10"/>
        <v>16.861543444943241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0.30688592542994042</v>
      </c>
      <c r="D14">
        <f t="shared" si="2"/>
        <v>9.7179218973649825E-2</v>
      </c>
      <c r="E14" s="4">
        <f>Input!I15</f>
        <v>30.942021857142858</v>
      </c>
      <c r="F14">
        <f t="shared" si="3"/>
        <v>30.200261285714287</v>
      </c>
      <c r="G14">
        <f t="shared" si="4"/>
        <v>54.901574822458954</v>
      </c>
      <c r="H14">
        <f t="shared" si="5"/>
        <v>610.1548904405654</v>
      </c>
      <c r="I14">
        <f t="shared" si="6"/>
        <v>127329.68163338225</v>
      </c>
      <c r="N14">
        <f>Input!J15</f>
        <v>7.788488285714287</v>
      </c>
      <c r="O14">
        <f t="shared" si="7"/>
        <v>7.6295394285714302</v>
      </c>
      <c r="P14">
        <f t="shared" si="8"/>
        <v>2.8782114440223792</v>
      </c>
      <c r="Q14">
        <f t="shared" si="9"/>
        <v>22.575117616758948</v>
      </c>
      <c r="R14">
        <f t="shared" si="10"/>
        <v>13.343318651646312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0.33478464592357138</v>
      </c>
      <c r="D15">
        <f t="shared" si="2"/>
        <v>0.1153844636167607</v>
      </c>
      <c r="E15" s="4">
        <f>Input!I16</f>
        <v>40.531929285714291</v>
      </c>
      <c r="F15">
        <f t="shared" si="3"/>
        <v>39.79016871428572</v>
      </c>
      <c r="G15">
        <f t="shared" si="4"/>
        <v>64.606397819949422</v>
      </c>
      <c r="H15">
        <f t="shared" si="5"/>
        <v>615.84522702479023</v>
      </c>
      <c r="I15">
        <f t="shared" si="6"/>
        <v>120497.8659577074</v>
      </c>
      <c r="N15">
        <f>Input!J16</f>
        <v>9.5899074285714327</v>
      </c>
      <c r="O15">
        <f t="shared" si="7"/>
        <v>9.430958571428576</v>
      </c>
      <c r="P15">
        <f t="shared" si="8"/>
        <v>3.3557545641133446</v>
      </c>
      <c r="Q15">
        <f t="shared" si="9"/>
        <v>36.908103730499043</v>
      </c>
      <c r="R15">
        <f t="shared" si="10"/>
        <v>10.082578587909596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0.36268336641720234</v>
      </c>
      <c r="D16">
        <f t="shared" si="2"/>
        <v>0.13512904333874531</v>
      </c>
      <c r="E16" s="4">
        <f>Input!I17</f>
        <v>52.55905085714285</v>
      </c>
      <c r="F16">
        <f t="shared" si="3"/>
        <v>51.817290285714279</v>
      </c>
      <c r="G16">
        <f t="shared" si="4"/>
        <v>74.933996439785773</v>
      </c>
      <c r="H16">
        <f t="shared" si="5"/>
        <v>534.38210341368688</v>
      </c>
      <c r="I16">
        <f t="shared" si="6"/>
        <v>113434.52742070156</v>
      </c>
      <c r="N16">
        <f>Input!J17</f>
        <v>12.027121571428559</v>
      </c>
      <c r="O16">
        <f t="shared" si="7"/>
        <v>11.868172714285702</v>
      </c>
      <c r="P16">
        <f t="shared" si="8"/>
        <v>3.8531560159919849</v>
      </c>
      <c r="Q16">
        <f t="shared" si="9"/>
        <v>64.240492673927122</v>
      </c>
      <c r="R16">
        <f t="shared" si="10"/>
        <v>7.1711815348936181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0.39058208691083324</v>
      </c>
      <c r="D17">
        <f t="shared" si="2"/>
        <v>0.15640968703830574</v>
      </c>
      <c r="E17" s="4">
        <f>Input!I18</f>
        <v>65.539864857142859</v>
      </c>
      <c r="F17">
        <f t="shared" si="3"/>
        <v>64.798104285714288</v>
      </c>
      <c r="G17">
        <f t="shared" si="4"/>
        <v>85.839076130124937</v>
      </c>
      <c r="H17">
        <f t="shared" si="5"/>
        <v>442.72249615728168</v>
      </c>
      <c r="I17">
        <f t="shared" si="6"/>
        <v>106207.77719809573</v>
      </c>
      <c r="N17">
        <f>Input!J18</f>
        <v>12.980814000000009</v>
      </c>
      <c r="O17">
        <f t="shared" si="7"/>
        <v>12.821865142857153</v>
      </c>
      <c r="P17">
        <f t="shared" si="8"/>
        <v>4.3660577206241156</v>
      </c>
      <c r="Q17">
        <f t="shared" si="9"/>
        <v>71.500679161891298</v>
      </c>
      <c r="R17">
        <f t="shared" si="10"/>
        <v>4.6872443993923376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0.41848080740446419</v>
      </c>
      <c r="D18">
        <f t="shared" si="2"/>
        <v>0.17922337282195111</v>
      </c>
      <c r="E18" s="4">
        <f>Input!I19</f>
        <v>79.845251571428562</v>
      </c>
      <c r="F18">
        <f t="shared" si="3"/>
        <v>79.103490999999991</v>
      </c>
      <c r="G18">
        <f t="shared" si="4"/>
        <v>97.274856345886533</v>
      </c>
      <c r="H18">
        <f t="shared" si="5"/>
        <v>330.19851853368635</v>
      </c>
      <c r="I18">
        <f t="shared" si="6"/>
        <v>98884.81914391146</v>
      </c>
      <c r="N18">
        <f>Input!J19</f>
        <v>14.305386714285703</v>
      </c>
      <c r="O18">
        <f t="shared" si="7"/>
        <v>14.146437857142846</v>
      </c>
      <c r="P18">
        <f t="shared" si="8"/>
        <v>4.8900422801169494</v>
      </c>
      <c r="Q18">
        <f t="shared" si="9"/>
        <v>85.680859078384586</v>
      </c>
      <c r="R18">
        <f t="shared" si="10"/>
        <v>2.6929463802383005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0.44637952789809515</v>
      </c>
      <c r="D19">
        <f t="shared" si="2"/>
        <v>0.20356729307139015</v>
      </c>
      <c r="E19" s="4">
        <f>Input!I20</f>
        <v>93.991689714285712</v>
      </c>
      <c r="F19">
        <f t="shared" si="3"/>
        <v>93.249929142857141</v>
      </c>
      <c r="G19">
        <f t="shared" si="4"/>
        <v>109.1933679261904</v>
      </c>
      <c r="H19">
        <f t="shared" si="5"/>
        <v>254.19324023789525</v>
      </c>
      <c r="I19">
        <f t="shared" si="6"/>
        <v>91531.090085623247</v>
      </c>
      <c r="N19">
        <f>Input!J20</f>
        <v>14.14643814285715</v>
      </c>
      <c r="O19">
        <f t="shared" si="7"/>
        <v>13.987489285714293</v>
      </c>
      <c r="P19">
        <f t="shared" si="8"/>
        <v>5.4206771193347301</v>
      </c>
      <c r="Q19">
        <f t="shared" si="9"/>
        <v>73.390270694028899</v>
      </c>
      <c r="R19">
        <f t="shared" si="10"/>
        <v>1.2329550292486906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0.47427824839172611</v>
      </c>
      <c r="D20">
        <f t="shared" si="2"/>
        <v>0.22943882635785123</v>
      </c>
      <c r="E20" s="4">
        <f>Input!I21</f>
        <v>109.6746322857143</v>
      </c>
      <c r="F20">
        <f t="shared" si="3"/>
        <v>108.93287171428572</v>
      </c>
      <c r="G20">
        <f t="shared" si="4"/>
        <v>121.54575565304046</v>
      </c>
      <c r="H20">
        <f t="shared" si="5"/>
        <v>159.08484125249714</v>
      </c>
      <c r="I20">
        <f t="shared" si="6"/>
        <v>84209.462733769018</v>
      </c>
      <c r="N20">
        <f>Input!J21</f>
        <v>15.682942571428583</v>
      </c>
      <c r="O20">
        <f t="shared" si="7"/>
        <v>15.523993714285726</v>
      </c>
      <c r="P20">
        <f t="shared" si="8"/>
        <v>5.9535579615764158</v>
      </c>
      <c r="Q20">
        <f t="shared" si="9"/>
        <v>91.593240496736641</v>
      </c>
      <c r="R20">
        <f t="shared" si="10"/>
        <v>0.33351114637741019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0.50217696888535701</v>
      </c>
      <c r="D21">
        <f t="shared" si="2"/>
        <v>0.25683551452494496</v>
      </c>
      <c r="E21" s="4">
        <f>Input!I22</f>
        <v>125.67547242857141</v>
      </c>
      <c r="F21">
        <f t="shared" si="3"/>
        <v>124.93371185714284</v>
      </c>
      <c r="G21">
        <f t="shared" si="4"/>
        <v>134.28258225583863</v>
      </c>
      <c r="H21">
        <f t="shared" si="5"/>
        <v>87.401377731610467</v>
      </c>
      <c r="I21">
        <f t="shared" si="6"/>
        <v>76979.524006101288</v>
      </c>
      <c r="N21">
        <f>Input!J22</f>
        <v>16.000840142857115</v>
      </c>
      <c r="O21">
        <f t="shared" si="7"/>
        <v>15.841891285714258</v>
      </c>
      <c r="P21">
        <f t="shared" si="8"/>
        <v>6.4843510667142565</v>
      </c>
      <c r="Q21">
        <f t="shared" si="9"/>
        <v>87.563558950202577</v>
      </c>
      <c r="R21">
        <f t="shared" si="10"/>
        <v>2.181930052121969E-3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0.53007568937898797</v>
      </c>
      <c r="D22">
        <f t="shared" si="2"/>
        <v>0.28575504374620542</v>
      </c>
      <c r="E22" s="4">
        <f>Input!I23</f>
        <v>141.78227842857143</v>
      </c>
      <c r="F22">
        <f t="shared" si="3"/>
        <v>141.04051785714285</v>
      </c>
      <c r="G22">
        <f t="shared" si="4"/>
        <v>147.3541304767933</v>
      </c>
      <c r="H22">
        <f t="shared" si="5"/>
        <v>39.861704311009497</v>
      </c>
      <c r="I22">
        <f t="shared" si="6"/>
        <v>69896.939144958262</v>
      </c>
      <c r="N22">
        <f>Input!J23</f>
        <v>16.10680600000002</v>
      </c>
      <c r="O22">
        <f t="shared" si="7"/>
        <v>15.947857142857163</v>
      </c>
      <c r="P22">
        <f t="shared" si="8"/>
        <v>7.0088337060355617</v>
      </c>
      <c r="Q22">
        <f t="shared" si="9"/>
        <v>79.906140004045881</v>
      </c>
      <c r="R22">
        <f t="shared" si="10"/>
        <v>0.22826561116856028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0.55797440987261893</v>
      </c>
      <c r="D23">
        <f t="shared" si="2"/>
        <v>0.31619522868925914</v>
      </c>
      <c r="E23" s="4">
        <f>Input!I24</f>
        <v>158.52487928571426</v>
      </c>
      <c r="F23">
        <f t="shared" si="3"/>
        <v>157.78311871428568</v>
      </c>
      <c r="G23">
        <f t="shared" si="4"/>
        <v>160.71070010475722</v>
      </c>
      <c r="H23">
        <f t="shared" si="5"/>
        <v>8.5707327978353032</v>
      </c>
      <c r="I23">
        <f t="shared" si="6"/>
        <v>63012.909522937887</v>
      </c>
      <c r="N23">
        <f>Input!J24</f>
        <v>16.742600857142833</v>
      </c>
      <c r="O23">
        <f t="shared" si="7"/>
        <v>16.583651999999976</v>
      </c>
      <c r="P23">
        <f t="shared" si="8"/>
        <v>7.5229323959344967</v>
      </c>
      <c r="Q23">
        <f t="shared" si="9"/>
        <v>82.096639743496496</v>
      </c>
      <c r="R23">
        <f t="shared" si="10"/>
        <v>0.98380648389962133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0.58587313036624988</v>
      </c>
      <c r="D24">
        <f t="shared" si="2"/>
        <v>0.34815399914320511</v>
      </c>
      <c r="E24" s="4">
        <f>Input!I25</f>
        <v>176.48608714285714</v>
      </c>
      <c r="F24">
        <f t="shared" si="3"/>
        <v>175.74432657142856</v>
      </c>
      <c r="G24">
        <f t="shared" si="4"/>
        <v>174.30289714954131</v>
      </c>
      <c r="H24">
        <f t="shared" si="5"/>
        <v>2.0777187782822115</v>
      </c>
      <c r="I24">
        <f t="shared" si="6"/>
        <v>56373.729530812954</v>
      </c>
      <c r="N24">
        <f>Input!J25</f>
        <v>17.961207857142881</v>
      </c>
      <c r="O24">
        <f t="shared" si="7"/>
        <v>17.802259000000024</v>
      </c>
      <c r="P24">
        <f t="shared" si="8"/>
        <v>8.0227584634371176</v>
      </c>
      <c r="Q24">
        <f t="shared" si="9"/>
        <v>95.638630744634185</v>
      </c>
      <c r="R24">
        <f t="shared" si="10"/>
        <v>2.2251577398203812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0.61377185085988084</v>
      </c>
      <c r="D25">
        <f t="shared" si="2"/>
        <v>0.38162938862409462</v>
      </c>
      <c r="E25" s="4">
        <f>Input!I26</f>
        <v>194.71220971428573</v>
      </c>
      <c r="F25">
        <f t="shared" si="3"/>
        <v>193.97044914285715</v>
      </c>
      <c r="G25">
        <f t="shared" si="4"/>
        <v>188.08191258209646</v>
      </c>
      <c r="H25">
        <f t="shared" si="5"/>
        <v>34.674862827415268</v>
      </c>
      <c r="I25">
        <f t="shared" si="6"/>
        <v>50020.445475702363</v>
      </c>
      <c r="N25">
        <f>Input!J26</f>
        <v>18.22612257142859</v>
      </c>
      <c r="O25">
        <f t="shared" si="7"/>
        <v>18.067173714285733</v>
      </c>
      <c r="P25">
        <f t="shared" si="8"/>
        <v>8.5046405704181822</v>
      </c>
      <c r="Q25">
        <f t="shared" si="9"/>
        <v>91.442040127565434</v>
      </c>
      <c r="R25">
        <f t="shared" si="10"/>
        <v>3.8950115808327048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0.6416705713535118</v>
      </c>
      <c r="D26">
        <f t="shared" si="2"/>
        <v>0.41661952458716939</v>
      </c>
      <c r="E26" s="4">
        <f>Input!I27</f>
        <v>212.62043471428572</v>
      </c>
      <c r="F26">
        <f t="shared" si="3"/>
        <v>211.87867414285714</v>
      </c>
      <c r="G26">
        <f t="shared" si="4"/>
        <v>201.99978831724349</v>
      </c>
      <c r="H26">
        <f t="shared" si="5"/>
        <v>97.5923851555103</v>
      </c>
      <c r="I26">
        <f t="shared" si="6"/>
        <v>43988.617041280319</v>
      </c>
      <c r="N26">
        <f>Input!J27</f>
        <v>17.908224999999987</v>
      </c>
      <c r="O26">
        <f t="shared" si="7"/>
        <v>17.749276142857131</v>
      </c>
      <c r="P26">
        <f t="shared" si="8"/>
        <v>8.9651538799390966</v>
      </c>
      <c r="Q26">
        <f t="shared" si="9"/>
        <v>77.160803929892239</v>
      </c>
      <c r="R26">
        <f t="shared" si="10"/>
        <v>5.9248023022173149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0.66956929184714276</v>
      </c>
      <c r="D27">
        <f t="shared" si="2"/>
        <v>0.4531226199577022</v>
      </c>
      <c r="E27" s="4">
        <f>Input!I28</f>
        <v>229.89286485714283</v>
      </c>
      <c r="F27">
        <f t="shared" si="3"/>
        <v>229.15110428571424</v>
      </c>
      <c r="G27">
        <f t="shared" si="4"/>
        <v>216.00966836932534</v>
      </c>
      <c r="H27">
        <f t="shared" si="5"/>
        <v>172.69733794455618</v>
      </c>
      <c r="I27">
        <f t="shared" si="6"/>
        <v>38308.179627283389</v>
      </c>
      <c r="N27">
        <f>Input!J28</f>
        <v>17.272430142857104</v>
      </c>
      <c r="O27">
        <f t="shared" si="7"/>
        <v>17.113481285714247</v>
      </c>
      <c r="P27">
        <f t="shared" si="8"/>
        <v>9.4011456067887238</v>
      </c>
      <c r="Q27">
        <f t="shared" si="9"/>
        <v>59.480121624427611</v>
      </c>
      <c r="R27">
        <f t="shared" si="10"/>
        <v>8.2373787570525323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0.69746801234077371</v>
      </c>
      <c r="D28">
        <f t="shared" si="2"/>
        <v>0.49113696575407417</v>
      </c>
      <c r="E28" s="4">
        <f>Input!I29</f>
        <v>246.58248285714288</v>
      </c>
      <c r="F28">
        <f t="shared" si="3"/>
        <v>245.84072228571429</v>
      </c>
      <c r="G28">
        <f t="shared" si="4"/>
        <v>230.06603336887869</v>
      </c>
      <c r="H28">
        <f t="shared" si="5"/>
        <v>248.84081042293593</v>
      </c>
      <c r="I28">
        <f t="shared" si="6"/>
        <v>33003.403839472732</v>
      </c>
      <c r="N28">
        <f>Input!J29</f>
        <v>16.689618000000053</v>
      </c>
      <c r="O28">
        <f t="shared" si="7"/>
        <v>16.530669142857196</v>
      </c>
      <c r="P28">
        <f t="shared" si="8"/>
        <v>9.8097567542698947</v>
      </c>
      <c r="Q28">
        <f t="shared" si="9"/>
        <v>45.170663335066266</v>
      </c>
      <c r="R28">
        <f t="shared" si="10"/>
        <v>10.749837974634088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0.72536673283440467</v>
      </c>
      <c r="D29">
        <f t="shared" si="2"/>
        <v>0.53066092462326897</v>
      </c>
      <c r="E29" s="4">
        <f>Input!I30</f>
        <v>262.9542032857143</v>
      </c>
      <c r="F29">
        <f t="shared" si="3"/>
        <v>262.21244271428571</v>
      </c>
      <c r="G29">
        <f t="shared" si="4"/>
        <v>244.12491688999597</v>
      </c>
      <c r="H29">
        <f t="shared" si="5"/>
        <v>327.15859044434831</v>
      </c>
      <c r="I29">
        <f t="shared" si="6"/>
        <v>28092.946583008877</v>
      </c>
      <c r="N29">
        <f>Input!J30</f>
        <v>16.371720428571422</v>
      </c>
      <c r="O29">
        <f t="shared" si="7"/>
        <v>16.212771571428565</v>
      </c>
      <c r="P29">
        <f t="shared" si="8"/>
        <v>10.188439899686808</v>
      </c>
      <c r="Q29">
        <f t="shared" si="9"/>
        <v>36.292572091150838</v>
      </c>
      <c r="R29">
        <f t="shared" si="10"/>
        <v>13.376411631958645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0.75326545332803552</v>
      </c>
      <c r="D30">
        <f t="shared" si="2"/>
        <v>0.57169292514448422</v>
      </c>
      <c r="E30" s="4">
        <f>Input!I31</f>
        <v>277.73643642857144</v>
      </c>
      <c r="F30">
        <f t="shared" si="3"/>
        <v>276.99467585714285</v>
      </c>
      <c r="G30">
        <f t="shared" si="4"/>
        <v>258.14410230218044</v>
      </c>
      <c r="H30">
        <f t="shared" si="5"/>
        <v>355.3441233510481</v>
      </c>
      <c r="I30">
        <f t="shared" si="6"/>
        <v>23589.986652900589</v>
      </c>
      <c r="N30">
        <f>Input!J31</f>
        <v>14.782233142857137</v>
      </c>
      <c r="O30">
        <f t="shared" si="7"/>
        <v>14.623284285714281</v>
      </c>
      <c r="P30">
        <f t="shared" si="8"/>
        <v>10.534972950959872</v>
      </c>
      <c r="Q30">
        <f t="shared" si="9"/>
        <v>16.71428956988137</v>
      </c>
      <c r="R30">
        <f t="shared" si="10"/>
        <v>16.031301294856153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0.78116417382166647</v>
      </c>
      <c r="D31">
        <f t="shared" si="2"/>
        <v>0.61423145678398261</v>
      </c>
      <c r="E31" s="4">
        <f>Input!I32</f>
        <v>291.7769087142857</v>
      </c>
      <c r="F31">
        <f t="shared" si="3"/>
        <v>291.03514814285711</v>
      </c>
      <c r="G31">
        <f t="shared" si="4"/>
        <v>272.08329912519474</v>
      </c>
      <c r="H31">
        <f t="shared" si="5"/>
        <v>359.1725811882701</v>
      </c>
      <c r="I31">
        <f t="shared" si="6"/>
        <v>19502.436436631131</v>
      </c>
      <c r="N31">
        <f>Input!J32</f>
        <v>14.040472285714259</v>
      </c>
      <c r="O31">
        <f t="shared" si="7"/>
        <v>13.881523428571402</v>
      </c>
      <c r="P31">
        <f t="shared" si="8"/>
        <v>10.847468855437748</v>
      </c>
      <c r="Q31">
        <f t="shared" si="9"/>
        <v>9.2054871527532374</v>
      </c>
      <c r="R31">
        <f t="shared" si="10"/>
        <v>18.631366407780991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0.80906289431529743</v>
      </c>
      <c r="D32">
        <f t="shared" si="2"/>
        <v>0.65827506540569991</v>
      </c>
      <c r="E32" s="4">
        <f>Input!I33</f>
        <v>304.65175685714286</v>
      </c>
      <c r="F32">
        <f t="shared" si="3"/>
        <v>303.90999628571427</v>
      </c>
      <c r="G32">
        <f t="shared" si="4"/>
        <v>285.90429812827244</v>
      </c>
      <c r="H32">
        <f t="shared" si="5"/>
        <v>324.20516613690404</v>
      </c>
      <c r="I32">
        <f t="shared" si="6"/>
        <v>15833.220358694307</v>
      </c>
      <c r="N32">
        <f>Input!J33</f>
        <v>12.874848142857161</v>
      </c>
      <c r="O32">
        <f t="shared" si="7"/>
        <v>12.715899285714304</v>
      </c>
      <c r="P32">
        <f t="shared" si="8"/>
        <v>11.124381298437214</v>
      </c>
      <c r="Q32">
        <f t="shared" si="9"/>
        <v>2.5329295038265194</v>
      </c>
      <c r="R32">
        <f t="shared" si="10"/>
        <v>21.098580332271755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0.83696161480892839</v>
      </c>
      <c r="D33">
        <f t="shared" si="2"/>
        <v>0.70382234925900367</v>
      </c>
      <c r="E33" s="4">
        <f>Input!I34</f>
        <v>317.15572457142855</v>
      </c>
      <c r="F33">
        <f t="shared" si="3"/>
        <v>316.41396399999996</v>
      </c>
      <c r="G33">
        <f t="shared" si="4"/>
        <v>299.57110467352953</v>
      </c>
      <c r="H33">
        <f t="shared" si="5"/>
        <v>283.681910291272</v>
      </c>
      <c r="I33">
        <f t="shared" si="6"/>
        <v>12580.610007830734</v>
      </c>
      <c r="N33">
        <f>Input!J34</f>
        <v>12.503967714285693</v>
      </c>
      <c r="O33">
        <f t="shared" si="7"/>
        <v>12.345018857142836</v>
      </c>
      <c r="P33">
        <f t="shared" si="8"/>
        <v>11.364506482522556</v>
      </c>
      <c r="Q33">
        <f t="shared" si="9"/>
        <v>0.96140451678350158</v>
      </c>
      <c r="R33">
        <f t="shared" si="10"/>
        <v>23.362183624046107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0.86486033530255935</v>
      </c>
      <c r="D34">
        <f t="shared" si="2"/>
        <v>0.75087195537839901</v>
      </c>
      <c r="E34" s="4">
        <f>Input!I35</f>
        <v>328.81196571428569</v>
      </c>
      <c r="F34">
        <f t="shared" si="3"/>
        <v>328.07020514285711</v>
      </c>
      <c r="G34">
        <f t="shared" si="4"/>
        <v>313.05005005482542</v>
      </c>
      <c r="H34">
        <f t="shared" si="5"/>
        <v>225.60505886852414</v>
      </c>
      <c r="I34">
        <f t="shared" si="6"/>
        <v>9738.6054898236762</v>
      </c>
      <c r="N34">
        <f>Input!J35</f>
        <v>11.656241142857141</v>
      </c>
      <c r="O34">
        <f t="shared" si="7"/>
        <v>11.497292285714284</v>
      </c>
      <c r="P34">
        <f t="shared" si="8"/>
        <v>11.566981128314932</v>
      </c>
      <c r="Q34">
        <f t="shared" si="9"/>
        <v>4.8565347830179075E-3</v>
      </c>
      <c r="R34">
        <f t="shared" si="10"/>
        <v>25.360479444013077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0.8927590557961903</v>
      </c>
      <c r="D35">
        <f t="shared" si="2"/>
        <v>0.79942257634074443</v>
      </c>
      <c r="E35" s="4">
        <f>Input!I36</f>
        <v>339.09065099999998</v>
      </c>
      <c r="F35">
        <f t="shared" si="3"/>
        <v>338.34889042857139</v>
      </c>
      <c r="G35">
        <f t="shared" si="4"/>
        <v>326.30988082513301</v>
      </c>
      <c r="H35">
        <f t="shared" si="5"/>
        <v>144.93775223168171</v>
      </c>
      <c r="I35">
        <f t="shared" si="6"/>
        <v>7297.3524285010517</v>
      </c>
      <c r="N35">
        <f>Input!J36</f>
        <v>10.278685285714289</v>
      </c>
      <c r="O35">
        <f t="shared" si="7"/>
        <v>10.119736428571432</v>
      </c>
      <c r="P35">
        <f t="shared" si="8"/>
        <v>11.731276883064313</v>
      </c>
      <c r="Q35">
        <f t="shared" si="9"/>
        <v>2.5970626364671197</v>
      </c>
      <c r="R35">
        <f t="shared" si="10"/>
        <v>27.042232741131269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0.92065777628982126</v>
      </c>
      <c r="D36">
        <f t="shared" si="2"/>
        <v>0.84947294733423551</v>
      </c>
      <c r="E36" s="4">
        <f>Input!I37</f>
        <v>348.30967814285714</v>
      </c>
      <c r="F36">
        <f t="shared" si="3"/>
        <v>347.56791757142855</v>
      </c>
      <c r="G36">
        <f t="shared" si="4"/>
        <v>339.32182633523809</v>
      </c>
      <c r="H36">
        <f t="shared" si="5"/>
        <v>67.998020675577209</v>
      </c>
      <c r="I36">
        <f t="shared" si="6"/>
        <v>5243.5841749888768</v>
      </c>
      <c r="N36">
        <f>Input!J37</f>
        <v>9.2190271428571577</v>
      </c>
      <c r="O36">
        <f t="shared" si="7"/>
        <v>9.060078285714301</v>
      </c>
      <c r="P36">
        <f t="shared" si="8"/>
        <v>11.857191363788644</v>
      </c>
      <c r="Q36">
        <f t="shared" si="9"/>
        <v>7.8238415715345253</v>
      </c>
      <c r="R36">
        <f t="shared" si="10"/>
        <v>28.367651860319803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0.94855649678345222</v>
      </c>
      <c r="D37">
        <f t="shared" si="2"/>
        <v>0.90102184350049808</v>
      </c>
      <c r="E37" s="4">
        <f>Input!I38</f>
        <v>356.998876</v>
      </c>
      <c r="F37">
        <f t="shared" si="3"/>
        <v>356.25711542857141</v>
      </c>
      <c r="G37">
        <f t="shared" si="4"/>
        <v>352.05964492210393</v>
      </c>
      <c r="H37">
        <f t="shared" si="5"/>
        <v>17.618758652664383</v>
      </c>
      <c r="I37">
        <f t="shared" si="6"/>
        <v>3561.0791545143934</v>
      </c>
      <c r="N37">
        <f>Input!J38</f>
        <v>8.6891978571428581</v>
      </c>
      <c r="O37">
        <f t="shared" si="7"/>
        <v>8.5302490000000013</v>
      </c>
      <c r="P37">
        <f t="shared" si="8"/>
        <v>11.944836097058261</v>
      </c>
      <c r="Q37">
        <f t="shared" si="9"/>
        <v>11.659405043396751</v>
      </c>
      <c r="R37">
        <f t="shared" si="10"/>
        <v>29.30894779928051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0.97645521727708318</v>
      </c>
      <c r="D38">
        <f t="shared" si="2"/>
        <v>0.95406807751693778</v>
      </c>
      <c r="E38" s="4">
        <f>Input!I39</f>
        <v>365.15824485714285</v>
      </c>
      <c r="F38">
        <f t="shared" si="3"/>
        <v>364.41648428571426</v>
      </c>
      <c r="G38">
        <f t="shared" si="4"/>
        <v>364.49964938452882</v>
      </c>
      <c r="H38">
        <f t="shared" si="5"/>
        <v>6.9164336608357174E-3</v>
      </c>
      <c r="I38">
        <f t="shared" si="6"/>
        <v>2231.1238510651115</v>
      </c>
      <c r="N38">
        <f>Input!J39</f>
        <v>8.1593688571428515</v>
      </c>
      <c r="O38">
        <f t="shared" si="7"/>
        <v>8.0004199999999948</v>
      </c>
      <c r="P38">
        <f t="shared" si="8"/>
        <v>11.994621647162804</v>
      </c>
      <c r="Q38">
        <f t="shared" si="9"/>
        <v>15.953646798198097</v>
      </c>
      <c r="R38">
        <f t="shared" si="10"/>
        <v>29.850481823408543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1.004353937770714</v>
      </c>
      <c r="D39">
        <f t="shared" si="2"/>
        <v>1.0086104973912844</v>
      </c>
      <c r="E39" s="4">
        <f>Input!I40</f>
        <v>373.90042571428569</v>
      </c>
      <c r="F39">
        <f t="shared" si="3"/>
        <v>373.1586651428571</v>
      </c>
      <c r="G39">
        <f t="shared" si="4"/>
        <v>376.62071256513423</v>
      </c>
      <c r="H39">
        <f t="shared" si="5"/>
        <v>11.985772354095676</v>
      </c>
      <c r="I39">
        <f t="shared" si="6"/>
        <v>1232.9726698407633</v>
      </c>
      <c r="N39">
        <f>Input!J40</f>
        <v>8.7421808571428414</v>
      </c>
      <c r="O39">
        <f t="shared" si="7"/>
        <v>8.5832319999999847</v>
      </c>
      <c r="P39">
        <f t="shared" si="8"/>
        <v>12.007240248238656</v>
      </c>
      <c r="Q39">
        <f t="shared" si="9"/>
        <v>11.723832484006453</v>
      </c>
      <c r="R39">
        <f t="shared" si="10"/>
        <v>29.988526006716139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1.032252658264345</v>
      </c>
      <c r="D40">
        <f t="shared" si="2"/>
        <v>1.0646479844442498</v>
      </c>
      <c r="E40" s="4">
        <f>Input!I41</f>
        <v>384.54999157142856</v>
      </c>
      <c r="F40">
        <f t="shared" si="3"/>
        <v>383.80823099999998</v>
      </c>
      <c r="G40">
        <f t="shared" si="4"/>
        <v>388.40425401988574</v>
      </c>
      <c r="H40">
        <f t="shared" si="5"/>
        <v>21.12342759931985</v>
      </c>
      <c r="I40">
        <f t="shared" si="6"/>
        <v>544.2967908444607</v>
      </c>
      <c r="N40">
        <f>Input!J41</f>
        <v>10.649565857142875</v>
      </c>
      <c r="O40">
        <f t="shared" si="7"/>
        <v>10.490617000000018</v>
      </c>
      <c r="P40">
        <f t="shared" si="8"/>
        <v>11.983646273865103</v>
      </c>
      <c r="Q40">
        <f t="shared" si="9"/>
        <v>2.2291364126181037</v>
      </c>
      <c r="R40">
        <f t="shared" si="10"/>
        <v>29.730673073312616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1.0601513787579759</v>
      </c>
      <c r="D41">
        <f t="shared" si="2"/>
        <v>1.1221794514595282</v>
      </c>
      <c r="E41" s="4">
        <f>Input!I42</f>
        <v>395.30552314285711</v>
      </c>
      <c r="F41">
        <f t="shared" si="3"/>
        <v>394.56376257142853</v>
      </c>
      <c r="G41">
        <f t="shared" si="4"/>
        <v>399.83420889823395</v>
      </c>
      <c r="H41">
        <f t="shared" si="5"/>
        <v>27.777604483736816</v>
      </c>
      <c r="I41">
        <f t="shared" si="6"/>
        <v>141.61509883228283</v>
      </c>
      <c r="N41">
        <f>Input!J42</f>
        <v>10.755531571428548</v>
      </c>
      <c r="O41">
        <f t="shared" si="7"/>
        <v>10.596582714285692</v>
      </c>
      <c r="P41">
        <f t="shared" si="8"/>
        <v>11.925034889672821</v>
      </c>
      <c r="Q41">
        <f t="shared" si="9"/>
        <v>1.7647851822907961</v>
      </c>
      <c r="R41">
        <f t="shared" si="10"/>
        <v>29.094941367780979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1.0880500992516069</v>
      </c>
      <c r="D42">
        <f t="shared" si="2"/>
        <v>1.1812038409831682</v>
      </c>
      <c r="E42" s="4">
        <f>Input!I43</f>
        <v>408.49826885714276</v>
      </c>
      <c r="F42">
        <f t="shared" si="3"/>
        <v>407.75650828571418</v>
      </c>
      <c r="G42">
        <f t="shared" si="4"/>
        <v>410.89698027787227</v>
      </c>
      <c r="H42">
        <f t="shared" si="5"/>
        <v>9.8625643335294502</v>
      </c>
      <c r="I42">
        <f t="shared" si="6"/>
        <v>0.70131053553089528</v>
      </c>
      <c r="N42">
        <f>Input!J43</f>
        <v>13.19274571428565</v>
      </c>
      <c r="O42">
        <f t="shared" si="7"/>
        <v>13.033796857142793</v>
      </c>
      <c r="P42">
        <f t="shared" si="8"/>
        <v>11.832819240766822</v>
      </c>
      <c r="Q42">
        <f t="shared" si="9"/>
        <v>1.4423472350361082</v>
      </c>
      <c r="R42">
        <f t="shared" si="10"/>
        <v>28.108627710321823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1.1159488197452379</v>
      </c>
      <c r="D43">
        <f t="shared" si="2"/>
        <v>1.2417201237566775</v>
      </c>
      <c r="E43" s="4">
        <f>Input!I44</f>
        <v>422.00891199999995</v>
      </c>
      <c r="F43">
        <f t="shared" si="3"/>
        <v>421.26715142857137</v>
      </c>
      <c r="G43">
        <f t="shared" si="4"/>
        <v>421.58137629766264</v>
      </c>
      <c r="H43">
        <f t="shared" si="5"/>
        <v>9.8737268355429897E-2</v>
      </c>
      <c r="I43">
        <f t="shared" si="6"/>
        <v>96.962486627924861</v>
      </c>
      <c r="N43">
        <f>Input!J44</f>
        <v>13.510643142857191</v>
      </c>
      <c r="O43">
        <f t="shared" si="7"/>
        <v>13.351694285714334</v>
      </c>
      <c r="P43">
        <f t="shared" si="8"/>
        <v>11.708606526460862</v>
      </c>
      <c r="Q43">
        <f t="shared" si="9"/>
        <v>2.6997373846085959</v>
      </c>
      <c r="R43">
        <f t="shared" si="10"/>
        <v>26.806965243679141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1.1438475402388688</v>
      </c>
      <c r="D44">
        <f t="shared" si="2"/>
        <v>1.303727297270229</v>
      </c>
      <c r="E44" s="4">
        <f>Input!I45</f>
        <v>435.25464057142864</v>
      </c>
      <c r="F44">
        <f t="shared" si="3"/>
        <v>434.51288000000005</v>
      </c>
      <c r="G44">
        <f t="shared" si="4"/>
        <v>431.87853351043077</v>
      </c>
      <c r="H44">
        <f t="shared" si="5"/>
        <v>6.9397814271059985</v>
      </c>
      <c r="I44">
        <f t="shared" si="6"/>
        <v>405.78518289988403</v>
      </c>
      <c r="N44">
        <f>Input!J45</f>
        <v>13.245728571428685</v>
      </c>
      <c r="O44">
        <f t="shared" si="7"/>
        <v>13.086779714285829</v>
      </c>
      <c r="P44">
        <f t="shared" si="8"/>
        <v>11.554173310249888</v>
      </c>
      <c r="Q44">
        <f t="shared" si="9"/>
        <v>2.3488823896919757</v>
      </c>
      <c r="R44">
        <f t="shared" si="10"/>
        <v>25.231645217390067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1.1717462607324998</v>
      </c>
      <c r="D45">
        <f t="shared" si="2"/>
        <v>1.3672243844240146</v>
      </c>
      <c r="E45" s="4">
        <f>Input!I46</f>
        <v>448.02352285714284</v>
      </c>
      <c r="F45">
        <f t="shared" si="3"/>
        <v>447.28176228571425</v>
      </c>
      <c r="G45">
        <f t="shared" si="4"/>
        <v>441.78182793433029</v>
      </c>
      <c r="H45">
        <f t="shared" si="5"/>
        <v>30.249277869533259</v>
      </c>
      <c r="I45">
        <f t="shared" si="6"/>
        <v>902.84653529764694</v>
      </c>
      <c r="N45">
        <f>Input!J46</f>
        <v>12.768882285714199</v>
      </c>
      <c r="O45">
        <f t="shared" si="7"/>
        <v>12.609933428571342</v>
      </c>
      <c r="P45">
        <f t="shared" si="8"/>
        <v>11.371440403485973</v>
      </c>
      <c r="Q45">
        <f t="shared" si="9"/>
        <v>1.5338649731851073</v>
      </c>
      <c r="R45">
        <f t="shared" si="10"/>
        <v>23.429261144566453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1.1996449812261307</v>
      </c>
      <c r="D46">
        <f t="shared" si="2"/>
        <v>1.4322104322872549</v>
      </c>
      <c r="E46" s="4">
        <f>Input!I47</f>
        <v>459.1499348571428</v>
      </c>
      <c r="F46">
        <f t="shared" si="3"/>
        <v>458.40817428571421</v>
      </c>
      <c r="G46">
        <f t="shared" si="4"/>
        <v>451.28677531784683</v>
      </c>
      <c r="H46">
        <f t="shared" si="5"/>
        <v>50.71432325954256</v>
      </c>
      <c r="I46">
        <f t="shared" si="6"/>
        <v>1564.3885633576333</v>
      </c>
      <c r="N46">
        <f>Input!J47</f>
        <v>11.126411999999959</v>
      </c>
      <c r="O46">
        <f t="shared" si="7"/>
        <v>10.967463142857103</v>
      </c>
      <c r="P46">
        <f t="shared" si="8"/>
        <v>11.162447647308722</v>
      </c>
      <c r="Q46">
        <f t="shared" si="9"/>
        <v>3.8018956976243766E-2</v>
      </c>
      <c r="R46">
        <f t="shared" si="10"/>
        <v>21.449731153682098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1.2275437017197617</v>
      </c>
      <c r="D47">
        <f t="shared" si="2"/>
        <v>1.4986845109456046</v>
      </c>
      <c r="E47" s="4">
        <f>Input!I48</f>
        <v>467.78614985714285</v>
      </c>
      <c r="F47">
        <f t="shared" si="3"/>
        <v>467.04438928571426</v>
      </c>
      <c r="G47">
        <f t="shared" si="4"/>
        <v>460.39092215006815</v>
      </c>
      <c r="H47">
        <f t="shared" si="5"/>
        <v>44.268624925122857</v>
      </c>
      <c r="I47">
        <f t="shared" si="6"/>
        <v>2367.4548966022289</v>
      </c>
      <c r="N47">
        <f>Input!J48</f>
        <v>8.6362150000000497</v>
      </c>
      <c r="O47">
        <f t="shared" si="7"/>
        <v>8.4772661428571929</v>
      </c>
      <c r="P47">
        <f t="shared" si="8"/>
        <v>10.929328899504521</v>
      </c>
      <c r="Q47">
        <f t="shared" si="9"/>
        <v>6.012611762536892</v>
      </c>
      <c r="R47">
        <f t="shared" si="10"/>
        <v>19.344749952505147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1.2554424222133926</v>
      </c>
      <c r="D48">
        <f t="shared" si="2"/>
        <v>1.5666457124287725</v>
      </c>
      <c r="E48" s="4">
        <f>Input!I49</f>
        <v>475.99850157142856</v>
      </c>
      <c r="F48">
        <f t="shared" si="3"/>
        <v>475.25674099999998</v>
      </c>
      <c r="G48">
        <f t="shared" si="4"/>
        <v>469.09372894559732</v>
      </c>
      <c r="H48">
        <f t="shared" si="5"/>
        <v>37.982717582712453</v>
      </c>
      <c r="I48">
        <f t="shared" si="6"/>
        <v>3290.0899633081008</v>
      </c>
      <c r="N48">
        <f>Input!J49</f>
        <v>8.2123517142857168</v>
      </c>
      <c r="O48">
        <f t="shared" si="7"/>
        <v>8.05340285714286</v>
      </c>
      <c r="P48">
        <f t="shared" si="8"/>
        <v>10.674287511658923</v>
      </c>
      <c r="Q48">
        <f t="shared" si="9"/>
        <v>6.8690363722777823</v>
      </c>
      <c r="R48">
        <f t="shared" si="10"/>
        <v>17.166315976138822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1.2833411427070236</v>
      </c>
      <c r="D49">
        <f t="shared" si="2"/>
        <v>1.6360931497110891</v>
      </c>
      <c r="E49" s="4">
        <f>Input!I50</f>
        <v>481.87960500000003</v>
      </c>
      <c r="F49">
        <f t="shared" si="3"/>
        <v>481.13784442857144</v>
      </c>
      <c r="G49">
        <f t="shared" si="4"/>
        <v>477.39644731367838</v>
      </c>
      <c r="H49">
        <f t="shared" si="5"/>
        <v>13.998052371330123</v>
      </c>
      <c r="I49">
        <f t="shared" si="6"/>
        <v>4311.5014195097619</v>
      </c>
      <c r="N49">
        <f>Input!J50</f>
        <v>5.8811034285714641</v>
      </c>
      <c r="O49">
        <f t="shared" si="7"/>
        <v>5.7221545714286073</v>
      </c>
      <c r="P49">
        <f t="shared" si="8"/>
        <v>10.399572557780846</v>
      </c>
      <c r="Q49">
        <f t="shared" si="9"/>
        <v>21.878239019051435</v>
      </c>
      <c r="R49">
        <f t="shared" si="10"/>
        <v>14.965372381691614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1.3112398632006546</v>
      </c>
      <c r="D50">
        <f t="shared" si="2"/>
        <v>1.7070259557785723</v>
      </c>
      <c r="E50" s="4">
        <f>Input!I51</f>
        <v>487.91965714285715</v>
      </c>
      <c r="F50">
        <f t="shared" si="3"/>
        <v>487.17789657142856</v>
      </c>
      <c r="G50">
        <f t="shared" si="4"/>
        <v>485.30199228512913</v>
      </c>
      <c r="H50">
        <f t="shared" si="5"/>
        <v>3.5190168913565762</v>
      </c>
      <c r="I50">
        <f t="shared" si="6"/>
        <v>5412.1872309597657</v>
      </c>
      <c r="N50">
        <f>Input!J51</f>
        <v>6.040052142857121</v>
      </c>
      <c r="O50">
        <f t="shared" si="7"/>
        <v>5.8811032857142642</v>
      </c>
      <c r="P50">
        <f t="shared" si="8"/>
        <v>10.107456049087574</v>
      </c>
      <c r="Q50">
        <f t="shared" si="9"/>
        <v>17.86205768047321</v>
      </c>
      <c r="R50">
        <f t="shared" si="10"/>
        <v>12.790592957721168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1.3391385836942855</v>
      </c>
      <c r="D51">
        <f t="shared" si="2"/>
        <v>1.7794432827567226</v>
      </c>
      <c r="E51" s="4">
        <f>Input!I52</f>
        <v>493.37689728571428</v>
      </c>
      <c r="F51">
        <f t="shared" si="3"/>
        <v>492.63513671428569</v>
      </c>
      <c r="G51">
        <f t="shared" si="4"/>
        <v>492.81481132008179</v>
      </c>
      <c r="H51">
        <f t="shared" si="5"/>
        <v>3.2282963967981956E-2</v>
      </c>
      <c r="I51">
        <f t="shared" si="6"/>
        <v>6574.0293485749962</v>
      </c>
      <c r="N51">
        <f>Input!J52</f>
        <v>5.4572401428571311</v>
      </c>
      <c r="O51">
        <f t="shared" si="7"/>
        <v>5.2982912857142743</v>
      </c>
      <c r="P51">
        <f t="shared" si="8"/>
        <v>9.800211341421436</v>
      </c>
      <c r="Q51">
        <f t="shared" si="9"/>
        <v>20.267284187978373</v>
      </c>
      <c r="R51">
        <f t="shared" si="10"/>
        <v>10.687336103307738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1.3670373041879165</v>
      </c>
      <c r="D52">
        <f t="shared" si="2"/>
        <v>1.8533443010939048</v>
      </c>
      <c r="E52" s="4">
        <f>Input!I53</f>
        <v>498.56922285714285</v>
      </c>
      <c r="F52">
        <f t="shared" si="3"/>
        <v>497.82746228571426</v>
      </c>
      <c r="G52">
        <f t="shared" si="4"/>
        <v>499.94075135596091</v>
      </c>
      <c r="H52">
        <f t="shared" si="5"/>
        <v>4.4659906944239554</v>
      </c>
      <c r="I52">
        <f t="shared" si="6"/>
        <v>7780.3563385844609</v>
      </c>
      <c r="N52">
        <f>Input!J53</f>
        <v>5.1923255714285688</v>
      </c>
      <c r="O52">
        <f t="shared" si="7"/>
        <v>5.033376714285712</v>
      </c>
      <c r="P52">
        <f t="shared" si="8"/>
        <v>9.480092912389722</v>
      </c>
      <c r="Q52">
        <f t="shared" si="9"/>
        <v>19.77328494648058</v>
      </c>
      <c r="R52">
        <f t="shared" si="10"/>
        <v>8.6967821376123986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1.3949360246815474</v>
      </c>
      <c r="D53">
        <f t="shared" si="2"/>
        <v>1.9287281987956963</v>
      </c>
      <c r="E53" s="4">
        <f>Input!I54</f>
        <v>503.49663385714285</v>
      </c>
      <c r="F53">
        <f t="shared" si="3"/>
        <v>502.75487328571427</v>
      </c>
      <c r="G53">
        <f t="shared" si="4"/>
        <v>506.68692518030235</v>
      </c>
      <c r="H53">
        <f t="shared" si="5"/>
        <v>15.461032101733748</v>
      </c>
      <c r="I53">
        <f t="shared" si="6"/>
        <v>9015.9776450513</v>
      </c>
      <c r="N53">
        <f>Input!J54</f>
        <v>4.9274110000000064</v>
      </c>
      <c r="O53">
        <f t="shared" si="7"/>
        <v>4.7684621428571496</v>
      </c>
      <c r="P53">
        <f t="shared" si="8"/>
        <v>9.1493176553287938</v>
      </c>
      <c r="Q53">
        <f t="shared" si="9"/>
        <v>19.191895021153194</v>
      </c>
      <c r="R53">
        <f t="shared" si="10"/>
        <v>6.8552616249149869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1.4228347451751784</v>
      </c>
      <c r="D54">
        <f t="shared" si="2"/>
        <v>2.0055941807060571</v>
      </c>
      <c r="E54" s="4">
        <f>Input!I55</f>
        <v>507.89421571428568</v>
      </c>
      <c r="F54">
        <f t="shared" si="3"/>
        <v>507.15245514285709</v>
      </c>
      <c r="G54">
        <f t="shared" si="4"/>
        <v>513.06157832868996</v>
      </c>
      <c r="H54">
        <f t="shared" si="5"/>
        <v>34.917736825347589</v>
      </c>
      <c r="I54">
        <f t="shared" si="6"/>
        <v>10267.192380060342</v>
      </c>
      <c r="N54">
        <f>Input!J55</f>
        <v>4.3975818571428249</v>
      </c>
      <c r="O54">
        <f t="shared" si="7"/>
        <v>4.2386329999999681</v>
      </c>
      <c r="P54">
        <f t="shared" si="8"/>
        <v>8.8100478071135839</v>
      </c>
      <c r="Q54">
        <f t="shared" si="9"/>
        <v>20.897833338697616</v>
      </c>
      <c r="R54">
        <f t="shared" si="10"/>
        <v>5.1937753935627153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1.4507334656688093</v>
      </c>
      <c r="D55">
        <f t="shared" si="2"/>
        <v>2.0839414678315853</v>
      </c>
      <c r="E55" s="4">
        <f>Input!I56</f>
        <v>512.07986585714286</v>
      </c>
      <c r="F55">
        <f t="shared" si="3"/>
        <v>511.33810528571428</v>
      </c>
      <c r="G55">
        <f t="shared" si="4"/>
        <v>519.07395761603766</v>
      </c>
      <c r="H55">
        <f t="shared" si="5"/>
        <v>59.843411276569704</v>
      </c>
      <c r="I55">
        <f t="shared" si="6"/>
        <v>11521.775663044662</v>
      </c>
      <c r="N55">
        <f>Input!J56</f>
        <v>4.1856501428571846</v>
      </c>
      <c r="O55">
        <f t="shared" si="7"/>
        <v>4.0267012857143278</v>
      </c>
      <c r="P55">
        <f t="shared" si="8"/>
        <v>8.4643755971526602</v>
      </c>
      <c r="Q55">
        <f t="shared" si="9"/>
        <v>19.692953294399675</v>
      </c>
      <c r="R55">
        <f t="shared" si="10"/>
        <v>3.7377006883285189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1.4786321861624403</v>
      </c>
      <c r="D56">
        <f t="shared" si="2"/>
        <v>2.163769296705492</v>
      </c>
      <c r="E56" s="4">
        <f>Input!I57</f>
        <v>515.94761857142851</v>
      </c>
      <c r="F56">
        <f t="shared" si="3"/>
        <v>515.20585799999992</v>
      </c>
      <c r="G56">
        <f t="shared" si="4"/>
        <v>524.73418231141193</v>
      </c>
      <c r="H56">
        <f t="shared" si="5"/>
        <v>90.788964183445088</v>
      </c>
      <c r="I56">
        <f t="shared" si="6"/>
        <v>12768.945574389019</v>
      </c>
      <c r="N56">
        <f>Input!J57</f>
        <v>3.8677527142856434</v>
      </c>
      <c r="O56">
        <f t="shared" si="7"/>
        <v>3.7088038571427862</v>
      </c>
      <c r="P56">
        <f t="shared" si="8"/>
        <v>8.1143096760724625</v>
      </c>
      <c r="Q56">
        <f t="shared" si="9"/>
        <v>19.408481520623234</v>
      </c>
      <c r="R56">
        <f t="shared" si="10"/>
        <v>2.5066725678025539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1.506530906656071</v>
      </c>
      <c r="D57">
        <f t="shared" si="2"/>
        <v>2.2450769187882438</v>
      </c>
      <c r="E57" s="4">
        <f>Input!I58</f>
        <v>518.70273014285726</v>
      </c>
      <c r="F57">
        <f t="shared" si="3"/>
        <v>517.96096957142868</v>
      </c>
      <c r="G57">
        <f t="shared" si="4"/>
        <v>530.05311886429683</v>
      </c>
      <c r="H57">
        <f t="shared" si="5"/>
        <v>146.22007452101187</v>
      </c>
      <c r="I57">
        <f t="shared" si="6"/>
        <v>13999.313759565595</v>
      </c>
      <c r="N57">
        <f>Input!J58</f>
        <v>2.7551115714287562</v>
      </c>
      <c r="O57">
        <f t="shared" si="7"/>
        <v>2.596162714285899</v>
      </c>
      <c r="P57">
        <f t="shared" si="8"/>
        <v>7.7617633550008911</v>
      </c>
      <c r="Q57">
        <f t="shared" si="9"/>
        <v>26.683429979355132</v>
      </c>
      <c r="R57">
        <f t="shared" si="10"/>
        <v>1.5146253308316406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1.534429627149702</v>
      </c>
      <c r="D58">
        <f t="shared" si="2"/>
        <v>2.3278635999021193</v>
      </c>
      <c r="E58" s="4">
        <f>Input!I59</f>
        <v>521.13994428571436</v>
      </c>
      <c r="F58">
        <f t="shared" si="3"/>
        <v>520.39818371428578</v>
      </c>
      <c r="G58">
        <f t="shared" si="4"/>
        <v>535.04225998527625</v>
      </c>
      <c r="H58">
        <f t="shared" si="5"/>
        <v>214.44896983058607</v>
      </c>
      <c r="I58">
        <f t="shared" si="6"/>
        <v>15204.82262919841</v>
      </c>
      <c r="N58">
        <f>Input!J59</f>
        <v>2.4372141428571013</v>
      </c>
      <c r="O58">
        <f t="shared" si="7"/>
        <v>2.278265285714244</v>
      </c>
      <c r="P58">
        <f t="shared" si="8"/>
        <v>7.4085446603585137</v>
      </c>
      <c r="Q58">
        <f t="shared" si="9"/>
        <v>26.319766461900393</v>
      </c>
      <c r="R58">
        <f t="shared" si="10"/>
        <v>0.76997546674746697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1.5623283476433329</v>
      </c>
      <c r="D59">
        <f t="shared" si="2"/>
        <v>2.4121286196971625</v>
      </c>
      <c r="E59" s="4">
        <f>Input!I60</f>
        <v>523.31224371428573</v>
      </c>
      <c r="F59">
        <f t="shared" si="3"/>
        <v>522.57048314285714</v>
      </c>
      <c r="G59">
        <f t="shared" si="4"/>
        <v>539.71360877810457</v>
      </c>
      <c r="H59">
        <f t="shared" si="5"/>
        <v>293.88675654587757</v>
      </c>
      <c r="I59">
        <f t="shared" si="6"/>
        <v>16378.671958395385</v>
      </c>
      <c r="N59">
        <f>Input!J60</f>
        <v>2.1722994285713639</v>
      </c>
      <c r="O59">
        <f t="shared" si="7"/>
        <v>2.0133505714285067</v>
      </c>
      <c r="P59">
        <f t="shared" si="8"/>
        <v>7.056348184948714</v>
      </c>
      <c r="Q59">
        <f t="shared" si="9"/>
        <v>25.431824929970499</v>
      </c>
      <c r="R59">
        <f t="shared" si="10"/>
        <v>0.27592536509196508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1.5902270681369639</v>
      </c>
      <c r="D60">
        <f t="shared" si="2"/>
        <v>2.4978712711462703</v>
      </c>
      <c r="E60" s="4">
        <f>Input!I61</f>
        <v>526.75613314285715</v>
      </c>
      <c r="F60">
        <f t="shared" si="3"/>
        <v>526.01437257142857</v>
      </c>
      <c r="G60">
        <f t="shared" si="4"/>
        <v>544.07956851451024</v>
      </c>
      <c r="H60">
        <f t="shared" si="5"/>
        <v>326.35130446193466</v>
      </c>
      <c r="I60">
        <f t="shared" si="6"/>
        <v>17515.23750606471</v>
      </c>
      <c r="N60">
        <f>Input!J61</f>
        <v>3.4438894285714241</v>
      </c>
      <c r="O60">
        <f t="shared" si="7"/>
        <v>3.2849405714285669</v>
      </c>
      <c r="P60">
        <f t="shared" si="8"/>
        <v>6.7067486941456389</v>
      </c>
      <c r="Q60">
        <f t="shared" si="9"/>
        <v>11.708770828692533</v>
      </c>
      <c r="R60">
        <f t="shared" si="10"/>
        <v>3.0865743926990402E-2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1.6181257886305949</v>
      </c>
      <c r="D61">
        <f t="shared" si="2"/>
        <v>2.5850908600673228</v>
      </c>
      <c r="E61" s="4">
        <f>Input!I62</f>
        <v>530.57090300000004</v>
      </c>
      <c r="F61">
        <f t="shared" si="3"/>
        <v>529.82914242857146</v>
      </c>
      <c r="G61">
        <f t="shared" si="4"/>
        <v>548.15283853913377</v>
      </c>
      <c r="H61">
        <f t="shared" si="5"/>
        <v>335.75783915223633</v>
      </c>
      <c r="I61">
        <f t="shared" si="6"/>
        <v>18609.98406193246</v>
      </c>
      <c r="N61">
        <f>Input!J62</f>
        <v>3.8147698571428919</v>
      </c>
      <c r="O61">
        <f t="shared" si="7"/>
        <v>3.6558210000000346</v>
      </c>
      <c r="P61">
        <f t="shared" si="8"/>
        <v>6.3611964262944545</v>
      </c>
      <c r="Q61">
        <f t="shared" si="9"/>
        <v>7.3190561971977139</v>
      </c>
      <c r="R61">
        <f t="shared" si="10"/>
        <v>2.885438136489922E-2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1.6460245091242258</v>
      </c>
      <c r="D62">
        <f t="shared" si="2"/>
        <v>2.6737867046704715</v>
      </c>
      <c r="E62" s="4">
        <f>Input!I63</f>
        <v>534.38567285714294</v>
      </c>
      <c r="F62">
        <f t="shared" si="3"/>
        <v>533.64391228571435</v>
      </c>
      <c r="G62">
        <f t="shared" si="4"/>
        <v>551.94631669096543</v>
      </c>
      <c r="H62">
        <f t="shared" si="5"/>
        <v>334.97800701335422</v>
      </c>
      <c r="I62">
        <f t="shared" si="6"/>
        <v>19659.375095122548</v>
      </c>
      <c r="N62">
        <f>Input!J63</f>
        <v>3.8147698571428919</v>
      </c>
      <c r="O62">
        <f t="shared" si="7"/>
        <v>3.6558210000000346</v>
      </c>
      <c r="P62">
        <f t="shared" si="8"/>
        <v>6.0210140091912026</v>
      </c>
      <c r="Q62">
        <f t="shared" si="9"/>
        <v>5.5941379707267718</v>
      </c>
      <c r="R62">
        <f t="shared" si="10"/>
        <v>0.26014915781303954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1.6739232296178568</v>
      </c>
      <c r="D63">
        <f t="shared" si="2"/>
        <v>2.7639581351288522</v>
      </c>
      <c r="E63" s="4">
        <f>Input!I64</f>
        <v>538.5183402857142</v>
      </c>
      <c r="F63">
        <f t="shared" si="3"/>
        <v>537.77657971428562</v>
      </c>
      <c r="G63">
        <f t="shared" si="4"/>
        <v>555.47300853054901</v>
      </c>
      <c r="H63">
        <f t="shared" si="5"/>
        <v>313.16359284907736</v>
      </c>
      <c r="I63">
        <f t="shared" si="6"/>
        <v>20660.780932101119</v>
      </c>
      <c r="N63">
        <f>Input!J64</f>
        <v>4.132667428571267</v>
      </c>
      <c r="O63">
        <f t="shared" si="7"/>
        <v>3.9737185714284098</v>
      </c>
      <c r="P63">
        <f t="shared" si="8"/>
        <v>5.6873948997768435</v>
      </c>
      <c r="Q63">
        <f t="shared" si="9"/>
        <v>2.9366865583417687</v>
      </c>
      <c r="R63">
        <f t="shared" si="10"/>
        <v>0.7117745148977983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1.7018219501114877</v>
      </c>
      <c r="D64">
        <f t="shared" si="2"/>
        <v>2.8556044931711266</v>
      </c>
      <c r="E64" s="4">
        <f>Input!I65</f>
        <v>543.07487085714286</v>
      </c>
      <c r="F64">
        <f t="shared" si="3"/>
        <v>542.33311028571427</v>
      </c>
      <c r="G64">
        <f t="shared" si="4"/>
        <v>558.74594356998796</v>
      </c>
      <c r="H64">
        <f t="shared" si="5"/>
        <v>269.38109641736224</v>
      </c>
      <c r="I64">
        <f t="shared" si="6"/>
        <v>21612.387141207844</v>
      </c>
      <c r="N64">
        <f>Input!J65</f>
        <v>4.5565305714286524</v>
      </c>
      <c r="O64">
        <f t="shared" si="7"/>
        <v>4.3975817142857956</v>
      </c>
      <c r="P64">
        <f t="shared" si="8"/>
        <v>5.3614032419887954</v>
      </c>
      <c r="Q64">
        <f t="shared" si="9"/>
        <v>0.92895193726374437</v>
      </c>
      <c r="R64">
        <f t="shared" si="10"/>
        <v>1.3681020800411359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1.7297206706051187</v>
      </c>
      <c r="D65">
        <f t="shared" si="2"/>
        <v>2.9487251316944239</v>
      </c>
      <c r="E65" s="4">
        <f>Input!I66</f>
        <v>547.84333314285709</v>
      </c>
      <c r="F65">
        <f t="shared" si="3"/>
        <v>547.10157257142851</v>
      </c>
      <c r="G65">
        <f t="shared" si="4"/>
        <v>561.77809861618641</v>
      </c>
      <c r="H65">
        <f t="shared" si="5"/>
        <v>215.40041674245717</v>
      </c>
      <c r="I65">
        <f t="shared" si="6"/>
        <v>22513.104552516939</v>
      </c>
      <c r="N65">
        <f>Input!J66</f>
        <v>4.7684622857142358</v>
      </c>
      <c r="O65">
        <f t="shared" si="7"/>
        <v>4.609513428571379</v>
      </c>
      <c r="P65">
        <f t="shared" si="8"/>
        <v>5.0439750280449269</v>
      </c>
      <c r="Q65">
        <f t="shared" si="9"/>
        <v>0.18875688141711355</v>
      </c>
      <c r="R65">
        <f t="shared" si="10"/>
        <v>2.2114282595173913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1.7576193910987497</v>
      </c>
      <c r="D66">
        <f t="shared" si="2"/>
        <v>3.0433194143963149</v>
      </c>
      <c r="E66" s="4">
        <f>Input!I67</f>
        <v>552.66477842857148</v>
      </c>
      <c r="F66">
        <f t="shared" si="3"/>
        <v>551.9230178571429</v>
      </c>
      <c r="G66">
        <f t="shared" si="4"/>
        <v>564.58232825740015</v>
      </c>
      <c r="H66">
        <f t="shared" si="5"/>
        <v>160.25813981006149</v>
      </c>
      <c r="I66">
        <f t="shared" si="6"/>
        <v>23362.482100931058</v>
      </c>
      <c r="N66">
        <f>Input!J67</f>
        <v>4.8214452857143897</v>
      </c>
      <c r="O66">
        <f t="shared" si="7"/>
        <v>4.6624964285715329</v>
      </c>
      <c r="P66">
        <f t="shared" si="8"/>
        <v>4.7359204412293243</v>
      </c>
      <c r="Q66">
        <f t="shared" si="9"/>
        <v>5.3910856347715143E-3</v>
      </c>
      <c r="R66">
        <f t="shared" si="10"/>
        <v>3.2225339371291946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1.7855181115923806</v>
      </c>
      <c r="D67">
        <f t="shared" si="2"/>
        <v>3.139386715424624</v>
      </c>
      <c r="E67" s="4">
        <f>Input!I68</f>
        <v>556.74446285714282</v>
      </c>
      <c r="F67">
        <f t="shared" si="3"/>
        <v>556.00270228571424</v>
      </c>
      <c r="G67">
        <f t="shared" si="4"/>
        <v>567.17130244955399</v>
      </c>
      <c r="H67">
        <f t="shared" si="5"/>
        <v>124.73762961972142</v>
      </c>
      <c r="I67">
        <f t="shared" si="6"/>
        <v>24160.623451682626</v>
      </c>
      <c r="N67">
        <f>Input!J68</f>
        <v>4.0796844285713405</v>
      </c>
      <c r="O67">
        <f t="shared" si="7"/>
        <v>3.9207355714284833</v>
      </c>
      <c r="P67">
        <f t="shared" si="8"/>
        <v>4.4379272534080512</v>
      </c>
      <c r="Q67">
        <f t="shared" si="9"/>
        <v>0.26748723590885448</v>
      </c>
      <c r="R67">
        <f t="shared" si="10"/>
        <v>4.3812139081971884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1.8134168320860116</v>
      </c>
      <c r="D68">
        <f t="shared" ref="D68:D83" si="13">POWER(C68,$AB$3)</f>
        <v>3.2369264190439169</v>
      </c>
      <c r="E68" s="4">
        <f>Input!I69</f>
        <v>560.66519842857144</v>
      </c>
      <c r="F68">
        <f t="shared" ref="F68:F83" si="14">E68-$E$3</f>
        <v>559.92343785714286</v>
      </c>
      <c r="G68">
        <f t="shared" ref="G68:G83" si="15">$Z$3*(1-EXP(-1*D68))</f>
        <v>569.55745109221573</v>
      </c>
      <c r="H68">
        <f t="shared" ref="H68:H83" si="16">(F68-G68)^2</f>
        <v>92.814211013559245</v>
      </c>
      <c r="I68">
        <f t="shared" ref="I68:I83" si="17">(G68-$J$4)^2</f>
        <v>24908.108154229256</v>
      </c>
      <c r="N68">
        <f>Input!J69</f>
        <v>3.9207355714286223</v>
      </c>
      <c r="O68">
        <f t="shared" ref="O68:O83" si="18">N68-$N$3</f>
        <v>3.7617867142857651</v>
      </c>
      <c r="P68">
        <f t="shared" ref="P68:P83" si="19">POWER(C68,$AB$3)*EXP(-D68)*$Z$3*$AA$3*$AB$3</f>
        <v>4.1505651478978853</v>
      </c>
      <c r="Q68">
        <f t="shared" ref="Q68:Q83" si="20">(O68-P68)^2</f>
        <v>0.15114867044189381</v>
      </c>
      <c r="R68">
        <f t="shared" ref="R68:R83" si="21">(P68-$S$4)^2</f>
        <v>5.66676621910731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1.8413155525796425</v>
      </c>
      <c r="D69">
        <f t="shared" si="13"/>
        <v>3.3359379193176526</v>
      </c>
      <c r="E69" s="4">
        <f>Input!I70</f>
        <v>564.47996828571434</v>
      </c>
      <c r="F69">
        <f t="shared" si="14"/>
        <v>563.73820771428575</v>
      </c>
      <c r="G69">
        <f t="shared" si="15"/>
        <v>571.75291542484786</v>
      </c>
      <c r="H69">
        <f t="shared" si="16"/>
        <v>64.235539685743689</v>
      </c>
      <c r="I69">
        <f t="shared" si="17"/>
        <v>25605.917875370233</v>
      </c>
      <c r="N69">
        <f>Input!J70</f>
        <v>3.8147698571428919</v>
      </c>
      <c r="O69">
        <f t="shared" si="18"/>
        <v>3.6558210000000346</v>
      </c>
      <c r="P69">
        <f t="shared" si="19"/>
        <v>3.8742908377842551</v>
      </c>
      <c r="Q69">
        <f t="shared" si="20"/>
        <v>4.7729070021463607E-2</v>
      </c>
      <c r="R69">
        <f t="shared" si="21"/>
        <v>7.0584340755990809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1.8692142730732735</v>
      </c>
      <c r="D70">
        <f t="shared" si="13"/>
        <v>3.436420619805014</v>
      </c>
      <c r="E70" s="4">
        <f>Input!I71</f>
        <v>568.24175514285719</v>
      </c>
      <c r="F70">
        <f t="shared" si="14"/>
        <v>567.4999945714286</v>
      </c>
      <c r="G70">
        <f t="shared" si="15"/>
        <v>573.76950602204522</v>
      </c>
      <c r="H70">
        <f t="shared" si="16"/>
        <v>39.306773829412904</v>
      </c>
      <c r="I70">
        <f t="shared" si="17"/>
        <v>26255.368086873994</v>
      </c>
      <c r="N70">
        <f>Input!J71</f>
        <v>3.7617868571428517</v>
      </c>
      <c r="O70">
        <f t="shared" si="18"/>
        <v>3.6028379999999944</v>
      </c>
      <c r="P70">
        <f t="shared" si="19"/>
        <v>3.6094538511592296</v>
      </c>
      <c r="Q70">
        <f t="shared" si="20"/>
        <v>4.3769486561152826E-5</v>
      </c>
      <c r="R70">
        <f t="shared" si="21"/>
        <v>8.5357953489749807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1.8971129935669044</v>
      </c>
      <c r="D71">
        <f t="shared" si="13"/>
        <v>3.5383739332715409</v>
      </c>
      <c r="E71" s="4">
        <f>Input!I72</f>
        <v>572.37442242857139</v>
      </c>
      <c r="F71">
        <f t="shared" si="14"/>
        <v>571.63266185714281</v>
      </c>
      <c r="G71">
        <f t="shared" si="15"/>
        <v>575.61866712190067</v>
      </c>
      <c r="H71">
        <f t="shared" si="16"/>
        <v>15.888237970677411</v>
      </c>
      <c r="I71">
        <f t="shared" si="17"/>
        <v>26858.045427827925</v>
      </c>
      <c r="N71">
        <f>Input!J72</f>
        <v>4.1326672857142057</v>
      </c>
      <c r="O71">
        <f t="shared" si="18"/>
        <v>3.9737184285713485</v>
      </c>
      <c r="P71">
        <f t="shared" si="19"/>
        <v>3.3563028578314169</v>
      </c>
      <c r="Q71">
        <f t="shared" si="20"/>
        <v>0.38120198699211544</v>
      </c>
      <c r="R71">
        <f t="shared" si="21"/>
        <v>10.079096886075259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1.9250117140605354</v>
      </c>
      <c r="D72">
        <f t="shared" si="13"/>
        <v>3.6417972814127335</v>
      </c>
      <c r="E72" s="4">
        <f>Input!I73</f>
        <v>576.66603842857137</v>
      </c>
      <c r="F72">
        <f t="shared" si="14"/>
        <v>575.92427785714278</v>
      </c>
      <c r="G72">
        <f t="shared" si="15"/>
        <v>577.3114469842983</v>
      </c>
      <c r="H72">
        <f t="shared" si="16"/>
        <v>1.9242381873333974</v>
      </c>
      <c r="I72">
        <f t="shared" si="17"/>
        <v>27415.750827467953</v>
      </c>
      <c r="N72">
        <f>Input!J73</f>
        <v>4.2916159999999763</v>
      </c>
      <c r="O72">
        <f t="shared" si="18"/>
        <v>4.1326671428571196</v>
      </c>
      <c r="P72">
        <f t="shared" si="19"/>
        <v>3.1149924166420155</v>
      </c>
      <c r="Q72">
        <f t="shared" si="20"/>
        <v>1.0356618483769868</v>
      </c>
      <c r="R72">
        <f t="shared" si="21"/>
        <v>11.669532770569612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1.9529104345541664</v>
      </c>
      <c r="D73">
        <f t="shared" si="13"/>
        <v>3.7466900945898747</v>
      </c>
      <c r="E73" s="4">
        <f>Input!I74</f>
        <v>580.74572285714282</v>
      </c>
      <c r="F73">
        <f t="shared" si="14"/>
        <v>580.00396228571424</v>
      </c>
      <c r="G73">
        <f t="shared" si="15"/>
        <v>578.85847394559016</v>
      </c>
      <c r="H73">
        <f t="shared" si="16"/>
        <v>1.3121435373602084</v>
      </c>
      <c r="I73">
        <f t="shared" si="17"/>
        <v>27930.448360023904</v>
      </c>
      <c r="N73">
        <f>Input!J74</f>
        <v>4.0796844285714542</v>
      </c>
      <c r="O73">
        <f t="shared" si="18"/>
        <v>3.920735571428597</v>
      </c>
      <c r="P73">
        <f t="shared" si="19"/>
        <v>2.8855900283928331</v>
      </c>
      <c r="Q73">
        <f t="shared" si="20"/>
        <v>1.0715262952668065</v>
      </c>
      <c r="R73">
        <f t="shared" si="21"/>
        <v>13.289467360149786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1.9808091550477973</v>
      </c>
      <c r="D74">
        <f t="shared" si="13"/>
        <v>3.8530518115773504</v>
      </c>
      <c r="E74" s="4">
        <f>Input!I75</f>
        <v>584.77242428571424</v>
      </c>
      <c r="F74">
        <f t="shared" si="14"/>
        <v>584.03066371428565</v>
      </c>
      <c r="G74">
        <f t="shared" si="15"/>
        <v>580.26993781247893</v>
      </c>
      <c r="H74">
        <f t="shared" si="16"/>
        <v>14.143059308519986</v>
      </c>
      <c r="I74">
        <f t="shared" si="17"/>
        <v>28404.219708291665</v>
      </c>
      <c r="N74">
        <f>Input!J75</f>
        <v>4.026701428571414</v>
      </c>
      <c r="O74">
        <f t="shared" si="18"/>
        <v>3.8677525714285568</v>
      </c>
      <c r="P74">
        <f t="shared" si="19"/>
        <v>2.6680833863392905</v>
      </c>
      <c r="Q74">
        <f t="shared" si="20"/>
        <v>1.4392061536527441</v>
      </c>
      <c r="R74">
        <f t="shared" si="21"/>
        <v>14.922605321348192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2.008707875541428</v>
      </c>
      <c r="D75">
        <f t="shared" si="13"/>
        <v>3.9608818793208225</v>
      </c>
      <c r="E75" s="4">
        <f>Input!I76</f>
        <v>588.64017714285717</v>
      </c>
      <c r="F75">
        <f t="shared" si="14"/>
        <v>587.89841657142858</v>
      </c>
      <c r="G75">
        <f t="shared" si="15"/>
        <v>581.55557622065726</v>
      </c>
      <c r="H75">
        <f t="shared" si="16"/>
        <v>40.231623715372912</v>
      </c>
      <c r="I75">
        <f t="shared" si="17"/>
        <v>28839.224036036445</v>
      </c>
      <c r="N75">
        <f>Input!J76</f>
        <v>3.867752857142932</v>
      </c>
      <c r="O75">
        <f t="shared" si="18"/>
        <v>3.7088040000000748</v>
      </c>
      <c r="P75">
        <f t="shared" si="19"/>
        <v>2.4623877240124936</v>
      </c>
      <c r="Q75">
        <f t="shared" si="20"/>
        <v>1.5535535330467503</v>
      </c>
      <c r="R75">
        <f t="shared" si="21"/>
        <v>16.554111998458026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2.036606596035059</v>
      </c>
      <c r="D76">
        <f t="shared" si="13"/>
        <v>4.0701797527056343</v>
      </c>
      <c r="E76" s="4">
        <f>Input!I77</f>
        <v>592.71986157142862</v>
      </c>
      <c r="F76">
        <f t="shared" si="14"/>
        <v>591.97810100000004</v>
      </c>
      <c r="G76">
        <f t="shared" si="15"/>
        <v>582.72466557240853</v>
      </c>
      <c r="H76">
        <f t="shared" si="16"/>
        <v>85.626067212605705</v>
      </c>
      <c r="I76">
        <f t="shared" si="17"/>
        <v>29237.663009502729</v>
      </c>
      <c r="N76">
        <f>Input!J77</f>
        <v>4.0796844285714542</v>
      </c>
      <c r="O76">
        <f t="shared" si="18"/>
        <v>3.920735571428597</v>
      </c>
      <c r="P76">
        <f t="shared" si="19"/>
        <v>2.2683531686039697</v>
      </c>
      <c r="Q76">
        <f t="shared" si="20"/>
        <v>2.7303676051644885</v>
      </c>
      <c r="R76">
        <f t="shared" si="21"/>
        <v>18.170688293580444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2.06450531652869</v>
      </c>
      <c r="D77">
        <f t="shared" si="13"/>
        <v>4.1809448943348908</v>
      </c>
      <c r="E77" s="4">
        <f>Input!I78</f>
        <v>596.58761428571427</v>
      </c>
      <c r="F77">
        <f t="shared" si="14"/>
        <v>595.84585371428568</v>
      </c>
      <c r="G77">
        <f t="shared" si="15"/>
        <v>583.78601616152707</v>
      </c>
      <c r="H77">
        <f t="shared" si="16"/>
        <v>145.43968179892676</v>
      </c>
      <c r="I77">
        <f t="shared" si="17"/>
        <v>29601.750663669023</v>
      </c>
      <c r="N77">
        <f>Input!J78</f>
        <v>3.8677527142856434</v>
      </c>
      <c r="O77">
        <f t="shared" si="18"/>
        <v>3.7088038571427862</v>
      </c>
      <c r="P77">
        <f t="shared" si="19"/>
        <v>2.0857720170779159</v>
      </c>
      <c r="Q77">
        <f t="shared" si="20"/>
        <v>2.6342323538643586</v>
      </c>
      <c r="R77">
        <f t="shared" si="21"/>
        <v>19.760604817928506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2.0924040370223209</v>
      </c>
      <c r="D78">
        <f t="shared" si="13"/>
        <v>4.293176774316664</v>
      </c>
      <c r="E78" s="4">
        <f>Input!I79</f>
        <v>599.76658914285713</v>
      </c>
      <c r="F78">
        <f t="shared" si="14"/>
        <v>599.02482857142854</v>
      </c>
      <c r="G78">
        <f t="shared" si="15"/>
        <v>584.7479710930586</v>
      </c>
      <c r="H78">
        <f t="shared" si="16"/>
        <v>203.82865945768791</v>
      </c>
      <c r="I78">
        <f t="shared" si="17"/>
        <v>29933.687777742696</v>
      </c>
      <c r="N78">
        <f>Input!J79</f>
        <v>3.1789748571428618</v>
      </c>
      <c r="O78">
        <f t="shared" si="18"/>
        <v>3.0200260000000045</v>
      </c>
      <c r="P78">
        <f t="shared" si="19"/>
        <v>1.9143858613841611</v>
      </c>
      <c r="Q78">
        <f t="shared" si="20"/>
        <v>1.2224401161184615</v>
      </c>
      <c r="R78">
        <f t="shared" si="21"/>
        <v>21.313700423371294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2.1203027575159519</v>
      </c>
      <c r="D79">
        <f t="shared" si="13"/>
        <v>4.4068748700598581</v>
      </c>
      <c r="E79" s="4">
        <f>Input!I80</f>
        <v>602.78661528571422</v>
      </c>
      <c r="F79">
        <f t="shared" si="14"/>
        <v>602.04485471428563</v>
      </c>
      <c r="G79">
        <f t="shared" si="15"/>
        <v>585.61840860900554</v>
      </c>
      <c r="H79">
        <f t="shared" si="16"/>
        <v>269.82813164967155</v>
      </c>
      <c r="I79">
        <f t="shared" si="17"/>
        <v>30235.640405034985</v>
      </c>
      <c r="N79">
        <f>Input!J80</f>
        <v>3.0200261428570911</v>
      </c>
      <c r="O79">
        <f t="shared" si="18"/>
        <v>2.8610772857142339</v>
      </c>
      <c r="P79">
        <f t="shared" si="19"/>
        <v>1.7538924984596014</v>
      </c>
      <c r="Q79">
        <f t="shared" si="20"/>
        <v>1.2258581531280859</v>
      </c>
      <c r="R79">
        <f t="shared" si="21"/>
        <v>22.821350365423942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2.1482014780095828</v>
      </c>
      <c r="D80">
        <f t="shared" si="13"/>
        <v>4.5220386660782497</v>
      </c>
      <c r="E80" s="4">
        <f>Input!I81</f>
        <v>605.7536584285715</v>
      </c>
      <c r="F80">
        <f t="shared" si="14"/>
        <v>605.01189785714291</v>
      </c>
      <c r="G80">
        <f t="shared" si="15"/>
        <v>586.40474743875927</v>
      </c>
      <c r="H80">
        <f t="shared" si="16"/>
        <v>346.22604669235443</v>
      </c>
      <c r="I80">
        <f t="shared" si="17"/>
        <v>30509.722193094465</v>
      </c>
      <c r="N80">
        <f>Input!J81</f>
        <v>2.9670431428572783</v>
      </c>
      <c r="O80">
        <f t="shared" si="18"/>
        <v>2.8080942857144211</v>
      </c>
      <c r="P80">
        <f t="shared" si="19"/>
        <v>1.6039525699717689</v>
      </c>
      <c r="Q80">
        <f t="shared" si="20"/>
        <v>1.4499572715916582</v>
      </c>
      <c r="R80">
        <f t="shared" si="21"/>
        <v>24.276409314679785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2.1761001985032138</v>
      </c>
      <c r="D81">
        <f t="shared" si="13"/>
        <v>4.6386676538022842</v>
      </c>
      <c r="E81" s="4">
        <f>Input!I82</f>
        <v>608.40280414285724</v>
      </c>
      <c r="F81">
        <f t="shared" si="14"/>
        <v>607.66104357142865</v>
      </c>
      <c r="G81">
        <f t="shared" si="15"/>
        <v>587.11395480410522</v>
      </c>
      <c r="H81">
        <f t="shared" si="16"/>
        <v>422.18285681226865</v>
      </c>
      <c r="I81">
        <f t="shared" si="17"/>
        <v>30757.980129191608</v>
      </c>
      <c r="N81">
        <f>Input!J82</f>
        <v>2.6491457142857371</v>
      </c>
      <c r="O81">
        <f t="shared" si="18"/>
        <v>2.4901968571428799</v>
      </c>
      <c r="P81">
        <f t="shared" si="19"/>
        <v>1.4641958858369897</v>
      </c>
      <c r="Q81">
        <f t="shared" si="20"/>
        <v>1.05267799312063</v>
      </c>
      <c r="R81">
        <f t="shared" si="21"/>
        <v>25.673134254199915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2.2039989189968447</v>
      </c>
      <c r="D82">
        <f t="shared" si="13"/>
        <v>4.756761331398212</v>
      </c>
      <c r="E82" s="4">
        <f>Input!I83</f>
        <v>610.99896685714282</v>
      </c>
      <c r="F82">
        <f t="shared" si="14"/>
        <v>610.25720628571423</v>
      </c>
      <c r="G82">
        <f t="shared" si="15"/>
        <v>587.75255672267508</v>
      </c>
      <c r="H82">
        <f t="shared" si="16"/>
        <v>506.45925195519828</v>
      </c>
      <c r="I82">
        <f t="shared" si="17"/>
        <v>30982.383352408167</v>
      </c>
      <c r="N82">
        <f>Input!J83</f>
        <v>2.5961627142855832</v>
      </c>
      <c r="O82">
        <f t="shared" si="18"/>
        <v>2.437213857142726</v>
      </c>
      <c r="P82">
        <f t="shared" si="19"/>
        <v>1.3342273943169565</v>
      </c>
      <c r="Q82">
        <f t="shared" si="20"/>
        <v>1.2165791371769026</v>
      </c>
      <c r="R82">
        <f t="shared" si="21"/>
        <v>27.007092006379381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2.2318976394904757</v>
      </c>
      <c r="D83">
        <f t="shared" si="13"/>
        <v>4.876319203594214</v>
      </c>
      <c r="E83" s="4">
        <f>Input!I84</f>
        <v>613.2772321428572</v>
      </c>
      <c r="F83">
        <f t="shared" si="14"/>
        <v>612.53547157142862</v>
      </c>
      <c r="G83">
        <f t="shared" si="15"/>
        <v>588.32665027020823</v>
      </c>
      <c r="H83">
        <f t="shared" si="16"/>
        <v>586.06702879442173</v>
      </c>
      <c r="I83">
        <f t="shared" si="17"/>
        <v>31184.814685294859</v>
      </c>
      <c r="N83">
        <f>Input!J84</f>
        <v>2.278265285714383</v>
      </c>
      <c r="O83">
        <f t="shared" si="18"/>
        <v>2.1193164285715258</v>
      </c>
      <c r="P83">
        <f t="shared" si="19"/>
        <v>1.2136327698587359</v>
      </c>
      <c r="Q83">
        <f t="shared" si="20"/>
        <v>0.82026288965938532</v>
      </c>
      <c r="R83">
        <f t="shared" si="21"/>
        <v>28.275055753557801</v>
      </c>
    </row>
    <row r="84" spans="1:18" x14ac:dyDescent="0.25">
      <c r="A84">
        <f>Input!G85</f>
        <v>81</v>
      </c>
      <c r="E84" s="4">
        <f>Input!I85</f>
        <v>615.6084804285714</v>
      </c>
      <c r="N84">
        <f>Input!J85</f>
        <v>2.3312482857141958</v>
      </c>
    </row>
    <row r="85" spans="1:18" x14ac:dyDescent="0.25">
      <c r="A85">
        <f>Input!G86</f>
        <v>82</v>
      </c>
      <c r="E85" s="4">
        <f>Input!I86</f>
        <v>617.67481414285714</v>
      </c>
      <c r="N85">
        <f>Input!J86</f>
        <v>2.0663337142857472</v>
      </c>
    </row>
    <row r="86" spans="1:18" x14ac:dyDescent="0.25">
      <c r="A86">
        <f>Input!G87</f>
        <v>83</v>
      </c>
      <c r="E86" s="4">
        <f>Input!I87</f>
        <v>619.52921614285719</v>
      </c>
      <c r="N86">
        <f>Input!J87</f>
        <v>1.8544020000000501</v>
      </c>
    </row>
    <row r="87" spans="1:18" x14ac:dyDescent="0.25">
      <c r="A87">
        <f>Input!G88</f>
        <v>84</v>
      </c>
      <c r="E87" s="4">
        <f>Input!I88</f>
        <v>621.38361814285713</v>
      </c>
      <c r="N87">
        <f>Input!J88</f>
        <v>1.8544019999999364</v>
      </c>
    </row>
    <row r="88" spans="1:18" x14ac:dyDescent="0.25">
      <c r="A88">
        <f>Input!G89</f>
        <v>85</v>
      </c>
      <c r="E88" s="4">
        <f>Input!I89</f>
        <v>623.39696885714295</v>
      </c>
      <c r="N88">
        <f>Input!J89</f>
        <v>2.0133507142858207</v>
      </c>
    </row>
    <row r="89" spans="1:18" x14ac:dyDescent="0.25">
      <c r="A89">
        <f>Input!G90</f>
        <v>86</v>
      </c>
      <c r="E89" s="4">
        <f>Input!I90</f>
        <v>625.62225128571424</v>
      </c>
      <c r="N89">
        <f>Input!J90</f>
        <v>2.2252824285712904</v>
      </c>
    </row>
    <row r="90" spans="1:18" x14ac:dyDescent="0.25">
      <c r="A90">
        <f>Input!G91</f>
        <v>87</v>
      </c>
      <c r="E90" s="4">
        <f>Input!I91</f>
        <v>628.00648242857153</v>
      </c>
      <c r="N90">
        <f>Input!J91</f>
        <v>2.3842311428572884</v>
      </c>
    </row>
    <row r="91" spans="1:18" x14ac:dyDescent="0.25">
      <c r="A91">
        <f>Input!G92</f>
        <v>88</v>
      </c>
      <c r="E91" s="4">
        <f>Input!I92</f>
        <v>630.44369642857146</v>
      </c>
      <c r="N91">
        <f>Input!J92</f>
        <v>2.4372139999999263</v>
      </c>
    </row>
    <row r="92" spans="1:18" x14ac:dyDescent="0.25">
      <c r="A92">
        <f>Input!G93</f>
        <v>89</v>
      </c>
      <c r="E92" s="4">
        <f>Input!I93</f>
        <v>633.03985928571433</v>
      </c>
      <c r="N92">
        <f>Input!J93</f>
        <v>2.5961628571428719</v>
      </c>
    </row>
    <row r="93" spans="1:18" x14ac:dyDescent="0.25">
      <c r="A93">
        <f>Input!G94</f>
        <v>90</v>
      </c>
      <c r="E93" s="4">
        <f>Input!I94</f>
        <v>636.37778285714285</v>
      </c>
      <c r="N93">
        <f>Input!J94</f>
        <v>3.3379235714285187</v>
      </c>
    </row>
    <row r="94" spans="1:18" x14ac:dyDescent="0.25">
      <c r="A94">
        <f>Input!G95</f>
        <v>91</v>
      </c>
      <c r="E94" s="4">
        <f>Input!I95</f>
        <v>639.66272357142861</v>
      </c>
      <c r="N94">
        <f>Input!J95</f>
        <v>3.2849407142857672</v>
      </c>
    </row>
    <row r="95" spans="1:18" x14ac:dyDescent="0.25">
      <c r="A95">
        <f>Input!G96</f>
        <v>92</v>
      </c>
      <c r="E95" s="4">
        <f>Input!I96</f>
        <v>642.73573257142857</v>
      </c>
      <c r="N95">
        <f>Input!J96</f>
        <v>3.0730089999999564</v>
      </c>
    </row>
    <row r="96" spans="1:18" x14ac:dyDescent="0.25">
      <c r="A96">
        <f>Input!G97</f>
        <v>93</v>
      </c>
      <c r="E96" s="4">
        <f>Input!I97</f>
        <v>645.59680985714283</v>
      </c>
      <c r="N96">
        <f>Input!J97</f>
        <v>2.8610772857142592</v>
      </c>
    </row>
    <row r="97" spans="1:14" x14ac:dyDescent="0.25">
      <c r="A97">
        <f>Input!G98</f>
        <v>94</v>
      </c>
      <c r="E97" s="4">
        <f>Input!I98</f>
        <v>648.35192128571418</v>
      </c>
      <c r="N97">
        <f>Input!J98</f>
        <v>2.7551114285713538</v>
      </c>
    </row>
    <row r="98" spans="1:14" x14ac:dyDescent="0.25">
      <c r="A98">
        <f>Input!G99</f>
        <v>95</v>
      </c>
      <c r="E98" s="4">
        <f>Input!I99</f>
        <v>650.94808414285706</v>
      </c>
      <c r="N98">
        <f>Input!J99</f>
        <v>2.5961628571428719</v>
      </c>
    </row>
    <row r="99" spans="1:14" x14ac:dyDescent="0.25">
      <c r="A99">
        <f>Input!G100</f>
        <v>96</v>
      </c>
      <c r="E99" s="4">
        <f>Input!I100</f>
        <v>653.33231514285706</v>
      </c>
      <c r="N99">
        <f>Input!J100</f>
        <v>2.3842309999999998</v>
      </c>
    </row>
    <row r="100" spans="1:14" x14ac:dyDescent="0.25">
      <c r="A100">
        <f>Input!G101</f>
        <v>97</v>
      </c>
      <c r="E100" s="4">
        <f>Input!I101</f>
        <v>655.02776842857145</v>
      </c>
      <c r="N100">
        <f>Input!J101</f>
        <v>1.6954532857143931</v>
      </c>
    </row>
    <row r="101" spans="1:14" x14ac:dyDescent="0.25">
      <c r="A101">
        <f>Input!G102</f>
        <v>98</v>
      </c>
      <c r="E101" s="4">
        <f>Input!I102</f>
        <v>656.93515328571436</v>
      </c>
      <c r="N101">
        <f>Input!J102</f>
        <v>1.9073848571429153</v>
      </c>
    </row>
    <row r="102" spans="1:14" x14ac:dyDescent="0.25">
      <c r="A102">
        <f>Input!G103</f>
        <v>99</v>
      </c>
      <c r="E102" s="4">
        <f>Input!I103</f>
        <v>658.63060657142853</v>
      </c>
      <c r="N102">
        <f>Input!J103</f>
        <v>1.6954532857141658</v>
      </c>
    </row>
    <row r="103" spans="1:14" x14ac:dyDescent="0.25">
      <c r="A103">
        <f>Input!G104</f>
        <v>100</v>
      </c>
      <c r="E103" s="4">
        <f>Input!I104</f>
        <v>660.22009400000002</v>
      </c>
      <c r="N103">
        <f>Input!J104</f>
        <v>1.5894874285714877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0.74176057142857144</v>
      </c>
      <c r="F3">
        <f>E3-$E$3</f>
        <v>0</v>
      </c>
      <c r="G3">
        <f>P3</f>
        <v>0</v>
      </c>
      <c r="H3">
        <f>(F3-G3)^2</f>
        <v>0</v>
      </c>
      <c r="I3">
        <f>(G3-$J$4)^2</f>
        <v>128351.24533254528</v>
      </c>
      <c r="J3" s="2" t="s">
        <v>11</v>
      </c>
      <c r="K3" s="23">
        <f>SUM(H3:H161)</f>
        <v>11200347.627869036</v>
      </c>
      <c r="L3">
        <f>1-(K3/K5)</f>
        <v>-0.47306295002053877</v>
      </c>
      <c r="N3" s="4">
        <f>Input!J4</f>
        <v>0.15894885714285711</v>
      </c>
      <c r="O3">
        <f>N3-$N$3</f>
        <v>0</v>
      </c>
      <c r="P3" s="4">
        <v>0</v>
      </c>
      <c r="Q3">
        <f>(O3-P3)^2</f>
        <v>0</v>
      </c>
      <c r="R3">
        <f>(O3-$S$4)^2</f>
        <v>53.895627964042482</v>
      </c>
      <c r="S3" s="2" t="s">
        <v>11</v>
      </c>
      <c r="T3" s="23">
        <f>SUM(Q4:Q167)</f>
        <v>7921.6459052563441</v>
      </c>
      <c r="U3">
        <f>1-(T3/T5)</f>
        <v>-2.5955409911861089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1.0066751428571428</v>
      </c>
      <c r="F4">
        <f t="shared" ref="F4:F67" si="3">E4-$E$3</f>
        <v>0.26491457142857133</v>
      </c>
      <c r="G4">
        <f>P4</f>
        <v>2.1370326615924773</v>
      </c>
      <c r="H4">
        <f>(F4-G4)^2</f>
        <v>3.5048261435189509</v>
      </c>
      <c r="I4">
        <f t="shared" ref="I4:I67" si="4">(G4-$J$4)^2</f>
        <v>126824.57952766176</v>
      </c>
      <c r="J4">
        <f>AVERAGE(F3:F161)</f>
        <v>358.26142037979093</v>
      </c>
      <c r="K4" t="s">
        <v>5</v>
      </c>
      <c r="L4" t="s">
        <v>6</v>
      </c>
      <c r="N4" s="4">
        <f>Input!J5</f>
        <v>0.26491457142857133</v>
      </c>
      <c r="O4">
        <f>N4-$N$3</f>
        <v>0.10596571428571422</v>
      </c>
      <c r="P4">
        <f>$Y$3*((1/$AA$3)*(1/SQRT(2*PI()))*EXP(-1*D4*D4/2))</f>
        <v>2.1370326615924773</v>
      </c>
      <c r="Q4">
        <f>(O4-P4)^2</f>
        <v>4.1252329444420122</v>
      </c>
      <c r="R4">
        <f t="shared" ref="R4:R67" si="5">(O4-$S$4)^2</f>
        <v>52.350990899172629</v>
      </c>
      <c r="S4">
        <f>AVERAGE(O3:O167)</f>
        <v>7.341364175958204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1.4305385714285717</v>
      </c>
      <c r="F5">
        <f t="shared" si="3"/>
        <v>0.68877800000000022</v>
      </c>
      <c r="G5">
        <f>G4+P5</f>
        <v>7.4644130315874202</v>
      </c>
      <c r="H5">
        <f t="shared" ref="H5:H68" si="6">(F5-G5)^2</f>
        <v>45.909230081274657</v>
      </c>
      <c r="I5">
        <f t="shared" si="4"/>
        <v>123058.54036445556</v>
      </c>
      <c r="K5">
        <f>SUM(I3:I161)</f>
        <v>7603441.2702545198</v>
      </c>
      <c r="L5">
        <f>1-((1-L3)*(W3-1)/(W3-1-1))</f>
        <v>-0.49170931647649496</v>
      </c>
      <c r="N5" s="4">
        <f>Input!J6</f>
        <v>0.42386342857142889</v>
      </c>
      <c r="O5">
        <f t="shared" ref="O5:O68" si="7">N5-$N$3</f>
        <v>0.26491457142857178</v>
      </c>
      <c r="P5">
        <f t="shared" ref="P5:P68" si="8">$Y$3*((1/$AA$3)*(1/SQRT(2*PI()))*EXP(-1*D5*D5/2))</f>
        <v>5.3273803699949429</v>
      </c>
      <c r="Q5">
        <f t="shared" ref="Q5:Q68" si="9">(O5-P5)^2</f>
        <v>25.628559961654243</v>
      </c>
      <c r="R5">
        <f t="shared" si="5"/>
        <v>50.076139005447587</v>
      </c>
      <c r="T5">
        <f>SUM(R4:R167)</f>
        <v>2203.1860920720933</v>
      </c>
      <c r="U5">
        <f>1-((1-U3)*(Y3-1)/(Y3-1-1))</f>
        <v>-2.5973768357033431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2.0133507142857145</v>
      </c>
      <c r="F6">
        <f t="shared" si="3"/>
        <v>1.2715901428571432</v>
      </c>
      <c r="G6">
        <f t="shared" ref="G6:G69" si="10">G5+P6</f>
        <v>38.418442554684681</v>
      </c>
      <c r="H6">
        <f t="shared" si="6"/>
        <v>1379.8886441060974</v>
      </c>
      <c r="I6">
        <f t="shared" si="4"/>
        <v>102299.5304640314</v>
      </c>
      <c r="N6" s="4">
        <f>Input!J7</f>
        <v>0.58281214285714289</v>
      </c>
      <c r="O6">
        <f t="shared" si="7"/>
        <v>0.42386328571428578</v>
      </c>
      <c r="P6">
        <f t="shared" si="8"/>
        <v>30.954029523097262</v>
      </c>
      <c r="Q6">
        <f t="shared" si="9"/>
        <v>932.09105048223932</v>
      </c>
      <c r="R6">
        <f t="shared" si="5"/>
        <v>47.851818566525402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2.9670432857142859</v>
      </c>
      <c r="F7">
        <f t="shared" si="3"/>
        <v>2.2252827142857146</v>
      </c>
      <c r="G7">
        <f t="shared" si="10"/>
        <v>56.070544748267977</v>
      </c>
      <c r="H7">
        <f t="shared" si="6"/>
        <v>2899.3122435082118</v>
      </c>
      <c r="I7">
        <f t="shared" si="4"/>
        <v>91319.32531494656</v>
      </c>
      <c r="N7" s="4">
        <f>Input!J8</f>
        <v>0.95369257142857133</v>
      </c>
      <c r="O7">
        <f t="shared" si="7"/>
        <v>0.79474371428571422</v>
      </c>
      <c r="P7">
        <f t="shared" si="8"/>
        <v>17.652102193583296</v>
      </c>
      <c r="Q7">
        <f t="shared" si="9"/>
        <v>284.17053489954606</v>
      </c>
      <c r="R7">
        <f t="shared" si="5"/>
        <v>42.858239469188916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4.2386332857142852</v>
      </c>
      <c r="F8">
        <f t="shared" si="3"/>
        <v>3.4968727142857139</v>
      </c>
      <c r="G8">
        <f t="shared" si="10"/>
        <v>56.070544748267977</v>
      </c>
      <c r="H8">
        <f t="shared" si="6"/>
        <v>2763.9909911367286</v>
      </c>
      <c r="I8">
        <f t="shared" si="4"/>
        <v>91319.32531494656</v>
      </c>
      <c r="N8" s="4">
        <f>Input!J9</f>
        <v>1.2715899999999993</v>
      </c>
      <c r="O8">
        <f t="shared" si="7"/>
        <v>1.1126411428571421</v>
      </c>
      <c r="P8">
        <f t="shared" si="8"/>
        <v>2.7037687730027737E-17</v>
      </c>
      <c r="Q8">
        <f t="shared" si="9"/>
        <v>1.2379703127784474</v>
      </c>
      <c r="R8">
        <f t="shared" si="5"/>
        <v>38.796990623083694</v>
      </c>
      <c r="T8" s="19" t="s">
        <v>28</v>
      </c>
      <c r="U8" s="24">
        <f>SQRT((U5-L5)^2)</f>
        <v>2.1056675192268481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5.987069428571429</v>
      </c>
      <c r="F9">
        <f t="shared" si="3"/>
        <v>5.2453088571428577</v>
      </c>
      <c r="G9">
        <f t="shared" si="10"/>
        <v>56.070544748267977</v>
      </c>
      <c r="H9">
        <f t="shared" si="6"/>
        <v>2583.2046033885131</v>
      </c>
      <c r="I9">
        <f t="shared" si="4"/>
        <v>91319.32531494656</v>
      </c>
      <c r="N9" s="4">
        <f>Input!J10</f>
        <v>1.7484361428571438</v>
      </c>
      <c r="O9">
        <f t="shared" si="7"/>
        <v>1.5894872857142865</v>
      </c>
      <c r="P9">
        <f t="shared" si="8"/>
        <v>1.8654066528481725E-192</v>
      </c>
      <c r="Q9">
        <f t="shared" si="9"/>
        <v>2.5264698314473701</v>
      </c>
      <c r="R9">
        <f t="shared" si="5"/>
        <v>33.084087760522031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8.2653347142857143</v>
      </c>
      <c r="F10">
        <f t="shared" si="3"/>
        <v>7.523574142857143</v>
      </c>
      <c r="G10">
        <f t="shared" si="10"/>
        <v>56.070544748267977</v>
      </c>
      <c r="H10">
        <f t="shared" si="6"/>
        <v>2356.8083549626235</v>
      </c>
      <c r="I10">
        <f t="shared" si="4"/>
        <v>91319.32531494656</v>
      </c>
      <c r="N10" s="4">
        <f>Input!J11</f>
        <v>2.2782652857142853</v>
      </c>
      <c r="O10">
        <f t="shared" si="7"/>
        <v>2.1193164285714281</v>
      </c>
      <c r="P10">
        <f t="shared" si="8"/>
        <v>0</v>
      </c>
      <c r="Q10">
        <f t="shared" si="9"/>
        <v>4.4915021244127535</v>
      </c>
      <c r="R10">
        <f t="shared" si="5"/>
        <v>27.269782675987305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11.603258428571428</v>
      </c>
      <c r="F11">
        <f t="shared" si="3"/>
        <v>10.861497857142856</v>
      </c>
      <c r="G11">
        <f t="shared" si="10"/>
        <v>56.070544748267977</v>
      </c>
      <c r="H11">
        <f t="shared" si="6"/>
        <v>2043.8579208039498</v>
      </c>
      <c r="I11">
        <f t="shared" si="4"/>
        <v>91319.32531494656</v>
      </c>
      <c r="N11" s="4">
        <f>Input!J12</f>
        <v>3.3379237142857132</v>
      </c>
      <c r="O11">
        <f t="shared" si="7"/>
        <v>3.178974857142856</v>
      </c>
      <c r="P11">
        <f t="shared" si="8"/>
        <v>0</v>
      </c>
      <c r="Q11">
        <f t="shared" si="9"/>
        <v>10.105881142346442</v>
      </c>
      <c r="R11">
        <f t="shared" si="5"/>
        <v>17.3254848413881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17.00751557142857</v>
      </c>
      <c r="F12">
        <f t="shared" si="3"/>
        <v>16.265754999999999</v>
      </c>
      <c r="G12">
        <f t="shared" si="10"/>
        <v>56.070544748267977</v>
      </c>
      <c r="H12">
        <f t="shared" si="6"/>
        <v>1584.4212869038195</v>
      </c>
      <c r="I12">
        <f t="shared" si="4"/>
        <v>91319.32531494656</v>
      </c>
      <c r="N12" s="4">
        <f>Input!J13</f>
        <v>5.4042571428571424</v>
      </c>
      <c r="O12">
        <f t="shared" si="7"/>
        <v>5.2453082857142856</v>
      </c>
      <c r="P12">
        <f t="shared" si="8"/>
        <v>0</v>
      </c>
      <c r="Q12">
        <f t="shared" si="9"/>
        <v>27.513259012182939</v>
      </c>
      <c r="R12">
        <f t="shared" si="5"/>
        <v>4.3934502950262253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23.153533571428571</v>
      </c>
      <c r="F13">
        <f t="shared" si="3"/>
        <v>22.411773</v>
      </c>
      <c r="G13">
        <f t="shared" si="10"/>
        <v>56.070544748267977</v>
      </c>
      <c r="H13">
        <f t="shared" si="6"/>
        <v>1132.9129156020028</v>
      </c>
      <c r="I13">
        <f t="shared" si="4"/>
        <v>91319.32531494656</v>
      </c>
      <c r="N13" s="4">
        <f>Input!J14</f>
        <v>6.1460180000000015</v>
      </c>
      <c r="O13">
        <f t="shared" si="7"/>
        <v>5.9870691428571448</v>
      </c>
      <c r="P13">
        <f t="shared" si="8"/>
        <v>0</v>
      </c>
      <c r="Q13">
        <f t="shared" si="9"/>
        <v>35.844996921352184</v>
      </c>
      <c r="R13">
        <f t="shared" si="5"/>
        <v>1.8341150366821992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30.942021857142858</v>
      </c>
      <c r="F14">
        <f t="shared" si="3"/>
        <v>30.200261285714287</v>
      </c>
      <c r="G14">
        <f t="shared" si="10"/>
        <v>56.070544748267977</v>
      </c>
      <c r="H14">
        <f t="shared" si="6"/>
        <v>669.2715664328789</v>
      </c>
      <c r="I14">
        <f t="shared" si="4"/>
        <v>91319.32531494656</v>
      </c>
      <c r="N14" s="4">
        <f>Input!J15</f>
        <v>7.788488285714287</v>
      </c>
      <c r="O14">
        <f t="shared" si="7"/>
        <v>7.6295394285714302</v>
      </c>
      <c r="P14">
        <f t="shared" si="8"/>
        <v>0</v>
      </c>
      <c r="Q14">
        <f t="shared" si="9"/>
        <v>58.209871892126067</v>
      </c>
      <c r="R14">
        <f t="shared" si="5"/>
        <v>8.304497621869672E-2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40.531929285714291</v>
      </c>
      <c r="F15">
        <f t="shared" si="3"/>
        <v>39.79016871428572</v>
      </c>
      <c r="G15">
        <f t="shared" si="10"/>
        <v>56.070544748267977</v>
      </c>
      <c r="H15">
        <f t="shared" si="6"/>
        <v>265.05064380786388</v>
      </c>
      <c r="I15">
        <f t="shared" si="4"/>
        <v>91319.32531494656</v>
      </c>
      <c r="N15" s="4">
        <f>Input!J16</f>
        <v>9.5899074285714327</v>
      </c>
      <c r="O15">
        <f t="shared" si="7"/>
        <v>9.430958571428576</v>
      </c>
      <c r="P15">
        <f t="shared" si="8"/>
        <v>0</v>
      </c>
      <c r="Q15">
        <f t="shared" si="9"/>
        <v>88.942979576002131</v>
      </c>
      <c r="R15">
        <f t="shared" si="5"/>
        <v>4.3664047375811892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52.55905085714285</v>
      </c>
      <c r="F16">
        <f t="shared" si="3"/>
        <v>51.817290285714279</v>
      </c>
      <c r="G16">
        <f t="shared" si="10"/>
        <v>56.070544748267977</v>
      </c>
      <c r="H16">
        <f t="shared" si="6"/>
        <v>18.090173523232952</v>
      </c>
      <c r="I16">
        <f t="shared" si="4"/>
        <v>91319.32531494656</v>
      </c>
      <c r="N16" s="4">
        <f>Input!J17</f>
        <v>12.027121571428559</v>
      </c>
      <c r="O16">
        <f t="shared" si="7"/>
        <v>11.868172714285702</v>
      </c>
      <c r="P16">
        <f t="shared" si="8"/>
        <v>0</v>
      </c>
      <c r="Q16">
        <f t="shared" si="9"/>
        <v>140.85352357611566</v>
      </c>
      <c r="R16">
        <f t="shared" si="5"/>
        <v>20.49199554267474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65.539864857142859</v>
      </c>
      <c r="F17">
        <f t="shared" si="3"/>
        <v>64.798104285714288</v>
      </c>
      <c r="G17">
        <f t="shared" si="10"/>
        <v>56.070544748267977</v>
      </c>
      <c r="H17">
        <f t="shared" si="6"/>
        <v>76.17029547967006</v>
      </c>
      <c r="I17">
        <f t="shared" si="4"/>
        <v>91319.32531494656</v>
      </c>
      <c r="N17" s="4">
        <f>Input!J18</f>
        <v>12.980814000000009</v>
      </c>
      <c r="O17">
        <f t="shared" si="7"/>
        <v>12.821865142857153</v>
      </c>
      <c r="P17">
        <f t="shared" si="8"/>
        <v>0</v>
      </c>
      <c r="Q17">
        <f t="shared" si="9"/>
        <v>164.40022574161526</v>
      </c>
      <c r="R17">
        <f t="shared" si="5"/>
        <v>30.035890848180312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79.845251571428562</v>
      </c>
      <c r="F18">
        <f t="shared" si="3"/>
        <v>79.103490999999991</v>
      </c>
      <c r="G18">
        <f t="shared" si="10"/>
        <v>56.070544748267977</v>
      </c>
      <c r="H18">
        <f t="shared" si="6"/>
        <v>530.51661303517585</v>
      </c>
      <c r="I18">
        <f t="shared" si="4"/>
        <v>91319.32531494656</v>
      </c>
      <c r="N18" s="4">
        <f>Input!J19</f>
        <v>14.305386714285703</v>
      </c>
      <c r="O18">
        <f t="shared" si="7"/>
        <v>14.146437857142846</v>
      </c>
      <c r="P18">
        <f t="shared" si="8"/>
        <v>0</v>
      </c>
      <c r="Q18">
        <f t="shared" si="9"/>
        <v>200.12170404600428</v>
      </c>
      <c r="R18">
        <f t="shared" si="5"/>
        <v>46.309027806351899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93.991689714285712</v>
      </c>
      <c r="F19">
        <f t="shared" si="3"/>
        <v>93.249929142857141</v>
      </c>
      <c r="G19">
        <f t="shared" si="10"/>
        <v>56.070544748267977</v>
      </c>
      <c r="H19">
        <f t="shared" si="6"/>
        <v>1382.3066239606203</v>
      </c>
      <c r="I19">
        <f t="shared" si="4"/>
        <v>91319.32531494656</v>
      </c>
      <c r="N19" s="4">
        <f>Input!J20</f>
        <v>14.14643814285715</v>
      </c>
      <c r="O19">
        <f t="shared" si="7"/>
        <v>13.987489285714293</v>
      </c>
      <c r="P19">
        <f t="shared" si="8"/>
        <v>0</v>
      </c>
      <c r="Q19">
        <f t="shared" si="9"/>
        <v>195.64985651797215</v>
      </c>
      <c r="R19">
        <f t="shared" si="5"/>
        <v>44.170978974530385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109.6746322857143</v>
      </c>
      <c r="F20">
        <f t="shared" si="3"/>
        <v>108.93287171428572</v>
      </c>
      <c r="G20">
        <f t="shared" si="10"/>
        <v>56.070544748267977</v>
      </c>
      <c r="H20">
        <f t="shared" si="6"/>
        <v>2794.4256122621669</v>
      </c>
      <c r="I20">
        <f t="shared" si="4"/>
        <v>91319.32531494656</v>
      </c>
      <c r="N20" s="4">
        <f>Input!J21</f>
        <v>15.682942571428583</v>
      </c>
      <c r="O20">
        <f t="shared" si="7"/>
        <v>15.523993714285726</v>
      </c>
      <c r="P20">
        <f t="shared" si="8"/>
        <v>0</v>
      </c>
      <c r="Q20">
        <f t="shared" si="9"/>
        <v>240.99438084118276</v>
      </c>
      <c r="R20">
        <f t="shared" si="5"/>
        <v>66.955426161510076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125.67547242857141</v>
      </c>
      <c r="F21">
        <f t="shared" si="3"/>
        <v>124.93371185714284</v>
      </c>
      <c r="G21">
        <f t="shared" si="10"/>
        <v>56.070544748267977</v>
      </c>
      <c r="H21">
        <f t="shared" si="6"/>
        <v>4742.1357842648249</v>
      </c>
      <c r="I21">
        <f t="shared" si="4"/>
        <v>91319.32531494656</v>
      </c>
      <c r="N21" s="4">
        <f>Input!J22</f>
        <v>16.000840142857115</v>
      </c>
      <c r="O21">
        <f t="shared" si="7"/>
        <v>15.841891285714258</v>
      </c>
      <c r="P21">
        <f t="shared" si="8"/>
        <v>0</v>
      </c>
      <c r="Q21">
        <f t="shared" si="9"/>
        <v>250.96551950838935</v>
      </c>
      <c r="R21">
        <f t="shared" si="5"/>
        <v>72.258961143697604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141.78227842857143</v>
      </c>
      <c r="F22">
        <f t="shared" si="3"/>
        <v>141.04051785714285</v>
      </c>
      <c r="G22">
        <f t="shared" si="10"/>
        <v>56.070544748267977</v>
      </c>
      <c r="H22">
        <f t="shared" si="6"/>
        <v>7219.8963301229178</v>
      </c>
      <c r="I22">
        <f t="shared" si="4"/>
        <v>91319.32531494656</v>
      </c>
      <c r="N22" s="4">
        <f>Input!J23</f>
        <v>16.10680600000002</v>
      </c>
      <c r="O22">
        <f t="shared" si="7"/>
        <v>15.947857142857163</v>
      </c>
      <c r="P22">
        <f t="shared" si="8"/>
        <v>0</v>
      </c>
      <c r="Q22">
        <f t="shared" si="9"/>
        <v>254.33414744898025</v>
      </c>
      <c r="R22">
        <f t="shared" si="5"/>
        <v>74.071721189281234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158.52487928571426</v>
      </c>
      <c r="F23">
        <f t="shared" si="3"/>
        <v>157.78311871428568</v>
      </c>
      <c r="G23">
        <f t="shared" si="10"/>
        <v>56.070544748267977</v>
      </c>
      <c r="H23">
        <f t="shared" si="6"/>
        <v>10345.447702792622</v>
      </c>
      <c r="I23">
        <f t="shared" si="4"/>
        <v>91319.32531494656</v>
      </c>
      <c r="N23" s="4">
        <f>Input!J24</f>
        <v>16.742600857142833</v>
      </c>
      <c r="O23">
        <f t="shared" si="7"/>
        <v>16.583651999999976</v>
      </c>
      <c r="P23">
        <f t="shared" si="8"/>
        <v>0</v>
      </c>
      <c r="Q23">
        <f t="shared" si="9"/>
        <v>275.01751365710322</v>
      </c>
      <c r="R23">
        <f t="shared" si="5"/>
        <v>85.419884222430767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176.48608714285714</v>
      </c>
      <c r="F24">
        <f t="shared" si="3"/>
        <v>175.74432657142856</v>
      </c>
      <c r="G24">
        <f t="shared" si="10"/>
        <v>56.070544748267977</v>
      </c>
      <c r="H24">
        <f t="shared" si="6"/>
        <v>14321.81405585744</v>
      </c>
      <c r="I24">
        <f t="shared" si="4"/>
        <v>91319.32531494656</v>
      </c>
      <c r="N24" s="4">
        <f>Input!J25</f>
        <v>17.961207857142881</v>
      </c>
      <c r="O24">
        <f t="shared" si="7"/>
        <v>17.802259000000024</v>
      </c>
      <c r="P24">
        <f t="shared" si="8"/>
        <v>0</v>
      </c>
      <c r="Q24">
        <f t="shared" si="9"/>
        <v>316.92042550308184</v>
      </c>
      <c r="R24">
        <f t="shared" si="5"/>
        <v>109.43032051966493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194.71220971428573</v>
      </c>
      <c r="F25">
        <f t="shared" si="3"/>
        <v>193.97044914285715</v>
      </c>
      <c r="G25">
        <f t="shared" si="10"/>
        <v>56.070544748267977</v>
      </c>
      <c r="H25">
        <f t="shared" si="6"/>
        <v>19016.383632036828</v>
      </c>
      <c r="I25">
        <f t="shared" si="4"/>
        <v>91319.32531494656</v>
      </c>
      <c r="N25" s="4">
        <f>Input!J26</f>
        <v>18.22612257142859</v>
      </c>
      <c r="O25">
        <f t="shared" si="7"/>
        <v>18.067173714285733</v>
      </c>
      <c r="P25">
        <f t="shared" si="8"/>
        <v>0</v>
      </c>
      <c r="Q25">
        <f t="shared" si="9"/>
        <v>326.42276602217731</v>
      </c>
      <c r="R25">
        <f t="shared" si="5"/>
        <v>115.04299025247778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212.62043471428572</v>
      </c>
      <c r="F26">
        <f t="shared" si="3"/>
        <v>211.87867414285714</v>
      </c>
      <c r="G26">
        <f t="shared" si="10"/>
        <v>56.070544748267977</v>
      </c>
      <c r="H26">
        <f t="shared" si="6"/>
        <v>24276.173185441043</v>
      </c>
      <c r="I26">
        <f t="shared" si="4"/>
        <v>91319.32531494656</v>
      </c>
      <c r="N26" s="4">
        <f>Input!J27</f>
        <v>17.908224999999987</v>
      </c>
      <c r="O26">
        <f t="shared" si="7"/>
        <v>17.749276142857131</v>
      </c>
      <c r="P26">
        <f t="shared" si="8"/>
        <v>0</v>
      </c>
      <c r="Q26">
        <f t="shared" si="9"/>
        <v>315.03680359539732</v>
      </c>
      <c r="R26">
        <f t="shared" si="5"/>
        <v>108.32463151071786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229.89286485714283</v>
      </c>
      <c r="F27">
        <f t="shared" si="3"/>
        <v>229.15110428571424</v>
      </c>
      <c r="G27">
        <f t="shared" si="10"/>
        <v>56.070544748267977</v>
      </c>
      <c r="H27">
        <f t="shared" si="6"/>
        <v>29956.880089795486</v>
      </c>
      <c r="I27">
        <f t="shared" si="4"/>
        <v>91319.32531494656</v>
      </c>
      <c r="N27" s="4">
        <f>Input!J28</f>
        <v>17.272430142857104</v>
      </c>
      <c r="O27">
        <f t="shared" si="7"/>
        <v>17.113481285714247</v>
      </c>
      <c r="P27">
        <f t="shared" si="8"/>
        <v>0</v>
      </c>
      <c r="Q27">
        <f t="shared" si="9"/>
        <v>292.87124171649174</v>
      </c>
      <c r="R27">
        <f t="shared" si="5"/>
        <v>95.494272806786782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246.58248285714288</v>
      </c>
      <c r="F28">
        <f t="shared" si="3"/>
        <v>245.84072228571429</v>
      </c>
      <c r="G28">
        <f t="shared" si="10"/>
        <v>56.070544748267977</v>
      </c>
      <c r="H28">
        <f t="shared" si="6"/>
        <v>36012.720282593902</v>
      </c>
      <c r="I28">
        <f t="shared" si="4"/>
        <v>91319.32531494656</v>
      </c>
      <c r="N28" s="4">
        <f>Input!J29</f>
        <v>16.689618000000053</v>
      </c>
      <c r="O28">
        <f t="shared" si="7"/>
        <v>16.530669142857196</v>
      </c>
      <c r="P28">
        <f t="shared" si="8"/>
        <v>0</v>
      </c>
      <c r="Q28">
        <f t="shared" si="9"/>
        <v>273.26302231061106</v>
      </c>
      <c r="R28">
        <f t="shared" si="5"/>
        <v>84.443325774674463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262.9542032857143</v>
      </c>
      <c r="F29">
        <f t="shared" si="3"/>
        <v>262.21244271428571</v>
      </c>
      <c r="G29">
        <f t="shared" si="10"/>
        <v>56.070544748267977</v>
      </c>
      <c r="H29">
        <f t="shared" si="6"/>
        <v>42494.482097032065</v>
      </c>
      <c r="I29">
        <f t="shared" si="4"/>
        <v>91319.32531494656</v>
      </c>
      <c r="N29" s="4">
        <f>Input!J30</f>
        <v>16.371720428571422</v>
      </c>
      <c r="O29">
        <f t="shared" si="7"/>
        <v>16.212771571428565</v>
      </c>
      <c r="P29">
        <f t="shared" si="8"/>
        <v>0</v>
      </c>
      <c r="Q29">
        <f t="shared" si="9"/>
        <v>262.85396202732227</v>
      </c>
      <c r="R29">
        <f t="shared" si="5"/>
        <v>78.701869176406191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277.73643642857144</v>
      </c>
      <c r="F30">
        <f t="shared" si="3"/>
        <v>276.99467585714285</v>
      </c>
      <c r="G30">
        <f t="shared" si="10"/>
        <v>56.070544748267977</v>
      </c>
      <c r="H30">
        <f t="shared" si="6"/>
        <v>48807.471706211327</v>
      </c>
      <c r="I30">
        <f t="shared" si="4"/>
        <v>91319.32531494656</v>
      </c>
      <c r="N30" s="4">
        <f>Input!J31</f>
        <v>14.782233142857137</v>
      </c>
      <c r="O30">
        <f t="shared" si="7"/>
        <v>14.623284285714281</v>
      </c>
      <c r="P30">
        <f t="shared" si="8"/>
        <v>0</v>
      </c>
      <c r="Q30">
        <f t="shared" si="9"/>
        <v>213.84044330081821</v>
      </c>
      <c r="R30">
        <f t="shared" si="5"/>
        <v>53.026360484869954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291.7769087142857</v>
      </c>
      <c r="F31">
        <f t="shared" si="3"/>
        <v>291.03514814285711</v>
      </c>
      <c r="G31">
        <f t="shared" si="10"/>
        <v>56.070544748267977</v>
      </c>
      <c r="H31">
        <f t="shared" si="6"/>
        <v>55208.364848376557</v>
      </c>
      <c r="I31">
        <f t="shared" si="4"/>
        <v>91319.32531494656</v>
      </c>
      <c r="N31" s="4">
        <f>Input!J32</f>
        <v>14.040472285714259</v>
      </c>
      <c r="O31">
        <f t="shared" si="7"/>
        <v>13.881523428571402</v>
      </c>
      <c r="P31">
        <f t="shared" si="8"/>
        <v>0</v>
      </c>
      <c r="Q31">
        <f t="shared" si="9"/>
        <v>192.69669269797674</v>
      </c>
      <c r="R31">
        <f t="shared" si="5"/>
        <v>42.773683049542022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304.65175685714286</v>
      </c>
      <c r="F32">
        <f t="shared" si="3"/>
        <v>303.90999628571427</v>
      </c>
      <c r="G32">
        <f t="shared" si="10"/>
        <v>56.070544748267977</v>
      </c>
      <c r="H32">
        <f t="shared" si="6"/>
        <v>61424.393738382183</v>
      </c>
      <c r="I32">
        <f t="shared" si="4"/>
        <v>91319.32531494656</v>
      </c>
      <c r="N32" s="4">
        <f>Input!J33</f>
        <v>12.874848142857161</v>
      </c>
      <c r="O32">
        <f t="shared" si="7"/>
        <v>12.715899285714304</v>
      </c>
      <c r="P32">
        <f t="shared" si="8"/>
        <v>0</v>
      </c>
      <c r="Q32">
        <f t="shared" si="9"/>
        <v>161.69409464442955</v>
      </c>
      <c r="R32">
        <f t="shared" si="5"/>
        <v>28.885627646001016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317.15572457142855</v>
      </c>
      <c r="F33">
        <f t="shared" si="3"/>
        <v>316.41396399999996</v>
      </c>
      <c r="G33">
        <f t="shared" si="10"/>
        <v>56.070544748267977</v>
      </c>
      <c r="H33">
        <f t="shared" si="6"/>
        <v>67778.695947683082</v>
      </c>
      <c r="I33">
        <f t="shared" si="4"/>
        <v>91319.32531494656</v>
      </c>
      <c r="N33" s="4">
        <f>Input!J34</f>
        <v>12.503967714285693</v>
      </c>
      <c r="O33">
        <f t="shared" si="7"/>
        <v>12.345018857142836</v>
      </c>
      <c r="P33">
        <f t="shared" si="8"/>
        <v>0</v>
      </c>
      <c r="Q33">
        <f t="shared" si="9"/>
        <v>152.39949058321221</v>
      </c>
      <c r="R33">
        <f t="shared" si="5"/>
        <v>25.036560168540884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328.81196571428569</v>
      </c>
      <c r="F34">
        <f t="shared" si="3"/>
        <v>328.07020514285711</v>
      </c>
      <c r="G34">
        <f t="shared" si="10"/>
        <v>56.070544748267977</v>
      </c>
      <c r="H34">
        <f t="shared" si="6"/>
        <v>73983.815254771805</v>
      </c>
      <c r="I34">
        <f t="shared" si="4"/>
        <v>91319.32531494656</v>
      </c>
      <c r="N34" s="4">
        <f>Input!J35</f>
        <v>11.656241142857141</v>
      </c>
      <c r="O34">
        <f t="shared" si="7"/>
        <v>11.497292285714284</v>
      </c>
      <c r="P34">
        <f t="shared" si="8"/>
        <v>0</v>
      </c>
      <c r="Q34">
        <f t="shared" si="9"/>
        <v>132.1877299031452</v>
      </c>
      <c r="R34">
        <f t="shared" si="5"/>
        <v>17.271738453460745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339.09065099999998</v>
      </c>
      <c r="F35">
        <f t="shared" si="3"/>
        <v>338.34889042857139</v>
      </c>
      <c r="G35">
        <f t="shared" si="10"/>
        <v>56.070544748267977</v>
      </c>
      <c r="H35">
        <f t="shared" si="6"/>
        <v>79681.064440008864</v>
      </c>
      <c r="I35">
        <f t="shared" si="4"/>
        <v>91319.32531494656</v>
      </c>
      <c r="N35" s="4">
        <f>Input!J36</f>
        <v>10.278685285714289</v>
      </c>
      <c r="O35">
        <f t="shared" si="7"/>
        <v>10.119736428571432</v>
      </c>
      <c r="P35">
        <f t="shared" si="8"/>
        <v>0</v>
      </c>
      <c r="Q35">
        <f t="shared" si="9"/>
        <v>102.40906538375569</v>
      </c>
      <c r="R35">
        <f t="shared" si="5"/>
        <v>7.7193523740911036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348.30967814285714</v>
      </c>
      <c r="F36">
        <f t="shared" si="3"/>
        <v>347.56791757142855</v>
      </c>
      <c r="G36">
        <f t="shared" si="10"/>
        <v>56.070544748267977</v>
      </c>
      <c r="H36">
        <f t="shared" si="6"/>
        <v>84970.718362804662</v>
      </c>
      <c r="I36">
        <f t="shared" si="4"/>
        <v>91319.32531494656</v>
      </c>
      <c r="N36" s="4">
        <f>Input!J37</f>
        <v>9.2190271428571577</v>
      </c>
      <c r="O36">
        <f t="shared" si="7"/>
        <v>9.060078285714301</v>
      </c>
      <c r="P36">
        <f t="shared" si="8"/>
        <v>0</v>
      </c>
      <c r="Q36">
        <f t="shared" si="9"/>
        <v>82.085018543271786</v>
      </c>
      <c r="R36">
        <f t="shared" si="5"/>
        <v>2.9539781910746927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356.998876</v>
      </c>
      <c r="F37">
        <f t="shared" si="3"/>
        <v>356.25711542857141</v>
      </c>
      <c r="G37">
        <f t="shared" si="10"/>
        <v>56.070544748267977</v>
      </c>
      <c r="H37">
        <f t="shared" si="6"/>
        <v>90111.977216800806</v>
      </c>
      <c r="I37">
        <f t="shared" si="4"/>
        <v>91319.32531494656</v>
      </c>
      <c r="N37" s="4">
        <f>Input!J38</f>
        <v>8.6891978571428581</v>
      </c>
      <c r="O37">
        <f t="shared" si="7"/>
        <v>8.5302490000000013</v>
      </c>
      <c r="P37">
        <f t="shared" si="8"/>
        <v>0</v>
      </c>
      <c r="Q37">
        <f t="shared" si="9"/>
        <v>72.765148002001027</v>
      </c>
      <c r="R37">
        <f t="shared" si="5"/>
        <v>1.4134471248368954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365.15824485714285</v>
      </c>
      <c r="F38">
        <f t="shared" si="3"/>
        <v>364.41648428571426</v>
      </c>
      <c r="G38">
        <f t="shared" si="10"/>
        <v>56.070544748267977</v>
      </c>
      <c r="H38">
        <f t="shared" si="6"/>
        <v>95077.218429230474</v>
      </c>
      <c r="I38">
        <f t="shared" si="4"/>
        <v>91319.32531494656</v>
      </c>
      <c r="N38" s="4">
        <f>Input!J39</f>
        <v>8.1593688571428515</v>
      </c>
      <c r="O38">
        <f t="shared" si="7"/>
        <v>8.0004199999999948</v>
      </c>
      <c r="P38">
        <f t="shared" si="8"/>
        <v>0</v>
      </c>
      <c r="Q38">
        <f t="shared" si="9"/>
        <v>64.006720176399909</v>
      </c>
      <c r="R38">
        <f t="shared" si="5"/>
        <v>0.43435457920340387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373.90042571428569</v>
      </c>
      <c r="F39">
        <f t="shared" si="3"/>
        <v>373.1586651428571</v>
      </c>
      <c r="G39">
        <f t="shared" si="10"/>
        <v>56.070544748267977</v>
      </c>
      <c r="H39">
        <f t="shared" si="6"/>
        <v>100544.87609537345</v>
      </c>
      <c r="I39">
        <f t="shared" si="4"/>
        <v>91319.32531494656</v>
      </c>
      <c r="N39" s="4">
        <f>Input!J40</f>
        <v>8.7421808571428414</v>
      </c>
      <c r="O39">
        <f t="shared" si="7"/>
        <v>8.5832319999999847</v>
      </c>
      <c r="P39">
        <f t="shared" si="8"/>
        <v>0</v>
      </c>
      <c r="Q39">
        <f t="shared" si="9"/>
        <v>73.671871565823736</v>
      </c>
      <c r="R39">
        <f t="shared" si="5"/>
        <v>1.5422356923902671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384.54999157142856</v>
      </c>
      <c r="F40">
        <f t="shared" si="3"/>
        <v>383.80823099999998</v>
      </c>
      <c r="G40">
        <f t="shared" si="10"/>
        <v>56.070544748267977</v>
      </c>
      <c r="H40">
        <f t="shared" si="6"/>
        <v>107411.99098963871</v>
      </c>
      <c r="I40">
        <f t="shared" si="4"/>
        <v>91319.32531494656</v>
      </c>
      <c r="N40" s="4">
        <f>Input!J41</f>
        <v>10.649565857142875</v>
      </c>
      <c r="O40">
        <f t="shared" si="7"/>
        <v>10.490617000000018</v>
      </c>
      <c r="P40">
        <f t="shared" si="8"/>
        <v>0</v>
      </c>
      <c r="Q40">
        <f t="shared" si="9"/>
        <v>110.05304504068938</v>
      </c>
      <c r="R40">
        <f t="shared" si="5"/>
        <v>9.9177933497353408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395.30552314285711</v>
      </c>
      <c r="F41">
        <f t="shared" si="3"/>
        <v>394.56376257142853</v>
      </c>
      <c r="G41">
        <f t="shared" si="10"/>
        <v>56.070544748267977</v>
      </c>
      <c r="H41">
        <f t="shared" si="6"/>
        <v>114577.6585122776</v>
      </c>
      <c r="I41">
        <f t="shared" si="4"/>
        <v>91319.32531494656</v>
      </c>
      <c r="N41" s="4">
        <f>Input!J42</f>
        <v>10.755531571428548</v>
      </c>
      <c r="O41">
        <f t="shared" si="7"/>
        <v>10.596582714285692</v>
      </c>
      <c r="P41">
        <f t="shared" si="8"/>
        <v>0</v>
      </c>
      <c r="Q41">
        <f t="shared" si="9"/>
        <v>112.28756522069831</v>
      </c>
      <c r="R41">
        <f t="shared" si="5"/>
        <v>10.596447732270946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408.49826885714276</v>
      </c>
      <c r="F42">
        <f t="shared" si="3"/>
        <v>407.75650828571418</v>
      </c>
      <c r="G42">
        <f t="shared" si="10"/>
        <v>56.070544748267977</v>
      </c>
      <c r="H42">
        <f t="shared" si="6"/>
        <v>123683.01694926193</v>
      </c>
      <c r="I42">
        <f t="shared" si="4"/>
        <v>91319.32531494656</v>
      </c>
      <c r="N42" s="4">
        <f>Input!J43</f>
        <v>13.19274571428565</v>
      </c>
      <c r="O42">
        <f t="shared" si="7"/>
        <v>13.033796857142793</v>
      </c>
      <c r="P42">
        <f t="shared" si="8"/>
        <v>0</v>
      </c>
      <c r="Q42">
        <f t="shared" si="9"/>
        <v>169.87986051326536</v>
      </c>
      <c r="R42">
        <f t="shared" si="5"/>
        <v>32.403789829818365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422.00891199999995</v>
      </c>
      <c r="F43">
        <f t="shared" si="3"/>
        <v>421.26715142857137</v>
      </c>
      <c r="G43">
        <f t="shared" si="10"/>
        <v>56.070544748267977</v>
      </c>
      <c r="H43">
        <f t="shared" si="6"/>
        <v>133368.56153080819</v>
      </c>
      <c r="I43">
        <f t="shared" si="4"/>
        <v>91319.32531494656</v>
      </c>
      <c r="N43" s="4">
        <f>Input!J44</f>
        <v>13.510643142857191</v>
      </c>
      <c r="O43">
        <f t="shared" si="7"/>
        <v>13.351694285714334</v>
      </c>
      <c r="P43">
        <f t="shared" si="8"/>
        <v>0</v>
      </c>
      <c r="Q43">
        <f t="shared" si="9"/>
        <v>178.26774029917681</v>
      </c>
      <c r="R43">
        <f t="shared" si="5"/>
        <v>36.124068028241133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435.25464057142864</v>
      </c>
      <c r="F44">
        <f t="shared" si="3"/>
        <v>434.51288000000005</v>
      </c>
      <c r="G44">
        <f t="shared" si="10"/>
        <v>56.070544748267977</v>
      </c>
      <c r="H44">
        <f t="shared" si="6"/>
        <v>143218.60111078437</v>
      </c>
      <c r="I44">
        <f t="shared" si="4"/>
        <v>91319.32531494656</v>
      </c>
      <c r="N44" s="4">
        <f>Input!J45</f>
        <v>13.245728571428685</v>
      </c>
      <c r="O44">
        <f t="shared" si="7"/>
        <v>13.086779714285829</v>
      </c>
      <c r="P44">
        <f t="shared" si="8"/>
        <v>0</v>
      </c>
      <c r="Q44">
        <f t="shared" si="9"/>
        <v>171.26380329024306</v>
      </c>
      <c r="R44">
        <f t="shared" si="5"/>
        <v>33.009799708056512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448.02352285714284</v>
      </c>
      <c r="F45">
        <f t="shared" si="3"/>
        <v>447.28176228571425</v>
      </c>
      <c r="G45">
        <f t="shared" si="10"/>
        <v>56.070544748267977</v>
      </c>
      <c r="H45">
        <f t="shared" si="6"/>
        <v>153046.2167271311</v>
      </c>
      <c r="I45">
        <f t="shared" si="4"/>
        <v>91319.32531494656</v>
      </c>
      <c r="N45" s="4">
        <f>Input!J46</f>
        <v>12.768882285714199</v>
      </c>
      <c r="O45">
        <f t="shared" si="7"/>
        <v>12.609933428571342</v>
      </c>
      <c r="P45">
        <f t="shared" si="8"/>
        <v>0</v>
      </c>
      <c r="Q45">
        <f t="shared" si="9"/>
        <v>159.010421073001</v>
      </c>
      <c r="R45">
        <f t="shared" si="5"/>
        <v>27.757821969580558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459.1499348571428</v>
      </c>
      <c r="F46">
        <f t="shared" si="3"/>
        <v>458.40817428571421</v>
      </c>
      <c r="G46">
        <f t="shared" si="10"/>
        <v>56.070544748267977</v>
      </c>
      <c r="H46">
        <f t="shared" si="6"/>
        <v>161875.56814181132</v>
      </c>
      <c r="I46">
        <f t="shared" si="4"/>
        <v>91319.32531494656</v>
      </c>
      <c r="N46" s="4">
        <f>Input!J47</f>
        <v>11.126411999999959</v>
      </c>
      <c r="O46">
        <f t="shared" si="7"/>
        <v>10.967463142857103</v>
      </c>
      <c r="P46">
        <f t="shared" si="8"/>
        <v>0</v>
      </c>
      <c r="Q46">
        <f t="shared" si="9"/>
        <v>120.28524778992899</v>
      </c>
      <c r="R46">
        <f t="shared" si="5"/>
        <v>13.148593717745259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467.78614985714285</v>
      </c>
      <c r="F47">
        <f t="shared" si="3"/>
        <v>467.04438928571426</v>
      </c>
      <c r="G47">
        <f t="shared" si="10"/>
        <v>56.070544748267977</v>
      </c>
      <c r="H47">
        <f t="shared" si="6"/>
        <v>168899.50089388905</v>
      </c>
      <c r="I47">
        <f t="shared" si="4"/>
        <v>91319.32531494656</v>
      </c>
      <c r="N47" s="4">
        <f>Input!J48</f>
        <v>8.6362150000000497</v>
      </c>
      <c r="O47">
        <f t="shared" si="7"/>
        <v>8.4772661428571929</v>
      </c>
      <c r="P47">
        <f t="shared" si="8"/>
        <v>0</v>
      </c>
      <c r="Q47">
        <f t="shared" si="9"/>
        <v>71.864041256832863</v>
      </c>
      <c r="R47">
        <f t="shared" si="5"/>
        <v>1.2902732784049917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475.99850157142856</v>
      </c>
      <c r="F48">
        <f t="shared" si="3"/>
        <v>475.25674099999998</v>
      </c>
      <c r="G48">
        <f t="shared" si="10"/>
        <v>56.070544748267977</v>
      </c>
      <c r="H48">
        <f t="shared" si="6"/>
        <v>175717.06712799557</v>
      </c>
      <c r="I48">
        <f t="shared" si="4"/>
        <v>91319.32531494656</v>
      </c>
      <c r="N48" s="4">
        <f>Input!J49</f>
        <v>8.2123517142857168</v>
      </c>
      <c r="O48">
        <f t="shared" si="7"/>
        <v>8.05340285714286</v>
      </c>
      <c r="P48">
        <f t="shared" si="8"/>
        <v>0</v>
      </c>
      <c r="Q48">
        <f t="shared" si="9"/>
        <v>64.857297579436775</v>
      </c>
      <c r="R48">
        <f t="shared" si="5"/>
        <v>0.50699908350318412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481.87960500000003</v>
      </c>
      <c r="F49">
        <f t="shared" si="3"/>
        <v>481.13784442857144</v>
      </c>
      <c r="G49">
        <f t="shared" si="10"/>
        <v>56.070544748267977</v>
      </c>
      <c r="H49">
        <f t="shared" si="6"/>
        <v>180682.2092575049</v>
      </c>
      <c r="I49">
        <f t="shared" si="4"/>
        <v>91319.32531494656</v>
      </c>
      <c r="N49" s="4">
        <f>Input!J50</f>
        <v>5.8811034285714641</v>
      </c>
      <c r="O49">
        <f t="shared" si="7"/>
        <v>5.7221545714286073</v>
      </c>
      <c r="P49">
        <f t="shared" si="8"/>
        <v>0</v>
      </c>
      <c r="Q49">
        <f t="shared" si="9"/>
        <v>32.743052939321309</v>
      </c>
      <c r="R49">
        <f t="shared" si="5"/>
        <v>2.6218397434008929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487.91965714285715</v>
      </c>
      <c r="F50">
        <f t="shared" si="3"/>
        <v>487.17789657142856</v>
      </c>
      <c r="G50">
        <f t="shared" si="10"/>
        <v>56.070544748267977</v>
      </c>
      <c r="H50">
        <f t="shared" si="6"/>
        <v>185853.54879597833</v>
      </c>
      <c r="I50">
        <f t="shared" si="4"/>
        <v>91319.32531494656</v>
      </c>
      <c r="N50" s="4">
        <f>Input!J51</f>
        <v>6.040052142857121</v>
      </c>
      <c r="O50">
        <f t="shared" si="7"/>
        <v>5.8811032857142642</v>
      </c>
      <c r="P50">
        <f t="shared" si="8"/>
        <v>0</v>
      </c>
      <c r="Q50">
        <f t="shared" si="9"/>
        <v>34.587375857239117</v>
      </c>
      <c r="R50">
        <f t="shared" si="5"/>
        <v>2.1323618675760234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493.37689728571428</v>
      </c>
      <c r="F51">
        <f t="shared" si="3"/>
        <v>492.63513671428569</v>
      </c>
      <c r="G51">
        <f t="shared" si="10"/>
        <v>56.070544748267977</v>
      </c>
      <c r="H51">
        <f t="shared" si="6"/>
        <v>190588.64295845552</v>
      </c>
      <c r="I51">
        <f t="shared" si="4"/>
        <v>91319.32531494656</v>
      </c>
      <c r="N51" s="4">
        <f>Input!J52</f>
        <v>5.4572401428571311</v>
      </c>
      <c r="O51">
        <f t="shared" si="7"/>
        <v>5.2982912857142743</v>
      </c>
      <c r="P51">
        <f t="shared" si="8"/>
        <v>0</v>
      </c>
      <c r="Q51">
        <f t="shared" si="9"/>
        <v>28.071890548275817</v>
      </c>
      <c r="R51">
        <f t="shared" si="5"/>
        <v>4.174146834849684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498.56922285714285</v>
      </c>
      <c r="F52">
        <f t="shared" si="3"/>
        <v>497.82746228571426</v>
      </c>
      <c r="G52">
        <f t="shared" si="10"/>
        <v>56.070544748267977</v>
      </c>
      <c r="H52">
        <f t="shared" si="6"/>
        <v>195149.1741921861</v>
      </c>
      <c r="I52">
        <f t="shared" si="4"/>
        <v>91319.32531494656</v>
      </c>
      <c r="N52" s="4">
        <f>Input!J53</f>
        <v>5.1923255714285688</v>
      </c>
      <c r="O52">
        <f t="shared" si="7"/>
        <v>5.033376714285712</v>
      </c>
      <c r="P52">
        <f t="shared" si="8"/>
        <v>0</v>
      </c>
      <c r="Q52">
        <f t="shared" si="9"/>
        <v>25.334881147913631</v>
      </c>
      <c r="R52">
        <f t="shared" si="5"/>
        <v>5.3268061232374331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503.49663385714285</v>
      </c>
      <c r="F53">
        <f t="shared" si="3"/>
        <v>502.75487328571427</v>
      </c>
      <c r="G53">
        <f t="shared" si="10"/>
        <v>56.070544748267977</v>
      </c>
      <c r="H53">
        <f t="shared" si="6"/>
        <v>199526.88936094925</v>
      </c>
      <c r="I53">
        <f t="shared" si="4"/>
        <v>91319.32531494656</v>
      </c>
      <c r="N53" s="4">
        <f>Input!J54</f>
        <v>4.9274110000000064</v>
      </c>
      <c r="O53">
        <f t="shared" si="7"/>
        <v>4.7684621428571496</v>
      </c>
      <c r="P53">
        <f t="shared" si="8"/>
        <v>0</v>
      </c>
      <c r="Q53">
        <f t="shared" si="9"/>
        <v>22.738231207861798</v>
      </c>
      <c r="R53">
        <f t="shared" si="5"/>
        <v>6.6198248719355393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507.89421571428568</v>
      </c>
      <c r="F54">
        <f t="shared" si="3"/>
        <v>507.15245514285709</v>
      </c>
      <c r="G54">
        <f t="shared" si="10"/>
        <v>56.070544748267977</v>
      </c>
      <c r="H54">
        <f t="shared" si="6"/>
        <v>203474.88988523211</v>
      </c>
      <c r="I54">
        <f t="shared" si="4"/>
        <v>91319.32531494656</v>
      </c>
      <c r="N54" s="4">
        <f>Input!J55</f>
        <v>4.3975818571428249</v>
      </c>
      <c r="O54">
        <f t="shared" si="7"/>
        <v>4.2386329999999681</v>
      </c>
      <c r="P54">
        <f t="shared" si="8"/>
        <v>0</v>
      </c>
      <c r="Q54">
        <f t="shared" si="9"/>
        <v>17.96600970868873</v>
      </c>
      <c r="R54">
        <f t="shared" si="5"/>
        <v>9.6269407502631772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512.07986585714286</v>
      </c>
      <c r="F55">
        <f t="shared" si="3"/>
        <v>511.33810528571428</v>
      </c>
      <c r="G55">
        <f t="shared" si="10"/>
        <v>56.070544748267977</v>
      </c>
      <c r="H55">
        <f t="shared" si="6"/>
        <v>207268.55167771733</v>
      </c>
      <c r="I55">
        <f t="shared" si="4"/>
        <v>91319.32531494656</v>
      </c>
      <c r="N55" s="4">
        <f>Input!J56</f>
        <v>4.1856501428571846</v>
      </c>
      <c r="O55">
        <f t="shared" si="7"/>
        <v>4.0267012857143278</v>
      </c>
      <c r="P55">
        <f t="shared" si="8"/>
        <v>0</v>
      </c>
      <c r="Q55">
        <f t="shared" si="9"/>
        <v>16.214323244373421</v>
      </c>
      <c r="R55">
        <f t="shared" si="5"/>
        <v>10.986990075959886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515.94761857142851</v>
      </c>
      <c r="F56">
        <f t="shared" si="3"/>
        <v>515.20585799999992</v>
      </c>
      <c r="G56">
        <f t="shared" si="10"/>
        <v>56.070544748267977</v>
      </c>
      <c r="H56">
        <f t="shared" si="6"/>
        <v>210805.23587476602</v>
      </c>
      <c r="I56">
        <f t="shared" si="4"/>
        <v>91319.32531494656</v>
      </c>
      <c r="N56" s="4">
        <f>Input!J57</f>
        <v>3.8677527142856434</v>
      </c>
      <c r="O56">
        <f t="shared" si="7"/>
        <v>3.7088038571427862</v>
      </c>
      <c r="P56">
        <f t="shared" si="8"/>
        <v>0</v>
      </c>
      <c r="Q56">
        <f t="shared" si="9"/>
        <v>13.755226050757209</v>
      </c>
      <c r="R56">
        <f t="shared" si="5"/>
        <v>13.19549446983237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518.70273014285726</v>
      </c>
      <c r="F57">
        <f t="shared" si="3"/>
        <v>517.96096957142868</v>
      </c>
      <c r="G57">
        <f t="shared" si="10"/>
        <v>56.070544748267977</v>
      </c>
      <c r="H57">
        <f t="shared" si="6"/>
        <v>213342.76454331985</v>
      </c>
      <c r="I57">
        <f t="shared" si="4"/>
        <v>91319.32531494656</v>
      </c>
      <c r="N57" s="4">
        <f>Input!J58</f>
        <v>2.7551115714287562</v>
      </c>
      <c r="O57">
        <f t="shared" si="7"/>
        <v>2.596162714285899</v>
      </c>
      <c r="P57">
        <f t="shared" si="8"/>
        <v>0</v>
      </c>
      <c r="Q57">
        <f t="shared" si="9"/>
        <v>6.7400608390483265</v>
      </c>
      <c r="R57">
        <f t="shared" si="5"/>
        <v>22.516936911856984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521.13994428571436</v>
      </c>
      <c r="F58">
        <f t="shared" si="3"/>
        <v>520.39818371428578</v>
      </c>
      <c r="G58">
        <f t="shared" si="10"/>
        <v>56.070544748267977</v>
      </c>
      <c r="H58">
        <f t="shared" si="6"/>
        <v>215600.15630775655</v>
      </c>
      <c r="I58">
        <f t="shared" si="4"/>
        <v>91319.32531494656</v>
      </c>
      <c r="N58" s="4">
        <f>Input!J59</f>
        <v>2.4372141428571013</v>
      </c>
      <c r="O58">
        <f t="shared" si="7"/>
        <v>2.278265285714244</v>
      </c>
      <c r="P58">
        <f t="shared" si="8"/>
        <v>0</v>
      </c>
      <c r="Q58">
        <f t="shared" si="9"/>
        <v>5.1904927120906059</v>
      </c>
      <c r="R58">
        <f t="shared" si="5"/>
        <v>25.634970372389624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523.31224371428573</v>
      </c>
      <c r="F59">
        <f t="shared" si="3"/>
        <v>522.57048314285714</v>
      </c>
      <c r="G59">
        <f t="shared" si="10"/>
        <v>56.070544748267977</v>
      </c>
      <c r="H59">
        <f t="shared" si="6"/>
        <v>217622.19252215547</v>
      </c>
      <c r="I59">
        <f t="shared" si="4"/>
        <v>91319.32531494656</v>
      </c>
      <c r="N59" s="4">
        <f>Input!J60</f>
        <v>2.1722994285713639</v>
      </c>
      <c r="O59">
        <f t="shared" si="7"/>
        <v>2.0133505714285067</v>
      </c>
      <c r="P59">
        <f t="shared" si="8"/>
        <v>0</v>
      </c>
      <c r="Q59">
        <f t="shared" si="9"/>
        <v>4.0535805234714948</v>
      </c>
      <c r="R59">
        <f t="shared" si="5"/>
        <v>28.387728970053541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526.75613314285715</v>
      </c>
      <c r="F60">
        <f t="shared" si="3"/>
        <v>526.01437257142857</v>
      </c>
      <c r="G60">
        <f t="shared" si="10"/>
        <v>56.070544748267977</v>
      </c>
      <c r="H60">
        <f t="shared" si="6"/>
        <v>220847.2013090844</v>
      </c>
      <c r="I60">
        <f t="shared" si="4"/>
        <v>91319.32531494656</v>
      </c>
      <c r="N60" s="4">
        <f>Input!J61</f>
        <v>3.4438894285714241</v>
      </c>
      <c r="O60">
        <f t="shared" si="7"/>
        <v>3.2849405714285669</v>
      </c>
      <c r="P60">
        <f t="shared" si="8"/>
        <v>0</v>
      </c>
      <c r="Q60">
        <f t="shared" si="9"/>
        <v>10.790834557817439</v>
      </c>
      <c r="R60">
        <f t="shared" si="5"/>
        <v>16.454572459385219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530.57090300000004</v>
      </c>
      <c r="F61">
        <f t="shared" si="3"/>
        <v>529.82914242857146</v>
      </c>
      <c r="G61">
        <f t="shared" si="10"/>
        <v>56.070544748267977</v>
      </c>
      <c r="H61">
        <f t="shared" si="6"/>
        <v>224447.20887600764</v>
      </c>
      <c r="I61">
        <f t="shared" si="4"/>
        <v>91319.32531494656</v>
      </c>
      <c r="N61" s="4">
        <f>Input!J62</f>
        <v>3.8147698571428919</v>
      </c>
      <c r="O61">
        <f t="shared" si="7"/>
        <v>3.6558210000000346</v>
      </c>
      <c r="P61">
        <f t="shared" si="8"/>
        <v>0</v>
      </c>
      <c r="Q61">
        <f t="shared" si="9"/>
        <v>13.365027184041253</v>
      </c>
      <c r="R61">
        <f t="shared" si="5"/>
        <v>13.58322850185183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534.38567285714294</v>
      </c>
      <c r="F62">
        <f t="shared" si="3"/>
        <v>533.64391228571435</v>
      </c>
      <c r="G62">
        <f t="shared" si="10"/>
        <v>56.070544748267977</v>
      </c>
      <c r="H62">
        <f t="shared" si="6"/>
        <v>228076.32138105683</v>
      </c>
      <c r="I62">
        <f t="shared" si="4"/>
        <v>91319.32531494656</v>
      </c>
      <c r="N62" s="4">
        <f>Input!J63</f>
        <v>3.8147698571428919</v>
      </c>
      <c r="O62">
        <f t="shared" si="7"/>
        <v>3.6558210000000346</v>
      </c>
      <c r="P62">
        <f t="shared" si="8"/>
        <v>0</v>
      </c>
      <c r="Q62">
        <f t="shared" si="9"/>
        <v>13.365027184041253</v>
      </c>
      <c r="R62">
        <f t="shared" si="5"/>
        <v>13.58322850185183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538.5183402857142</v>
      </c>
      <c r="F63">
        <f t="shared" si="3"/>
        <v>537.77657971428562</v>
      </c>
      <c r="G63">
        <f t="shared" si="10"/>
        <v>56.070544748267977</v>
      </c>
      <c r="H63">
        <f t="shared" si="6"/>
        <v>232040.70412268219</v>
      </c>
      <c r="I63">
        <f t="shared" si="4"/>
        <v>91319.32531494656</v>
      </c>
      <c r="N63" s="4">
        <f>Input!J64</f>
        <v>4.132667428571267</v>
      </c>
      <c r="O63">
        <f t="shared" si="7"/>
        <v>3.9737185714284098</v>
      </c>
      <c r="P63">
        <f t="shared" si="8"/>
        <v>0</v>
      </c>
      <c r="Q63">
        <f t="shared" si="9"/>
        <v>15.790439284915042</v>
      </c>
      <c r="R63">
        <f t="shared" si="5"/>
        <v>11.341036917708843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543.07487085714286</v>
      </c>
      <c r="F64">
        <f t="shared" si="3"/>
        <v>542.33311028571427</v>
      </c>
      <c r="G64">
        <f t="shared" si="10"/>
        <v>56.070544748267977</v>
      </c>
      <c r="H64">
        <f t="shared" si="6"/>
        <v>236451.28264305924</v>
      </c>
      <c r="I64">
        <f t="shared" si="4"/>
        <v>91319.32531494656</v>
      </c>
      <c r="N64" s="4">
        <f>Input!J65</f>
        <v>4.5565305714286524</v>
      </c>
      <c r="O64">
        <f t="shared" si="7"/>
        <v>4.3975817142857956</v>
      </c>
      <c r="P64">
        <f t="shared" si="8"/>
        <v>0</v>
      </c>
      <c r="Q64">
        <f t="shared" si="9"/>
        <v>19.338724933820796</v>
      </c>
      <c r="R64">
        <f t="shared" si="5"/>
        <v>8.6658551816500644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547.84333314285709</v>
      </c>
      <c r="F65">
        <f t="shared" si="3"/>
        <v>547.10157257142851</v>
      </c>
      <c r="G65">
        <f t="shared" si="10"/>
        <v>56.070544748267977</v>
      </c>
      <c r="H65">
        <f t="shared" si="6"/>
        <v>241111.47028506943</v>
      </c>
      <c r="I65">
        <f t="shared" si="4"/>
        <v>91319.32531494656</v>
      </c>
      <c r="N65" s="4">
        <f>Input!J66</f>
        <v>4.7684622857142358</v>
      </c>
      <c r="O65">
        <f t="shared" si="7"/>
        <v>4.609513428571379</v>
      </c>
      <c r="P65">
        <f t="shared" si="8"/>
        <v>0</v>
      </c>
      <c r="Q65">
        <f t="shared" si="9"/>
        <v>21.247614048179869</v>
      </c>
      <c r="R65">
        <f t="shared" si="5"/>
        <v>7.4630085059979541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552.66477842857148</v>
      </c>
      <c r="F66">
        <f t="shared" si="3"/>
        <v>551.9230178571429</v>
      </c>
      <c r="G66">
        <f t="shared" si="10"/>
        <v>56.070544748267977</v>
      </c>
      <c r="H66">
        <f t="shared" si="6"/>
        <v>245869.67508818751</v>
      </c>
      <c r="I66">
        <f t="shared" si="4"/>
        <v>91319.32531494656</v>
      </c>
      <c r="N66" s="4">
        <f>Input!J67</f>
        <v>4.8214452857143897</v>
      </c>
      <c r="O66">
        <f t="shared" si="7"/>
        <v>4.6624964285715329</v>
      </c>
      <c r="P66">
        <f t="shared" si="8"/>
        <v>0</v>
      </c>
      <c r="Q66">
        <f t="shared" si="9"/>
        <v>21.738872946442299</v>
      </c>
      <c r="R66">
        <f t="shared" si="5"/>
        <v>7.1763324079885376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556.74446285714282</v>
      </c>
      <c r="F67">
        <f t="shared" si="3"/>
        <v>556.00270228571424</v>
      </c>
      <c r="G67">
        <f t="shared" si="10"/>
        <v>56.070544748267977</v>
      </c>
      <c r="H67">
        <f t="shared" si="6"/>
        <v>249932.16214004596</v>
      </c>
      <c r="I67">
        <f t="shared" si="4"/>
        <v>91319.32531494656</v>
      </c>
      <c r="N67" s="4">
        <f>Input!J68</f>
        <v>4.0796844285713405</v>
      </c>
      <c r="O67">
        <f t="shared" si="7"/>
        <v>3.9207355714284833</v>
      </c>
      <c r="P67">
        <f t="shared" si="8"/>
        <v>0</v>
      </c>
      <c r="Q67">
        <f t="shared" si="9"/>
        <v>15.372167421064635</v>
      </c>
      <c r="R67">
        <f t="shared" si="5"/>
        <v>11.700700050126944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560.66519842857144</v>
      </c>
      <c r="F68">
        <f t="shared" ref="F68:F84" si="14">E68-$E$3</f>
        <v>559.92343785714286</v>
      </c>
      <c r="G68">
        <f t="shared" si="10"/>
        <v>56.070544748267977</v>
      </c>
      <c r="H68">
        <f t="shared" si="6"/>
        <v>253867.73789418329</v>
      </c>
      <c r="I68">
        <f t="shared" ref="I68:I84" si="15">(G68-$J$4)^2</f>
        <v>91319.32531494656</v>
      </c>
      <c r="N68" s="4">
        <f>Input!J69</f>
        <v>3.9207355714286223</v>
      </c>
      <c r="O68">
        <f t="shared" si="7"/>
        <v>3.7617867142857651</v>
      </c>
      <c r="P68">
        <f t="shared" si="8"/>
        <v>0</v>
      </c>
      <c r="Q68">
        <f t="shared" si="9"/>
        <v>14.151039283776893</v>
      </c>
      <c r="R68">
        <f t="shared" ref="R68:R84" si="16">(O68-$S$4)^2</f>
        <v>12.813374804113302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564.47996828571434</v>
      </c>
      <c r="F69">
        <f t="shared" si="14"/>
        <v>563.73820771428575</v>
      </c>
      <c r="G69">
        <f t="shared" si="10"/>
        <v>56.070544748267977</v>
      </c>
      <c r="H69">
        <f t="shared" ref="H69:H84" si="17">(F69-G69)^2</f>
        <v>257726.4560213782</v>
      </c>
      <c r="I69">
        <f t="shared" si="15"/>
        <v>91319.32531494656</v>
      </c>
      <c r="N69" s="4">
        <f>Input!J70</f>
        <v>3.8147698571428919</v>
      </c>
      <c r="O69">
        <f t="shared" ref="O69:O84" si="18">N69-$N$3</f>
        <v>3.6558210000000346</v>
      </c>
      <c r="P69">
        <f t="shared" ref="P69:P84" si="19">$Y$3*((1/$AA$3)*(1/SQRT(2*PI()))*EXP(-1*D69*D69/2))</f>
        <v>0</v>
      </c>
      <c r="Q69">
        <f t="shared" ref="Q69:Q84" si="20">(O69-P69)^2</f>
        <v>13.365027184041253</v>
      </c>
      <c r="R69">
        <f t="shared" si="16"/>
        <v>13.58322850185183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568.24175514285719</v>
      </c>
      <c r="F70">
        <f t="shared" si="14"/>
        <v>567.4999945714286</v>
      </c>
      <c r="G70">
        <f t="shared" ref="G70:G84" si="21">G69+P70</f>
        <v>56.070544748267977</v>
      </c>
      <c r="H70">
        <f t="shared" si="17"/>
        <v>261560.08214642075</v>
      </c>
      <c r="I70">
        <f t="shared" si="15"/>
        <v>91319.32531494656</v>
      </c>
      <c r="N70" s="4">
        <f>Input!J71</f>
        <v>3.7617868571428517</v>
      </c>
      <c r="O70">
        <f t="shared" si="18"/>
        <v>3.6028379999999944</v>
      </c>
      <c r="P70">
        <f t="shared" si="19"/>
        <v>0</v>
      </c>
      <c r="Q70">
        <f t="shared" si="20"/>
        <v>12.980441654243959</v>
      </c>
      <c r="R70">
        <f t="shared" si="16"/>
        <v>13.976577968324714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572.37442242857139</v>
      </c>
      <c r="F71">
        <f t="shared" si="14"/>
        <v>571.63266185714281</v>
      </c>
      <c r="G71">
        <f t="shared" si="21"/>
        <v>56.070544748267977</v>
      </c>
      <c r="H71">
        <f t="shared" si="17"/>
        <v>265804.2965977852</v>
      </c>
      <c r="I71">
        <f t="shared" si="15"/>
        <v>91319.32531494656</v>
      </c>
      <c r="N71" s="4">
        <f>Input!J72</f>
        <v>4.1326672857142057</v>
      </c>
      <c r="O71">
        <f t="shared" si="18"/>
        <v>3.9737184285713485</v>
      </c>
      <c r="P71">
        <f t="shared" si="19"/>
        <v>0</v>
      </c>
      <c r="Q71">
        <f t="shared" si="20"/>
        <v>15.790438149567548</v>
      </c>
      <c r="R71">
        <f t="shared" si="16"/>
        <v>11.341037879892772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576.66603842857137</v>
      </c>
      <c r="F72">
        <f t="shared" si="14"/>
        <v>575.92427785714278</v>
      </c>
      <c r="G72">
        <f t="shared" si="21"/>
        <v>56.070544748267977</v>
      </c>
      <c r="H72">
        <f t="shared" si="17"/>
        <v>270247.9038272333</v>
      </c>
      <c r="I72">
        <f t="shared" si="15"/>
        <v>91319.32531494656</v>
      </c>
      <c r="N72" s="4">
        <f>Input!J73</f>
        <v>4.2916159999999763</v>
      </c>
      <c r="O72">
        <f t="shared" si="18"/>
        <v>4.1326671428571196</v>
      </c>
      <c r="P72">
        <f t="shared" si="19"/>
        <v>0</v>
      </c>
      <c r="Q72">
        <f t="shared" si="20"/>
        <v>17.078937713650827</v>
      </c>
      <c r="R72">
        <f t="shared" si="16"/>
        <v>10.295736650231701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580.74572285714282</v>
      </c>
      <c r="F73">
        <f t="shared" si="14"/>
        <v>580.00396228571424</v>
      </c>
      <c r="G73">
        <f t="shared" si="21"/>
        <v>56.070544748267977</v>
      </c>
      <c r="H73">
        <f t="shared" si="17"/>
        <v>274506.22601246805</v>
      </c>
      <c r="I73">
        <f t="shared" si="15"/>
        <v>91319.32531494656</v>
      </c>
      <c r="N73" s="4">
        <f>Input!J74</f>
        <v>4.0796844285714542</v>
      </c>
      <c r="O73">
        <f t="shared" si="18"/>
        <v>3.920735571428597</v>
      </c>
      <c r="P73">
        <f t="shared" si="19"/>
        <v>0</v>
      </c>
      <c r="Q73">
        <f t="shared" si="20"/>
        <v>15.372167421065527</v>
      </c>
      <c r="R73">
        <f t="shared" si="16"/>
        <v>11.700700050126168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584.77242428571424</v>
      </c>
      <c r="F74">
        <f t="shared" si="14"/>
        <v>584.03066371428565</v>
      </c>
      <c r="G74">
        <f t="shared" si="21"/>
        <v>56.070544748267977</v>
      </c>
      <c r="H74">
        <f t="shared" si="17"/>
        <v>278741.88721861161</v>
      </c>
      <c r="I74">
        <f t="shared" si="15"/>
        <v>91319.32531494656</v>
      </c>
      <c r="N74" s="4">
        <f>Input!J75</f>
        <v>4.026701428571414</v>
      </c>
      <c r="O74">
        <f t="shared" si="18"/>
        <v>3.8677525714285568</v>
      </c>
      <c r="P74">
        <f t="shared" si="19"/>
        <v>0</v>
      </c>
      <c r="Q74">
        <f t="shared" si="20"/>
        <v>14.959509953792214</v>
      </c>
      <c r="R74">
        <f t="shared" si="16"/>
        <v>12.065977579123031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588.64017714285717</v>
      </c>
      <c r="F75">
        <f t="shared" si="14"/>
        <v>587.89841657142858</v>
      </c>
      <c r="G75">
        <f t="shared" si="21"/>
        <v>56.070544748267977</v>
      </c>
      <c r="H75">
        <f t="shared" si="17"/>
        <v>282840.88524795219</v>
      </c>
      <c r="I75">
        <f t="shared" si="15"/>
        <v>91319.32531494656</v>
      </c>
      <c r="N75" s="4">
        <f>Input!J76</f>
        <v>3.867752857142932</v>
      </c>
      <c r="O75">
        <f t="shared" si="18"/>
        <v>3.7088040000000748</v>
      </c>
      <c r="P75">
        <f t="shared" si="19"/>
        <v>0</v>
      </c>
      <c r="Q75">
        <f t="shared" si="20"/>
        <v>13.755227110416556</v>
      </c>
      <c r="R75">
        <f t="shared" si="16"/>
        <v>13.195493431956955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592.71986157142862</v>
      </c>
      <c r="F76">
        <f t="shared" si="14"/>
        <v>591.97810100000004</v>
      </c>
      <c r="G76">
        <f t="shared" si="21"/>
        <v>56.070544748267977</v>
      </c>
      <c r="H76">
        <f t="shared" si="17"/>
        <v>287196.90884770342</v>
      </c>
      <c r="I76">
        <f t="shared" si="15"/>
        <v>91319.32531494656</v>
      </c>
      <c r="N76" s="4">
        <f>Input!J77</f>
        <v>4.0796844285714542</v>
      </c>
      <c r="O76">
        <f t="shared" si="18"/>
        <v>3.920735571428597</v>
      </c>
      <c r="P76">
        <f t="shared" si="19"/>
        <v>0</v>
      </c>
      <c r="Q76">
        <f t="shared" si="20"/>
        <v>15.372167421065527</v>
      </c>
      <c r="R76">
        <f t="shared" si="16"/>
        <v>11.700700050126168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596.58761428571427</v>
      </c>
      <c r="F77">
        <f t="shared" si="14"/>
        <v>595.84585371428568</v>
      </c>
      <c r="G77">
        <f t="shared" si="21"/>
        <v>56.070544748267977</v>
      </c>
      <c r="H77">
        <f t="shared" si="17"/>
        <v>291357.38416935992</v>
      </c>
      <c r="I77">
        <f t="shared" si="15"/>
        <v>91319.32531494656</v>
      </c>
      <c r="N77" s="4">
        <f>Input!J78</f>
        <v>3.8677527142856434</v>
      </c>
      <c r="O77">
        <f t="shared" si="18"/>
        <v>3.7088038571427862</v>
      </c>
      <c r="P77">
        <f t="shared" si="19"/>
        <v>0</v>
      </c>
      <c r="Q77">
        <f t="shared" si="20"/>
        <v>13.755226050757209</v>
      </c>
      <c r="R77">
        <f t="shared" si="16"/>
        <v>13.19549446983237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599.76658914285713</v>
      </c>
      <c r="F78">
        <f t="shared" si="14"/>
        <v>599.02482857142854</v>
      </c>
      <c r="G78">
        <f t="shared" si="21"/>
        <v>56.070544748267977</v>
      </c>
      <c r="H78">
        <f t="shared" si="17"/>
        <v>294799.35432192124</v>
      </c>
      <c r="I78">
        <f t="shared" si="15"/>
        <v>91319.32531494656</v>
      </c>
      <c r="N78" s="4">
        <f>Input!J79</f>
        <v>3.1789748571428618</v>
      </c>
      <c r="O78">
        <f t="shared" si="18"/>
        <v>3.0200260000000045</v>
      </c>
      <c r="P78">
        <f t="shared" si="19"/>
        <v>0</v>
      </c>
      <c r="Q78">
        <f t="shared" si="20"/>
        <v>9.1205570406760277</v>
      </c>
      <c r="R78">
        <f t="shared" si="16"/>
        <v>18.673963630993743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602.78661528571422</v>
      </c>
      <c r="F79">
        <f t="shared" si="14"/>
        <v>602.04485471428563</v>
      </c>
      <c r="G79">
        <f t="shared" si="21"/>
        <v>56.070544748267977</v>
      </c>
      <c r="H79">
        <f t="shared" si="17"/>
        <v>298087.94714286918</v>
      </c>
      <c r="I79">
        <f t="shared" si="15"/>
        <v>91319.32531494656</v>
      </c>
      <c r="N79" s="4">
        <f>Input!J80</f>
        <v>3.0200261428570911</v>
      </c>
      <c r="O79">
        <f t="shared" si="18"/>
        <v>2.8610772857142339</v>
      </c>
      <c r="P79">
        <f t="shared" si="19"/>
        <v>0</v>
      </c>
      <c r="Q79">
        <f t="shared" si="20"/>
        <v>8.1857632348299276</v>
      </c>
      <c r="R79">
        <f t="shared" si="16"/>
        <v>20.072970618891986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605.7536584285715</v>
      </c>
      <c r="F80">
        <f t="shared" si="14"/>
        <v>605.01189785714291</v>
      </c>
      <c r="G80">
        <f t="shared" si="21"/>
        <v>56.070544748267977</v>
      </c>
      <c r="H80">
        <f t="shared" si="17"/>
        <v>301336.60915300256</v>
      </c>
      <c r="I80">
        <f t="shared" si="15"/>
        <v>91319.32531494656</v>
      </c>
      <c r="N80" s="4">
        <f>Input!J81</f>
        <v>2.9670431428572783</v>
      </c>
      <c r="O80">
        <f t="shared" si="18"/>
        <v>2.8080942857144211</v>
      </c>
      <c r="P80">
        <f t="shared" si="19"/>
        <v>0</v>
      </c>
      <c r="Q80">
        <f t="shared" si="20"/>
        <v>7.8853935174619849</v>
      </c>
      <c r="R80">
        <f t="shared" si="16"/>
        <v>20.550535897790883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608.40280414285724</v>
      </c>
      <c r="F81">
        <f t="shared" si="14"/>
        <v>607.66104357142865</v>
      </c>
      <c r="G81">
        <f t="shared" si="21"/>
        <v>56.070544748267977</v>
      </c>
      <c r="H81">
        <f t="shared" si="17"/>
        <v>304252.07839198329</v>
      </c>
      <c r="I81">
        <f t="shared" si="15"/>
        <v>91319.32531494656</v>
      </c>
      <c r="N81" s="4">
        <f>Input!J82</f>
        <v>2.6491457142857371</v>
      </c>
      <c r="O81">
        <f t="shared" si="18"/>
        <v>2.4901968571428799</v>
      </c>
      <c r="P81">
        <f t="shared" si="19"/>
        <v>0</v>
      </c>
      <c r="Q81">
        <f t="shared" si="20"/>
        <v>6.2010803873242768</v>
      </c>
      <c r="R81">
        <f t="shared" si="16"/>
        <v>23.533824355141864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610.99896685714282</v>
      </c>
      <c r="F82">
        <f t="shared" si="14"/>
        <v>610.25720628571423</v>
      </c>
      <c r="G82">
        <f t="shared" si="21"/>
        <v>56.070544748267977</v>
      </c>
      <c r="H82">
        <f t="shared" si="17"/>
        <v>307122.85582602007</v>
      </c>
      <c r="I82">
        <f t="shared" si="15"/>
        <v>91319.32531494656</v>
      </c>
      <c r="N82" s="4">
        <f>Input!J83</f>
        <v>2.5961627142855832</v>
      </c>
      <c r="O82">
        <f t="shared" si="18"/>
        <v>2.437213857142726</v>
      </c>
      <c r="P82">
        <f t="shared" si="19"/>
        <v>0</v>
      </c>
      <c r="Q82">
        <f t="shared" si="20"/>
        <v>5.9400113854485239</v>
      </c>
      <c r="R82">
        <f t="shared" si="16"/>
        <v>24.050690349537959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613.2772321428572</v>
      </c>
      <c r="F83">
        <f t="shared" si="14"/>
        <v>612.53547157142862</v>
      </c>
      <c r="G83">
        <f t="shared" si="21"/>
        <v>56.070544748267977</v>
      </c>
      <c r="H83">
        <f t="shared" si="17"/>
        <v>309653.21478430554</v>
      </c>
      <c r="I83">
        <f t="shared" si="15"/>
        <v>91319.32531494656</v>
      </c>
      <c r="N83" s="4">
        <f>Input!J84</f>
        <v>2.278265285714383</v>
      </c>
      <c r="O83">
        <f t="shared" si="18"/>
        <v>2.1193164285715258</v>
      </c>
      <c r="P83">
        <f t="shared" si="19"/>
        <v>0</v>
      </c>
      <c r="Q83">
        <f t="shared" si="20"/>
        <v>4.4915021244131674</v>
      </c>
      <c r="R83">
        <f t="shared" si="16"/>
        <v>27.269782675986285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615.6084804285714</v>
      </c>
      <c r="F84">
        <f t="shared" si="14"/>
        <v>614.86671985714281</v>
      </c>
      <c r="G84">
        <f t="shared" si="21"/>
        <v>56.070544748267977</v>
      </c>
      <c r="H84">
        <f t="shared" si="17"/>
        <v>312253.16531630838</v>
      </c>
      <c r="I84">
        <f t="shared" si="15"/>
        <v>91319.32531494656</v>
      </c>
      <c r="N84" s="4">
        <f>Input!J85</f>
        <v>2.3312482857141958</v>
      </c>
      <c r="O84">
        <f t="shared" si="18"/>
        <v>2.1722994285713386</v>
      </c>
      <c r="P84">
        <f t="shared" si="19"/>
        <v>0</v>
      </c>
      <c r="Q84">
        <f t="shared" si="20"/>
        <v>4.7188848073713645</v>
      </c>
      <c r="R84">
        <f t="shared" si="16"/>
        <v>26.719230362677642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2021-08-17T22:01:55Z</dcterms:modified>
</cp:coreProperties>
</file>