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1" hidden="1">logistic!$S$5</definedName>
    <definedName name="solver_lhs1" localSheetId="2" hidden="1">LogNormal!$L$5</definedName>
    <definedName name="solver_lhs1" localSheetId="5" hidden="1">Weibull!$U$5</definedName>
    <definedName name="solver_lhs2" localSheetId="1" hidden="1">logistic!$S$5</definedName>
    <definedName name="solver_lhs2" localSheetId="2" hidden="1">LogNormal!$U$5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4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5" hidden="1">0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4" hidden="1">Cauchy!$R$3</definedName>
    <definedName name="solver_opt" localSheetId="1" hidden="1">logistic!$R$3</definedName>
    <definedName name="solver_opt" localSheetId="2" hidden="1">LogNormal!$K$3</definedName>
    <definedName name="solver_opt" localSheetId="3" hidden="1">NORMAL!$S$3</definedName>
    <definedName name="solver_opt" localSheetId="5" hidden="1">Weibull!$T$3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1" hidden="1">3</definedName>
    <definedName name="solver_rel1" localSheetId="2" hidden="1">3</definedName>
    <definedName name="solver_rel1" localSheetId="5" hidden="1">3</definedName>
    <definedName name="solver_rel2" localSheetId="1" hidden="1">3</definedName>
    <definedName name="solver_rel2" localSheetId="2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1" hidden="1">0.955</definedName>
    <definedName name="solver_rhs1" localSheetId="2" hidden="1">0.99</definedName>
    <definedName name="solver_rhs1" localSheetId="5" hidden="1">0.95</definedName>
    <definedName name="solver_rhs2" localSheetId="1" hidden="1">0.955</definedName>
    <definedName name="solver_rhs2" localSheetId="2" hidden="1">0.97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" i="12" l="1"/>
  <c r="A148" i="12" l="1"/>
  <c r="C148" i="12"/>
  <c r="D148" i="12" s="1"/>
  <c r="L148" i="12"/>
  <c r="A131" i="12"/>
  <c r="C131" i="12"/>
  <c r="L131" i="12"/>
  <c r="A132" i="12"/>
  <c r="C132" i="12"/>
  <c r="L132" i="12"/>
  <c r="A133" i="12"/>
  <c r="C133" i="12"/>
  <c r="L133" i="12"/>
  <c r="A134" i="12"/>
  <c r="B134" i="12" s="1"/>
  <c r="N134" i="12" s="1"/>
  <c r="C134" i="12"/>
  <c r="D134" i="12" s="1"/>
  <c r="L134" i="12"/>
  <c r="A135" i="12"/>
  <c r="B135" i="12" s="1"/>
  <c r="N135" i="12" s="1"/>
  <c r="C135" i="12"/>
  <c r="L135" i="12"/>
  <c r="A136" i="12"/>
  <c r="C136" i="12"/>
  <c r="D136" i="12" s="1"/>
  <c r="L136" i="12"/>
  <c r="A137" i="12"/>
  <c r="C137" i="12"/>
  <c r="D137" i="12" s="1"/>
  <c r="L137" i="12"/>
  <c r="A138" i="12"/>
  <c r="C138" i="12"/>
  <c r="D138" i="12"/>
  <c r="L138" i="12"/>
  <c r="A139" i="12"/>
  <c r="C139" i="12"/>
  <c r="D139" i="12"/>
  <c r="L139" i="12"/>
  <c r="A140" i="12"/>
  <c r="C140" i="12"/>
  <c r="D140" i="12"/>
  <c r="L140" i="12"/>
  <c r="A141" i="12"/>
  <c r="C141" i="12"/>
  <c r="D141" i="12"/>
  <c r="L141" i="12"/>
  <c r="A142" i="12"/>
  <c r="C142" i="12"/>
  <c r="D142" i="12"/>
  <c r="L142" i="12"/>
  <c r="A143" i="12"/>
  <c r="C143" i="12"/>
  <c r="D143" i="12"/>
  <c r="L143" i="12"/>
  <c r="A144" i="12"/>
  <c r="C144" i="12"/>
  <c r="D144" i="12"/>
  <c r="L144" i="12"/>
  <c r="A145" i="12"/>
  <c r="C145" i="12"/>
  <c r="D145" i="12"/>
  <c r="L145" i="12"/>
  <c r="A146" i="12"/>
  <c r="C146" i="12"/>
  <c r="D146" i="12"/>
  <c r="L146" i="12"/>
  <c r="A147" i="12"/>
  <c r="C147" i="12"/>
  <c r="D147" i="12"/>
  <c r="L147" i="12"/>
  <c r="A139" i="2"/>
  <c r="C139" i="2"/>
  <c r="L139" i="2"/>
  <c r="A140" i="2"/>
  <c r="B140" i="2" s="1"/>
  <c r="C140" i="2"/>
  <c r="L140" i="2"/>
  <c r="M140" i="2" s="1"/>
  <c r="A141" i="2"/>
  <c r="C141" i="2"/>
  <c r="D141" i="2" s="1"/>
  <c r="L141" i="2"/>
  <c r="A142" i="2"/>
  <c r="C142" i="2"/>
  <c r="L142" i="2"/>
  <c r="M142" i="2"/>
  <c r="A143" i="2"/>
  <c r="C143" i="2"/>
  <c r="L143" i="2"/>
  <c r="M143" i="2"/>
  <c r="A144" i="2"/>
  <c r="C144" i="2"/>
  <c r="D144" i="2"/>
  <c r="L144" i="2"/>
  <c r="A145" i="2"/>
  <c r="C145" i="2"/>
  <c r="L145" i="2"/>
  <c r="A146" i="2"/>
  <c r="B146" i="2" s="1"/>
  <c r="C146" i="2"/>
  <c r="L146" i="2"/>
  <c r="M146" i="2" s="1"/>
  <c r="A147" i="2"/>
  <c r="C147" i="2"/>
  <c r="D147" i="2" s="1"/>
  <c r="L147" i="2"/>
  <c r="M147" i="2" s="1"/>
  <c r="A148" i="2"/>
  <c r="C148" i="2"/>
  <c r="D148" i="2" s="1"/>
  <c r="L148" i="2"/>
  <c r="M148" i="2"/>
  <c r="A128" i="2"/>
  <c r="C128" i="2"/>
  <c r="L128" i="2"/>
  <c r="M128" i="2" s="1"/>
  <c r="A129" i="2"/>
  <c r="C129" i="2"/>
  <c r="L129" i="2"/>
  <c r="M129" i="2" s="1"/>
  <c r="A130" i="2"/>
  <c r="C130" i="2"/>
  <c r="L130" i="2"/>
  <c r="M130" i="2" s="1"/>
  <c r="A131" i="2"/>
  <c r="C131" i="2"/>
  <c r="L131" i="2"/>
  <c r="M131" i="2" s="1"/>
  <c r="A132" i="2"/>
  <c r="C132" i="2"/>
  <c r="L132" i="2"/>
  <c r="M132" i="2" s="1"/>
  <c r="A133" i="2"/>
  <c r="C133" i="2"/>
  <c r="L133" i="2"/>
  <c r="M133" i="2" s="1"/>
  <c r="A134" i="2"/>
  <c r="C134" i="2"/>
  <c r="L134" i="2"/>
  <c r="M134" i="2" s="1"/>
  <c r="A135" i="2"/>
  <c r="C135" i="2"/>
  <c r="L135" i="2"/>
  <c r="M135" i="2" s="1"/>
  <c r="A136" i="2"/>
  <c r="C136" i="2"/>
  <c r="L136" i="2"/>
  <c r="M136" i="2" s="1"/>
  <c r="A137" i="2"/>
  <c r="C137" i="2"/>
  <c r="L137" i="2"/>
  <c r="M137" i="2" s="1"/>
  <c r="A138" i="2"/>
  <c r="C138" i="2"/>
  <c r="L138" i="2"/>
  <c r="M138" i="2" s="1"/>
  <c r="A120" i="2"/>
  <c r="C120" i="2"/>
  <c r="L120" i="2"/>
  <c r="M120" i="2" s="1"/>
  <c r="A121" i="2"/>
  <c r="C121" i="2"/>
  <c r="L121" i="2"/>
  <c r="M121" i="2" s="1"/>
  <c r="A122" i="2"/>
  <c r="C122" i="2"/>
  <c r="L122" i="2"/>
  <c r="M122" i="2" s="1"/>
  <c r="A123" i="2"/>
  <c r="C123" i="2"/>
  <c r="L123" i="2"/>
  <c r="M123" i="2" s="1"/>
  <c r="A124" i="2"/>
  <c r="C124" i="2"/>
  <c r="L124" i="2"/>
  <c r="M124" i="2" s="1"/>
  <c r="A125" i="2"/>
  <c r="C125" i="2"/>
  <c r="L125" i="2"/>
  <c r="M125" i="2" s="1"/>
  <c r="A126" i="2"/>
  <c r="B126" i="2" s="1"/>
  <c r="C126" i="2"/>
  <c r="D126" i="2"/>
  <c r="L126" i="2"/>
  <c r="A127" i="2"/>
  <c r="C127" i="2"/>
  <c r="D127" i="2" s="1"/>
  <c r="L127" i="2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3" i="16"/>
  <c r="D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3" i="16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4" i="5"/>
  <c r="N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4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3" i="5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3" i="2"/>
  <c r="M141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3" i="2"/>
  <c r="D142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3" i="2"/>
  <c r="B142" i="2" s="1"/>
  <c r="E142" i="2" s="1"/>
  <c r="A110" i="12"/>
  <c r="C110" i="12"/>
  <c r="L110" i="12"/>
  <c r="A111" i="12"/>
  <c r="C111" i="12"/>
  <c r="L111" i="12"/>
  <c r="A112" i="12"/>
  <c r="C112" i="12"/>
  <c r="L112" i="12"/>
  <c r="A113" i="12"/>
  <c r="C113" i="12"/>
  <c r="L113" i="12"/>
  <c r="A114" i="12"/>
  <c r="C114" i="12"/>
  <c r="L114" i="12"/>
  <c r="A115" i="12"/>
  <c r="C115" i="12"/>
  <c r="L115" i="12"/>
  <c r="A116" i="12"/>
  <c r="C116" i="12"/>
  <c r="L116" i="12"/>
  <c r="A117" i="12"/>
  <c r="C117" i="12"/>
  <c r="L117" i="12"/>
  <c r="A118" i="12"/>
  <c r="C118" i="12"/>
  <c r="L118" i="12"/>
  <c r="A119" i="12"/>
  <c r="C119" i="12"/>
  <c r="L119" i="12"/>
  <c r="A120" i="12"/>
  <c r="C120" i="12"/>
  <c r="L120" i="12"/>
  <c r="A121" i="12"/>
  <c r="C121" i="12"/>
  <c r="L121" i="12"/>
  <c r="A122" i="12"/>
  <c r="C122" i="12"/>
  <c r="L122" i="12"/>
  <c r="A123" i="12"/>
  <c r="C123" i="12"/>
  <c r="L123" i="12"/>
  <c r="A124" i="12"/>
  <c r="C124" i="12"/>
  <c r="L124" i="12"/>
  <c r="A125" i="12"/>
  <c r="C125" i="12"/>
  <c r="L125" i="12"/>
  <c r="A126" i="12"/>
  <c r="C126" i="12"/>
  <c r="L126" i="12"/>
  <c r="A127" i="12"/>
  <c r="C127" i="12"/>
  <c r="L127" i="12"/>
  <c r="A128" i="12"/>
  <c r="C128" i="12"/>
  <c r="L128" i="12"/>
  <c r="A129" i="12"/>
  <c r="C129" i="12"/>
  <c r="L129" i="12"/>
  <c r="A130" i="12"/>
  <c r="C130" i="12"/>
  <c r="L130" i="12"/>
  <c r="A98" i="12"/>
  <c r="C98" i="12"/>
  <c r="L98" i="12"/>
  <c r="A99" i="12"/>
  <c r="C99" i="12"/>
  <c r="L99" i="12"/>
  <c r="A100" i="12"/>
  <c r="C100" i="12"/>
  <c r="L100" i="12"/>
  <c r="A101" i="12"/>
  <c r="C101" i="12"/>
  <c r="L101" i="12"/>
  <c r="A102" i="12"/>
  <c r="C102" i="12"/>
  <c r="L102" i="12"/>
  <c r="A103" i="12"/>
  <c r="C103" i="12"/>
  <c r="L103" i="12"/>
  <c r="A104" i="12"/>
  <c r="C104" i="12"/>
  <c r="L104" i="12"/>
  <c r="A105" i="12"/>
  <c r="C105" i="12"/>
  <c r="L105" i="12"/>
  <c r="A106" i="12"/>
  <c r="C106" i="12"/>
  <c r="L106" i="12"/>
  <c r="A107" i="12"/>
  <c r="C107" i="12"/>
  <c r="L107" i="12"/>
  <c r="A108" i="12"/>
  <c r="C108" i="12"/>
  <c r="L108" i="12"/>
  <c r="A109" i="12"/>
  <c r="C109" i="12"/>
  <c r="L109" i="12"/>
  <c r="A84" i="12"/>
  <c r="C84" i="12"/>
  <c r="L84" i="12"/>
  <c r="A85" i="12"/>
  <c r="C85" i="12"/>
  <c r="L85" i="12"/>
  <c r="A86" i="12"/>
  <c r="C86" i="12"/>
  <c r="L86" i="12"/>
  <c r="A87" i="12"/>
  <c r="C87" i="12"/>
  <c r="L87" i="12"/>
  <c r="A88" i="12"/>
  <c r="C88" i="12"/>
  <c r="L88" i="12"/>
  <c r="A89" i="12"/>
  <c r="C89" i="12"/>
  <c r="L89" i="12"/>
  <c r="A90" i="12"/>
  <c r="C90" i="12"/>
  <c r="L90" i="12"/>
  <c r="A91" i="12"/>
  <c r="C91" i="12"/>
  <c r="L91" i="12"/>
  <c r="A92" i="12"/>
  <c r="C92" i="12"/>
  <c r="L92" i="12"/>
  <c r="A93" i="12"/>
  <c r="C93" i="12"/>
  <c r="L93" i="12"/>
  <c r="A94" i="12"/>
  <c r="C94" i="12"/>
  <c r="L94" i="12"/>
  <c r="A95" i="12"/>
  <c r="C95" i="12"/>
  <c r="L95" i="12"/>
  <c r="A96" i="12"/>
  <c r="C96" i="12"/>
  <c r="L96" i="12"/>
  <c r="A97" i="12"/>
  <c r="C97" i="12"/>
  <c r="L97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3" i="12"/>
  <c r="H4" i="12" s="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Q4" i="12" s="1"/>
  <c r="E140" i="2" l="1"/>
  <c r="N140" i="2"/>
  <c r="O140" i="2" s="1"/>
  <c r="E126" i="2"/>
  <c r="N126" i="2"/>
  <c r="O126" i="2" s="1"/>
  <c r="E146" i="2"/>
  <c r="N146" i="2"/>
  <c r="O146" i="2" s="1"/>
  <c r="B148" i="2"/>
  <c r="B145" i="2"/>
  <c r="N145" i="2" s="1"/>
  <c r="M105" i="12"/>
  <c r="B127" i="2"/>
  <c r="D125" i="2"/>
  <c r="D124" i="2"/>
  <c r="D123" i="2"/>
  <c r="D122" i="2"/>
  <c r="D121" i="2"/>
  <c r="D120" i="2"/>
  <c r="D138" i="2"/>
  <c r="D137" i="2"/>
  <c r="D136" i="2"/>
  <c r="D135" i="2"/>
  <c r="D134" i="2"/>
  <c r="D133" i="2"/>
  <c r="D132" i="2"/>
  <c r="D131" i="2"/>
  <c r="D130" i="2"/>
  <c r="D129" i="2"/>
  <c r="D128" i="2"/>
  <c r="B147" i="2"/>
  <c r="N147" i="2" s="1"/>
  <c r="O147" i="2" s="1"/>
  <c r="D146" i="2"/>
  <c r="M145" i="2"/>
  <c r="B141" i="2"/>
  <c r="D140" i="2"/>
  <c r="F140" i="2" s="1"/>
  <c r="M139" i="2"/>
  <c r="B137" i="12"/>
  <c r="N137" i="12" s="1"/>
  <c r="B136" i="12"/>
  <c r="N136" i="12" s="1"/>
  <c r="M134" i="12"/>
  <c r="M133" i="12"/>
  <c r="D132" i="12"/>
  <c r="D131" i="12"/>
  <c r="B148" i="12"/>
  <c r="N148" i="12" s="1"/>
  <c r="P148" i="12" s="1"/>
  <c r="B139" i="2"/>
  <c r="M132" i="12"/>
  <c r="M127" i="2"/>
  <c r="B138" i="2"/>
  <c r="E138" i="2" s="1"/>
  <c r="F138" i="2" s="1"/>
  <c r="B136" i="2"/>
  <c r="B134" i="2"/>
  <c r="B132" i="2"/>
  <c r="B130" i="2"/>
  <c r="E130" i="2" s="1"/>
  <c r="B128" i="2"/>
  <c r="M144" i="2"/>
  <c r="B144" i="2"/>
  <c r="D143" i="2"/>
  <c r="B147" i="12"/>
  <c r="N147" i="12" s="1"/>
  <c r="B146" i="12"/>
  <c r="N146" i="12" s="1"/>
  <c r="B145" i="12"/>
  <c r="N145" i="12" s="1"/>
  <c r="B144" i="12"/>
  <c r="N144" i="12" s="1"/>
  <c r="P144" i="12" s="1"/>
  <c r="B143" i="12"/>
  <c r="N143" i="12" s="1"/>
  <c r="B142" i="12"/>
  <c r="N142" i="12" s="1"/>
  <c r="B141" i="12"/>
  <c r="N141" i="12" s="1"/>
  <c r="B140" i="12"/>
  <c r="N140" i="12" s="1"/>
  <c r="O140" i="12" s="1"/>
  <c r="B139" i="12"/>
  <c r="N139" i="12" s="1"/>
  <c r="B138" i="12"/>
  <c r="N138" i="12" s="1"/>
  <c r="M136" i="12"/>
  <c r="M135" i="12"/>
  <c r="D133" i="12"/>
  <c r="B131" i="12"/>
  <c r="N131" i="12" s="1"/>
  <c r="M131" i="12"/>
  <c r="M126" i="2"/>
  <c r="B125" i="2"/>
  <c r="B124" i="2"/>
  <c r="B123" i="2"/>
  <c r="B122" i="2"/>
  <c r="N122" i="2" s="1"/>
  <c r="O122" i="2" s="1"/>
  <c r="B121" i="2"/>
  <c r="B120" i="2"/>
  <c r="B137" i="2"/>
  <c r="B135" i="2"/>
  <c r="N135" i="2" s="1"/>
  <c r="B133" i="2"/>
  <c r="B131" i="2"/>
  <c r="B129" i="2"/>
  <c r="D145" i="2"/>
  <c r="B143" i="2"/>
  <c r="D139" i="2"/>
  <c r="M147" i="12"/>
  <c r="M146" i="12"/>
  <c r="M145" i="12"/>
  <c r="M144" i="12"/>
  <c r="M143" i="12"/>
  <c r="M142" i="12"/>
  <c r="M141" i="12"/>
  <c r="M140" i="12"/>
  <c r="M139" i="12"/>
  <c r="M138" i="12"/>
  <c r="M137" i="12"/>
  <c r="D135" i="12"/>
  <c r="B133" i="12"/>
  <c r="N133" i="12" s="1"/>
  <c r="B132" i="12"/>
  <c r="N132" i="12" s="1"/>
  <c r="O132" i="12" s="1"/>
  <c r="M148" i="12"/>
  <c r="P133" i="12"/>
  <c r="P135" i="12"/>
  <c r="P147" i="12"/>
  <c r="P145" i="12"/>
  <c r="P143" i="12"/>
  <c r="P141" i="12"/>
  <c r="P139" i="12"/>
  <c r="P134" i="12"/>
  <c r="O134" i="12"/>
  <c r="P137" i="12"/>
  <c r="P136" i="12"/>
  <c r="O136" i="12"/>
  <c r="O146" i="12"/>
  <c r="P146" i="12"/>
  <c r="O144" i="12"/>
  <c r="P142" i="12"/>
  <c r="O142" i="12"/>
  <c r="P140" i="12"/>
  <c r="O138" i="12"/>
  <c r="P138" i="12"/>
  <c r="P131" i="12"/>
  <c r="O147" i="12"/>
  <c r="O145" i="12"/>
  <c r="O143" i="12"/>
  <c r="O141" i="12"/>
  <c r="O139" i="12"/>
  <c r="O137" i="12"/>
  <c r="O135" i="12"/>
  <c r="O133" i="12"/>
  <c r="O131" i="12"/>
  <c r="F142" i="2"/>
  <c r="F146" i="2"/>
  <c r="N143" i="2"/>
  <c r="O143" i="2" s="1"/>
  <c r="E143" i="2"/>
  <c r="N141" i="2"/>
  <c r="E141" i="2"/>
  <c r="N139" i="2"/>
  <c r="E139" i="2"/>
  <c r="F139" i="2" s="1"/>
  <c r="N142" i="2"/>
  <c r="E137" i="2"/>
  <c r="F137" i="2" s="1"/>
  <c r="N137" i="2"/>
  <c r="E135" i="2"/>
  <c r="F135" i="2" s="1"/>
  <c r="E133" i="2"/>
  <c r="N133" i="2"/>
  <c r="E131" i="2"/>
  <c r="N131" i="2"/>
  <c r="E129" i="2"/>
  <c r="N129" i="2"/>
  <c r="N138" i="2"/>
  <c r="O138" i="2" s="1"/>
  <c r="N136" i="2"/>
  <c r="E136" i="2"/>
  <c r="F136" i="2" s="1"/>
  <c r="N134" i="2"/>
  <c r="E134" i="2"/>
  <c r="F134" i="2" s="1"/>
  <c r="N132" i="2"/>
  <c r="O132" i="2" s="1"/>
  <c r="E132" i="2"/>
  <c r="N130" i="2"/>
  <c r="O130" i="2" s="1"/>
  <c r="N128" i="2"/>
  <c r="O128" i="2" s="1"/>
  <c r="E128" i="2"/>
  <c r="F128" i="2" s="1"/>
  <c r="E127" i="2"/>
  <c r="F127" i="2" s="1"/>
  <c r="N127" i="2"/>
  <c r="O127" i="2" s="1"/>
  <c r="E125" i="2"/>
  <c r="N125" i="2"/>
  <c r="E123" i="2"/>
  <c r="F123" i="2" s="1"/>
  <c r="N123" i="2"/>
  <c r="O123" i="2" s="1"/>
  <c r="E121" i="2"/>
  <c r="F121" i="2" s="1"/>
  <c r="N121" i="2"/>
  <c r="O121" i="2" s="1"/>
  <c r="F126" i="2"/>
  <c r="N124" i="2"/>
  <c r="O124" i="2" s="1"/>
  <c r="E124" i="2"/>
  <c r="E122" i="2"/>
  <c r="N120" i="2"/>
  <c r="O120" i="2" s="1"/>
  <c r="E120" i="2"/>
  <c r="D89" i="12"/>
  <c r="M86" i="12"/>
  <c r="D107" i="12"/>
  <c r="M104" i="12"/>
  <c r="B102" i="12"/>
  <c r="N102" i="12" s="1"/>
  <c r="O102" i="12" s="1"/>
  <c r="B119" i="12"/>
  <c r="N119" i="12" s="1"/>
  <c r="O119" i="12" s="1"/>
  <c r="M113" i="12"/>
  <c r="D101" i="12"/>
  <c r="B101" i="12"/>
  <c r="N101" i="12" s="1"/>
  <c r="O101" i="12" s="1"/>
  <c r="B107" i="12"/>
  <c r="N107" i="12" s="1"/>
  <c r="O107" i="12" s="1"/>
  <c r="M90" i="12"/>
  <c r="M108" i="12"/>
  <c r="B106" i="12"/>
  <c r="N106" i="12" s="1"/>
  <c r="O106" i="12" s="1"/>
  <c r="M100" i="12"/>
  <c r="M125" i="12"/>
  <c r="M117" i="12"/>
  <c r="M92" i="12"/>
  <c r="B108" i="12"/>
  <c r="N108" i="12" s="1"/>
  <c r="B100" i="12"/>
  <c r="N100" i="12" s="1"/>
  <c r="O100" i="12" s="1"/>
  <c r="M111" i="12"/>
  <c r="B95" i="12"/>
  <c r="N95" i="12" s="1"/>
  <c r="O95" i="12" s="1"/>
  <c r="M99" i="12"/>
  <c r="D127" i="12"/>
  <c r="D119" i="12"/>
  <c r="D97" i="12"/>
  <c r="D87" i="12"/>
  <c r="D105" i="12"/>
  <c r="M130" i="12"/>
  <c r="M122" i="12"/>
  <c r="D117" i="12"/>
  <c r="M114" i="12"/>
  <c r="B111" i="2"/>
  <c r="E111" i="2" s="1"/>
  <c r="M94" i="12"/>
  <c r="M89" i="12"/>
  <c r="D84" i="12"/>
  <c r="B105" i="12"/>
  <c r="N105" i="12" s="1"/>
  <c r="O105" i="12" s="1"/>
  <c r="D130" i="12"/>
  <c r="M127" i="12"/>
  <c r="D124" i="12"/>
  <c r="D111" i="12"/>
  <c r="B87" i="2"/>
  <c r="E87" i="2" s="1"/>
  <c r="B117" i="2"/>
  <c r="E117" i="2" s="1"/>
  <c r="B109" i="2"/>
  <c r="B101" i="2"/>
  <c r="E101" i="2" s="1"/>
  <c r="M93" i="12"/>
  <c r="M88" i="12"/>
  <c r="B86" i="12"/>
  <c r="N86" i="12" s="1"/>
  <c r="O86" i="12" s="1"/>
  <c r="D109" i="12"/>
  <c r="M106" i="12"/>
  <c r="B104" i="12"/>
  <c r="N104" i="12" s="1"/>
  <c r="O104" i="12" s="1"/>
  <c r="D99" i="12"/>
  <c r="D129" i="12"/>
  <c r="D121" i="12"/>
  <c r="M118" i="12"/>
  <c r="D113" i="12"/>
  <c r="D91" i="12"/>
  <c r="D93" i="12"/>
  <c r="D88" i="12"/>
  <c r="B109" i="12"/>
  <c r="N109" i="12" s="1"/>
  <c r="O109" i="12" s="1"/>
  <c r="D126" i="12"/>
  <c r="M123" i="12"/>
  <c r="M115" i="12"/>
  <c r="D95" i="12"/>
  <c r="D115" i="12"/>
  <c r="D128" i="12"/>
  <c r="B93" i="12"/>
  <c r="N93" i="12" s="1"/>
  <c r="O93" i="12" s="1"/>
  <c r="M85" i="12"/>
  <c r="B84" i="12"/>
  <c r="N84" i="12" s="1"/>
  <c r="O84" i="12" s="1"/>
  <c r="D106" i="12"/>
  <c r="M98" i="12"/>
  <c r="B130" i="12"/>
  <c r="N130" i="12" s="1"/>
  <c r="O130" i="12" s="1"/>
  <c r="B128" i="12"/>
  <c r="N128" i="12" s="1"/>
  <c r="O128" i="12" s="1"/>
  <c r="B126" i="12"/>
  <c r="N126" i="12" s="1"/>
  <c r="O126" i="12" s="1"/>
  <c r="B124" i="12"/>
  <c r="N124" i="12" s="1"/>
  <c r="O124" i="12" s="1"/>
  <c r="D122" i="12"/>
  <c r="B117" i="12"/>
  <c r="N117" i="12" s="1"/>
  <c r="O117" i="12" s="1"/>
  <c r="B115" i="12"/>
  <c r="N115" i="12" s="1"/>
  <c r="O115" i="12" s="1"/>
  <c r="M96" i="12"/>
  <c r="M87" i="12"/>
  <c r="M102" i="12"/>
  <c r="D96" i="12"/>
  <c r="B91" i="12"/>
  <c r="N91" i="12" s="1"/>
  <c r="O91" i="12" s="1"/>
  <c r="M103" i="12"/>
  <c r="D102" i="12"/>
  <c r="M129" i="12"/>
  <c r="B122" i="12"/>
  <c r="N122" i="12" s="1"/>
  <c r="O122" i="12" s="1"/>
  <c r="D120" i="12"/>
  <c r="M116" i="12"/>
  <c r="B113" i="12"/>
  <c r="N113" i="12" s="1"/>
  <c r="O113" i="12" s="1"/>
  <c r="B111" i="12"/>
  <c r="N111" i="12" s="1"/>
  <c r="O111" i="12" s="1"/>
  <c r="M107" i="12"/>
  <c r="M97" i="12"/>
  <c r="B96" i="12"/>
  <c r="N96" i="12" s="1"/>
  <c r="O96" i="12" s="1"/>
  <c r="D94" i="12"/>
  <c r="B89" i="12"/>
  <c r="N89" i="12" s="1"/>
  <c r="O89" i="12" s="1"/>
  <c r="D85" i="12"/>
  <c r="M109" i="12"/>
  <c r="D98" i="12"/>
  <c r="M121" i="12"/>
  <c r="B120" i="12"/>
  <c r="N120" i="12" s="1"/>
  <c r="O120" i="12" s="1"/>
  <c r="D118" i="12"/>
  <c r="D116" i="12"/>
  <c r="M112" i="12"/>
  <c r="M110" i="12"/>
  <c r="M95" i="12"/>
  <c r="B94" i="12"/>
  <c r="N94" i="12" s="1"/>
  <c r="O94" i="12" s="1"/>
  <c r="D92" i="12"/>
  <c r="B87" i="12"/>
  <c r="N87" i="12" s="1"/>
  <c r="O87" i="12" s="1"/>
  <c r="D108" i="12"/>
  <c r="D103" i="12"/>
  <c r="B98" i="12"/>
  <c r="N98" i="12" s="1"/>
  <c r="O98" i="12" s="1"/>
  <c r="D125" i="12"/>
  <c r="D123" i="12"/>
  <c r="M119" i="12"/>
  <c r="B118" i="12"/>
  <c r="N118" i="12" s="1"/>
  <c r="O118" i="12" s="1"/>
  <c r="B116" i="12"/>
  <c r="N116" i="12" s="1"/>
  <c r="O116" i="12" s="1"/>
  <c r="D114" i="12"/>
  <c r="D112" i="12"/>
  <c r="D110" i="12"/>
  <c r="B92" i="12"/>
  <c r="N92" i="12" s="1"/>
  <c r="O92" i="12" s="1"/>
  <c r="D90" i="12"/>
  <c r="B85" i="12"/>
  <c r="N85" i="12" s="1"/>
  <c r="O85" i="12" s="1"/>
  <c r="B114" i="12"/>
  <c r="N114" i="12" s="1"/>
  <c r="O114" i="12" s="1"/>
  <c r="B112" i="12"/>
  <c r="N112" i="12" s="1"/>
  <c r="O112" i="12" s="1"/>
  <c r="B110" i="12"/>
  <c r="N110" i="12" s="1"/>
  <c r="O110" i="12" s="1"/>
  <c r="M120" i="12"/>
  <c r="M91" i="12"/>
  <c r="B90" i="12"/>
  <c r="N90" i="12" s="1"/>
  <c r="O90" i="12" s="1"/>
  <c r="M84" i="12"/>
  <c r="D104" i="12"/>
  <c r="B103" i="12"/>
  <c r="N103" i="12" s="1"/>
  <c r="O103" i="12" s="1"/>
  <c r="M101" i="12"/>
  <c r="B99" i="12"/>
  <c r="N99" i="12" s="1"/>
  <c r="O99" i="12" s="1"/>
  <c r="B129" i="12"/>
  <c r="N129" i="12" s="1"/>
  <c r="O129" i="12" s="1"/>
  <c r="B127" i="12"/>
  <c r="N127" i="12" s="1"/>
  <c r="O127" i="12" s="1"/>
  <c r="B125" i="12"/>
  <c r="N125" i="12" s="1"/>
  <c r="O125" i="12" s="1"/>
  <c r="B123" i="12"/>
  <c r="N123" i="12" s="1"/>
  <c r="O123" i="12" s="1"/>
  <c r="B97" i="12"/>
  <c r="N97" i="12" s="1"/>
  <c r="O97" i="12" s="1"/>
  <c r="B88" i="12"/>
  <c r="N88" i="12" s="1"/>
  <c r="O88" i="12" s="1"/>
  <c r="D86" i="12"/>
  <c r="D100" i="12"/>
  <c r="M128" i="12"/>
  <c r="M126" i="12"/>
  <c r="M124" i="12"/>
  <c r="B121" i="12"/>
  <c r="N121" i="12" s="1"/>
  <c r="O121" i="12" s="1"/>
  <c r="O108" i="12"/>
  <c r="B91" i="2"/>
  <c r="E91" i="2" s="1"/>
  <c r="B85" i="2"/>
  <c r="E85" i="2" s="1"/>
  <c r="B88" i="2"/>
  <c r="E88" i="2" s="1"/>
  <c r="B119" i="2"/>
  <c r="E119" i="2" s="1"/>
  <c r="B103" i="2"/>
  <c r="E103" i="2" s="1"/>
  <c r="B95" i="2"/>
  <c r="E95" i="2" s="1"/>
  <c r="B86" i="2"/>
  <c r="E86" i="2" s="1"/>
  <c r="B118" i="2"/>
  <c r="E118" i="2" s="1"/>
  <c r="B110" i="2"/>
  <c r="E110" i="2" s="1"/>
  <c r="B102" i="2"/>
  <c r="E102" i="2" s="1"/>
  <c r="B94" i="2"/>
  <c r="E94" i="2" s="1"/>
  <c r="E109" i="2"/>
  <c r="B115" i="2"/>
  <c r="B98" i="2"/>
  <c r="B93" i="2"/>
  <c r="B92" i="2"/>
  <c r="B114" i="2"/>
  <c r="B99" i="2"/>
  <c r="B107" i="2"/>
  <c r="B90" i="2"/>
  <c r="B116" i="2"/>
  <c r="B100" i="2"/>
  <c r="B106" i="2"/>
  <c r="B113" i="2"/>
  <c r="B105" i="2"/>
  <c r="B97" i="2"/>
  <c r="B89" i="2"/>
  <c r="B108" i="2"/>
  <c r="B112" i="2"/>
  <c r="B104" i="2"/>
  <c r="B96" i="2"/>
  <c r="F143" i="2" l="1"/>
  <c r="P132" i="12"/>
  <c r="O148" i="12"/>
  <c r="E144" i="2"/>
  <c r="F144" i="2" s="1"/>
  <c r="N144" i="2"/>
  <c r="O144" i="2" s="1"/>
  <c r="E148" i="2"/>
  <c r="F148" i="2" s="1"/>
  <c r="N148" i="2"/>
  <c r="O148" i="2" s="1"/>
  <c r="F120" i="2"/>
  <c r="F124" i="2"/>
  <c r="E145" i="2"/>
  <c r="F145" i="2" s="1"/>
  <c r="E147" i="2"/>
  <c r="F147" i="2" s="1"/>
  <c r="O142" i="2"/>
  <c r="O145" i="2"/>
  <c r="O141" i="2"/>
  <c r="O139" i="2"/>
  <c r="F141" i="2"/>
  <c r="O135" i="2"/>
  <c r="O137" i="2"/>
  <c r="O131" i="2"/>
  <c r="F129" i="2"/>
  <c r="O134" i="2"/>
  <c r="F130" i="2"/>
  <c r="F131" i="2"/>
  <c r="O129" i="2"/>
  <c r="O136" i="2"/>
  <c r="F132" i="2"/>
  <c r="O133" i="2"/>
  <c r="F133" i="2"/>
  <c r="F122" i="2"/>
  <c r="F125" i="2"/>
  <c r="O125" i="2"/>
  <c r="E100" i="2"/>
  <c r="E113" i="2"/>
  <c r="E116" i="2"/>
  <c r="E114" i="2"/>
  <c r="E108" i="2"/>
  <c r="E92" i="2"/>
  <c r="E115" i="2"/>
  <c r="E97" i="2"/>
  <c r="E105" i="2"/>
  <c r="E98" i="2"/>
  <c r="E104" i="2"/>
  <c r="E93" i="2"/>
  <c r="E99" i="2"/>
  <c r="E112" i="2"/>
  <c r="E90" i="2"/>
  <c r="E107" i="2"/>
  <c r="E96" i="2"/>
  <c r="E106" i="2"/>
  <c r="E89" i="2"/>
  <c r="C10" i="15"/>
  <c r="D3" i="2" l="1"/>
  <c r="D86" i="2"/>
  <c r="F86" i="2" s="1"/>
  <c r="D92" i="2"/>
  <c r="F92" i="2" s="1"/>
  <c r="D96" i="2"/>
  <c r="F96" i="2" s="1"/>
  <c r="D100" i="2"/>
  <c r="F100" i="2" s="1"/>
  <c r="D102" i="2"/>
  <c r="F102" i="2" s="1"/>
  <c r="D106" i="2"/>
  <c r="F106" i="2" s="1"/>
  <c r="D110" i="2"/>
  <c r="F110" i="2" s="1"/>
  <c r="D114" i="2"/>
  <c r="F114" i="2" s="1"/>
  <c r="D116" i="2"/>
  <c r="F116" i="2" s="1"/>
  <c r="D87" i="2"/>
  <c r="F87" i="2" s="1"/>
  <c r="D90" i="2"/>
  <c r="F90" i="2" s="1"/>
  <c r="D109" i="2"/>
  <c r="F109" i="2" s="1"/>
  <c r="D101" i="2"/>
  <c r="F101" i="2" s="1"/>
  <c r="D105" i="2"/>
  <c r="F105" i="2" s="1"/>
  <c r="D97" i="2"/>
  <c r="F97" i="2" s="1"/>
  <c r="D91" i="2"/>
  <c r="F91" i="2" s="1"/>
  <c r="D107" i="2"/>
  <c r="F107" i="2" s="1"/>
  <c r="D88" i="2"/>
  <c r="F88" i="2" s="1"/>
  <c r="D99" i="2"/>
  <c r="F99" i="2" s="1"/>
  <c r="D117" i="2"/>
  <c r="F117" i="2" s="1"/>
  <c r="D108" i="2"/>
  <c r="F108" i="2" s="1"/>
  <c r="D115" i="2"/>
  <c r="F115" i="2" s="1"/>
  <c r="D95" i="2"/>
  <c r="F95" i="2" s="1"/>
  <c r="D98" i="2"/>
  <c r="F98" i="2" s="1"/>
  <c r="D104" i="2"/>
  <c r="F104" i="2" s="1"/>
  <c r="D94" i="2"/>
  <c r="F94" i="2" s="1"/>
  <c r="D93" i="2"/>
  <c r="F93" i="2" s="1"/>
  <c r="D119" i="2"/>
  <c r="F119" i="2" s="1"/>
  <c r="D103" i="2"/>
  <c r="F103" i="2" s="1"/>
  <c r="D113" i="2"/>
  <c r="F113" i="2" s="1"/>
  <c r="D112" i="2"/>
  <c r="F112" i="2" s="1"/>
  <c r="D89" i="2"/>
  <c r="F89" i="2" s="1"/>
  <c r="D85" i="2"/>
  <c r="F85" i="2" s="1"/>
  <c r="D118" i="2"/>
  <c r="F118" i="2" s="1"/>
  <c r="D111" i="2"/>
  <c r="F111" i="2" s="1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G3" i="17"/>
  <c r="A3" i="17"/>
  <c r="F3" i="16"/>
  <c r="B4" i="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B34" i="12" l="1"/>
  <c r="N34" i="12" s="1"/>
  <c r="D206" i="15"/>
  <c r="D351" i="15"/>
  <c r="D391" i="15"/>
  <c r="D415" i="15"/>
  <c r="B45" i="15"/>
  <c r="B27" i="13"/>
  <c r="C27" i="13" s="1"/>
  <c r="D27" i="13" s="1"/>
  <c r="G27" i="13" s="1"/>
  <c r="B35" i="5"/>
  <c r="B27" i="5"/>
  <c r="B19" i="5"/>
  <c r="B11" i="5"/>
  <c r="B35" i="13"/>
  <c r="C35" i="13" s="1"/>
  <c r="D35" i="13" s="1"/>
  <c r="G35" i="13" s="1"/>
  <c r="B19" i="13"/>
  <c r="C19" i="13" s="1"/>
  <c r="D19" i="13" s="1"/>
  <c r="G19" i="13" s="1"/>
  <c r="B11" i="13"/>
  <c r="C11" i="13" s="1"/>
  <c r="D11" i="13" s="1"/>
  <c r="G11" i="13" s="1"/>
  <c r="B28" i="12"/>
  <c r="N28" i="12" s="1"/>
  <c r="B5" i="12"/>
  <c r="N5" i="12" s="1"/>
  <c r="B11" i="12"/>
  <c r="N11" i="12" s="1"/>
  <c r="B4" i="13"/>
  <c r="C4" i="13" s="1"/>
  <c r="D4" i="13" s="1"/>
  <c r="G4" i="13" s="1"/>
  <c r="B40" i="12"/>
  <c r="N40" i="12" s="1"/>
  <c r="B23" i="12"/>
  <c r="N23" i="12" s="1"/>
  <c r="B17" i="12"/>
  <c r="N17" i="12" s="1"/>
  <c r="B3" i="12"/>
  <c r="B18" i="17"/>
  <c r="C18" i="17" s="1"/>
  <c r="D18" i="17" s="1"/>
  <c r="B34" i="17"/>
  <c r="C34" i="17" s="1"/>
  <c r="D34" i="17" s="1"/>
  <c r="B31" i="16"/>
  <c r="C31" i="16" s="1"/>
  <c r="O31" i="16" s="1"/>
  <c r="B36" i="16"/>
  <c r="C36" i="16" s="1"/>
  <c r="O36" i="16" s="1"/>
  <c r="B20" i="16"/>
  <c r="C20" i="16" s="1"/>
  <c r="O20" i="16" s="1"/>
  <c r="B34" i="16"/>
  <c r="C34" i="16" s="1"/>
  <c r="O34" i="16" s="1"/>
  <c r="B3" i="16"/>
  <c r="C3" i="16" s="1"/>
  <c r="B42" i="5"/>
  <c r="B34" i="5"/>
  <c r="B26" i="5"/>
  <c r="B18" i="5"/>
  <c r="B10" i="5"/>
  <c r="B11" i="16"/>
  <c r="C11" i="16" s="1"/>
  <c r="O11" i="16" s="1"/>
  <c r="B26" i="16"/>
  <c r="C26" i="16" s="1"/>
  <c r="O26" i="16" s="1"/>
  <c r="B39" i="12"/>
  <c r="N39" i="12" s="1"/>
  <c r="B22" i="12"/>
  <c r="N22" i="12" s="1"/>
  <c r="B16" i="12"/>
  <c r="N16" i="12" s="1"/>
  <c r="B10" i="12"/>
  <c r="N10" i="12" s="1"/>
  <c r="B4" i="12"/>
  <c r="N4" i="12" s="1"/>
  <c r="B42" i="13"/>
  <c r="C42" i="13" s="1"/>
  <c r="D42" i="13" s="1"/>
  <c r="G42" i="13" s="1"/>
  <c r="B34" i="13"/>
  <c r="C34" i="13" s="1"/>
  <c r="D34" i="13" s="1"/>
  <c r="G34" i="13" s="1"/>
  <c r="B26" i="13"/>
  <c r="C26" i="13" s="1"/>
  <c r="D26" i="13" s="1"/>
  <c r="G26" i="13" s="1"/>
  <c r="B18" i="13"/>
  <c r="C18" i="13" s="1"/>
  <c r="D18" i="13" s="1"/>
  <c r="G18" i="13" s="1"/>
  <c r="B10" i="13"/>
  <c r="C10" i="13" s="1"/>
  <c r="D10" i="13" s="1"/>
  <c r="G10" i="13" s="1"/>
  <c r="B27" i="17"/>
  <c r="C27" i="17" s="1"/>
  <c r="D27" i="17" s="1"/>
  <c r="P27" i="17" s="1"/>
  <c r="B41" i="5"/>
  <c r="B33" i="5"/>
  <c r="B25" i="5"/>
  <c r="B17" i="5"/>
  <c r="B9" i="5"/>
  <c r="B4" i="16"/>
  <c r="B33" i="12"/>
  <c r="N33" i="12" s="1"/>
  <c r="B27" i="12"/>
  <c r="N27" i="12" s="1"/>
  <c r="B21" i="12"/>
  <c r="N21" i="12" s="1"/>
  <c r="B15" i="12"/>
  <c r="N15" i="12" s="1"/>
  <c r="B41" i="13"/>
  <c r="C41" i="13" s="1"/>
  <c r="D41" i="13" s="1"/>
  <c r="G41" i="13" s="1"/>
  <c r="B33" i="13"/>
  <c r="C33" i="13" s="1"/>
  <c r="D33" i="13" s="1"/>
  <c r="G33" i="13" s="1"/>
  <c r="B25" i="13"/>
  <c r="C25" i="13" s="1"/>
  <c r="D25" i="13" s="1"/>
  <c r="G25" i="13" s="1"/>
  <c r="B17" i="13"/>
  <c r="C17" i="13" s="1"/>
  <c r="D17" i="13" s="1"/>
  <c r="G17" i="13" s="1"/>
  <c r="B9" i="13"/>
  <c r="C9" i="13" s="1"/>
  <c r="D9" i="13" s="1"/>
  <c r="G9" i="13" s="1"/>
  <c r="B40" i="5"/>
  <c r="B32" i="5"/>
  <c r="B24" i="5"/>
  <c r="B16" i="5"/>
  <c r="B8" i="5"/>
  <c r="B5" i="16"/>
  <c r="C5" i="16" s="1"/>
  <c r="O5" i="16" s="1"/>
  <c r="B13" i="16"/>
  <c r="C13" i="16" s="1"/>
  <c r="O13" i="16" s="1"/>
  <c r="B28" i="16"/>
  <c r="C28" i="16" s="1"/>
  <c r="O28" i="16" s="1"/>
  <c r="B38" i="12"/>
  <c r="N38" i="12" s="1"/>
  <c r="B32" i="12"/>
  <c r="N32" i="12" s="1"/>
  <c r="B26" i="12"/>
  <c r="N26" i="12" s="1"/>
  <c r="B20" i="12"/>
  <c r="N20" i="12" s="1"/>
  <c r="B9" i="12"/>
  <c r="N9" i="12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B39" i="5"/>
  <c r="B31" i="5"/>
  <c r="B23" i="5"/>
  <c r="B15" i="5"/>
  <c r="B7" i="5"/>
  <c r="B6" i="16"/>
  <c r="C6" i="16" s="1"/>
  <c r="O6" i="16" s="1"/>
  <c r="B21" i="16"/>
  <c r="C21" i="16" s="1"/>
  <c r="O21" i="16" s="1"/>
  <c r="B37" i="12"/>
  <c r="N37" i="12" s="1"/>
  <c r="B31" i="12"/>
  <c r="N31" i="12" s="1"/>
  <c r="B14" i="12"/>
  <c r="N14" i="12" s="1"/>
  <c r="B8" i="12"/>
  <c r="N8" i="12" s="1"/>
  <c r="B39" i="13"/>
  <c r="C39" i="13" s="1"/>
  <c r="D39" i="13" s="1"/>
  <c r="G39" i="13" s="1"/>
  <c r="B31" i="13"/>
  <c r="C31" i="13" s="1"/>
  <c r="D31" i="13" s="1"/>
  <c r="G31" i="13" s="1"/>
  <c r="B23" i="13"/>
  <c r="C23" i="13" s="1"/>
  <c r="D23" i="13" s="1"/>
  <c r="G23" i="13" s="1"/>
  <c r="B15" i="13"/>
  <c r="C15" i="13" s="1"/>
  <c r="D15" i="13" s="1"/>
  <c r="G15" i="13" s="1"/>
  <c r="B7" i="13"/>
  <c r="C7" i="13" s="1"/>
  <c r="D7" i="13" s="1"/>
  <c r="G7" i="13" s="1"/>
  <c r="B30" i="17"/>
  <c r="B38" i="5"/>
  <c r="B30" i="5"/>
  <c r="B22" i="5"/>
  <c r="B14" i="5"/>
  <c r="B6" i="5"/>
  <c r="B7" i="16"/>
  <c r="C7" i="16" s="1"/>
  <c r="O7" i="16" s="1"/>
  <c r="B22" i="16"/>
  <c r="C22" i="16" s="1"/>
  <c r="O22" i="16" s="1"/>
  <c r="B42" i="12"/>
  <c r="N42" i="12" s="1"/>
  <c r="B36" i="12"/>
  <c r="N36" i="12" s="1"/>
  <c r="B25" i="12"/>
  <c r="N25" i="12" s="1"/>
  <c r="B19" i="12"/>
  <c r="N19" i="12" s="1"/>
  <c r="B13" i="12"/>
  <c r="N13" i="12" s="1"/>
  <c r="B7" i="12"/>
  <c r="N7" i="12" s="1"/>
  <c r="B38" i="13"/>
  <c r="C38" i="13" s="1"/>
  <c r="D38" i="13" s="1"/>
  <c r="G38" i="13" s="1"/>
  <c r="B30" i="13"/>
  <c r="C30" i="13" s="1"/>
  <c r="D30" i="13" s="1"/>
  <c r="G30" i="13" s="1"/>
  <c r="B22" i="13"/>
  <c r="C22" i="13" s="1"/>
  <c r="D22" i="13" s="1"/>
  <c r="G22" i="13" s="1"/>
  <c r="B14" i="13"/>
  <c r="C14" i="13" s="1"/>
  <c r="D14" i="13" s="1"/>
  <c r="G14" i="13" s="1"/>
  <c r="B6" i="13"/>
  <c r="C6" i="13" s="1"/>
  <c r="D6" i="13" s="1"/>
  <c r="G6" i="13" s="1"/>
  <c r="B3" i="5"/>
  <c r="B37" i="5"/>
  <c r="B29" i="5"/>
  <c r="B21" i="5"/>
  <c r="B13" i="5"/>
  <c r="B5" i="5"/>
  <c r="B16" i="16"/>
  <c r="C16" i="16" s="1"/>
  <c r="O16" i="16" s="1"/>
  <c r="B30" i="12"/>
  <c r="N30" i="12" s="1"/>
  <c r="B24" i="12"/>
  <c r="N24" i="12" s="1"/>
  <c r="B18" i="12"/>
  <c r="N18" i="12" s="1"/>
  <c r="B12" i="12"/>
  <c r="N12" i="12" s="1"/>
  <c r="B37" i="13"/>
  <c r="C37" i="13" s="1"/>
  <c r="D37" i="13" s="1"/>
  <c r="G37" i="13" s="1"/>
  <c r="B29" i="13"/>
  <c r="C29" i="13" s="1"/>
  <c r="D29" i="13" s="1"/>
  <c r="G29" i="13" s="1"/>
  <c r="B21" i="13"/>
  <c r="C21" i="13" s="1"/>
  <c r="D21" i="13" s="1"/>
  <c r="G21" i="13" s="1"/>
  <c r="B13" i="13"/>
  <c r="C13" i="13" s="1"/>
  <c r="D13" i="13" s="1"/>
  <c r="G13" i="13" s="1"/>
  <c r="B5" i="13"/>
  <c r="C5" i="13" s="1"/>
  <c r="D5" i="13" s="1"/>
  <c r="G5" i="13" s="1"/>
  <c r="B36" i="5"/>
  <c r="B28" i="5"/>
  <c r="B20" i="5"/>
  <c r="B12" i="5"/>
  <c r="B9" i="16"/>
  <c r="C9" i="16" s="1"/>
  <c r="O9" i="16" s="1"/>
  <c r="B24" i="16"/>
  <c r="C24" i="16" s="1"/>
  <c r="O24" i="16" s="1"/>
  <c r="B41" i="12"/>
  <c r="N41" i="12" s="1"/>
  <c r="B35" i="12"/>
  <c r="N35" i="12" s="1"/>
  <c r="B29" i="12"/>
  <c r="N29" i="12" s="1"/>
  <c r="B6" i="12"/>
  <c r="N6" i="12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79" i="2"/>
  <c r="B71" i="2"/>
  <c r="B63" i="2"/>
  <c r="B84" i="2"/>
  <c r="B76" i="2"/>
  <c r="B68" i="2"/>
  <c r="B60" i="2"/>
  <c r="B52" i="2"/>
  <c r="B44" i="2"/>
  <c r="B36" i="2"/>
  <c r="B28" i="2"/>
  <c r="B20" i="2"/>
  <c r="B12" i="2"/>
  <c r="B4" i="2"/>
  <c r="B81" i="2"/>
  <c r="B73" i="2"/>
  <c r="B65" i="2"/>
  <c r="B57" i="2"/>
  <c r="B49" i="2"/>
  <c r="B41" i="2"/>
  <c r="B33" i="2"/>
  <c r="B25" i="2"/>
  <c r="B17" i="2"/>
  <c r="B9" i="2"/>
  <c r="B80" i="2"/>
  <c r="B72" i="2"/>
  <c r="D344" i="15"/>
  <c r="D352" i="15"/>
  <c r="B83" i="2"/>
  <c r="B75" i="2"/>
  <c r="B67" i="2"/>
  <c r="B59" i="2"/>
  <c r="B51" i="2"/>
  <c r="B43" i="2"/>
  <c r="B35" i="2"/>
  <c r="B27" i="2"/>
  <c r="B19" i="2"/>
  <c r="B11" i="2"/>
  <c r="D369" i="15"/>
  <c r="D385" i="15"/>
  <c r="B82" i="2"/>
  <c r="B74" i="2"/>
  <c r="B66" i="2"/>
  <c r="B58" i="2"/>
  <c r="B50" i="2"/>
  <c r="B42" i="2"/>
  <c r="B34" i="2"/>
  <c r="B26" i="2"/>
  <c r="B18" i="2"/>
  <c r="B10" i="2"/>
  <c r="D183" i="15"/>
  <c r="D149" i="15"/>
  <c r="D195" i="15"/>
  <c r="B64" i="2"/>
  <c r="B56" i="2"/>
  <c r="B48" i="2"/>
  <c r="B40" i="2"/>
  <c r="B32" i="2"/>
  <c r="B24" i="2"/>
  <c r="B16" i="2"/>
  <c r="B8" i="2"/>
  <c r="D43" i="15"/>
  <c r="D196" i="15"/>
  <c r="B55" i="2"/>
  <c r="B47" i="2"/>
  <c r="B39" i="2"/>
  <c r="B31" i="2"/>
  <c r="B23" i="2"/>
  <c r="B15" i="2"/>
  <c r="B7" i="2"/>
  <c r="D150" i="15"/>
  <c r="D189" i="15"/>
  <c r="D240" i="15"/>
  <c r="D341" i="15"/>
  <c r="D381" i="15"/>
  <c r="B78" i="2"/>
  <c r="B70" i="2"/>
  <c r="B62" i="2"/>
  <c r="B54" i="2"/>
  <c r="B46" i="2"/>
  <c r="B38" i="2"/>
  <c r="B30" i="2"/>
  <c r="B22" i="2"/>
  <c r="B14" i="2"/>
  <c r="B6" i="2"/>
  <c r="D156" i="15"/>
  <c r="D350" i="15"/>
  <c r="D382" i="15"/>
  <c r="D398" i="15"/>
  <c r="D406" i="15"/>
  <c r="D414" i="15"/>
  <c r="B77" i="2"/>
  <c r="B69" i="2"/>
  <c r="B61" i="2"/>
  <c r="B53" i="2"/>
  <c r="B45" i="2"/>
  <c r="B37" i="2"/>
  <c r="B29" i="2"/>
  <c r="B21" i="2"/>
  <c r="B13" i="2"/>
  <c r="B5" i="2"/>
  <c r="P18" i="17"/>
  <c r="P34" i="17"/>
  <c r="B42" i="17"/>
  <c r="B24" i="17"/>
  <c r="B40" i="17"/>
  <c r="B10" i="17"/>
  <c r="B12" i="17"/>
  <c r="B14" i="17"/>
  <c r="B7" i="17"/>
  <c r="B21" i="17"/>
  <c r="B13" i="17"/>
  <c r="B5" i="17"/>
  <c r="B16" i="17"/>
  <c r="B39" i="17"/>
  <c r="B15" i="17"/>
  <c r="B25" i="17"/>
  <c r="B28" i="17"/>
  <c r="B31" i="17"/>
  <c r="B38" i="17"/>
  <c r="B3" i="17"/>
  <c r="C3" i="17" s="1"/>
  <c r="D3" i="17" s="1"/>
  <c r="B4" i="17"/>
  <c r="C4" i="17" s="1"/>
  <c r="D4" i="17" s="1"/>
  <c r="B6" i="17"/>
  <c r="B9" i="17"/>
  <c r="B17" i="17"/>
  <c r="B19" i="17"/>
  <c r="B22" i="17"/>
  <c r="B26" i="17"/>
  <c r="B29" i="17"/>
  <c r="B32" i="17"/>
  <c r="B35" i="17"/>
  <c r="B36" i="17"/>
  <c r="B8" i="17"/>
  <c r="B11" i="17"/>
  <c r="B20" i="17"/>
  <c r="B23" i="17"/>
  <c r="B33" i="17"/>
  <c r="B37" i="17"/>
  <c r="B41" i="17"/>
  <c r="B18" i="16"/>
  <c r="C18" i="16" s="1"/>
  <c r="O18" i="16" s="1"/>
  <c r="B35" i="16"/>
  <c r="C35" i="16" s="1"/>
  <c r="O35" i="16" s="1"/>
  <c r="B12" i="16"/>
  <c r="C12" i="16" s="1"/>
  <c r="O12" i="16" s="1"/>
  <c r="B25" i="16"/>
  <c r="C25" i="16" s="1"/>
  <c r="O25" i="16" s="1"/>
  <c r="B15" i="16"/>
  <c r="B17" i="16"/>
  <c r="C17" i="16" s="1"/>
  <c r="O17" i="16" s="1"/>
  <c r="B32" i="16"/>
  <c r="C32" i="16" s="1"/>
  <c r="O32" i="16" s="1"/>
  <c r="B29" i="16"/>
  <c r="C29" i="16" s="1"/>
  <c r="O29" i="16" s="1"/>
  <c r="B10" i="16"/>
  <c r="C10" i="16" s="1"/>
  <c r="O10" i="16" s="1"/>
  <c r="B33" i="16"/>
  <c r="C33" i="16" s="1"/>
  <c r="O33" i="16" s="1"/>
  <c r="B14" i="16"/>
  <c r="C14" i="16" s="1"/>
  <c r="O14" i="16" s="1"/>
  <c r="B30" i="16"/>
  <c r="C30" i="16" s="1"/>
  <c r="O30" i="16" s="1"/>
  <c r="B41" i="16"/>
  <c r="C41" i="16" s="1"/>
  <c r="O41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8" i="16"/>
  <c r="B39" i="16"/>
  <c r="C39" i="16" s="1"/>
  <c r="O39" i="16" s="1"/>
  <c r="B40" i="16"/>
  <c r="C40" i="16" s="1"/>
  <c r="O40" i="16" s="1"/>
  <c r="B37" i="16"/>
  <c r="C37" i="16" s="1"/>
  <c r="O37" i="16" s="1"/>
  <c r="D45" i="15"/>
  <c r="D61" i="15"/>
  <c r="D188" i="15"/>
  <c r="D333" i="15"/>
  <c r="D356" i="15"/>
  <c r="D362" i="15"/>
  <c r="D386" i="15"/>
  <c r="E386" i="15" s="1"/>
  <c r="D399" i="15"/>
  <c r="E399" i="15" s="1"/>
  <c r="D407" i="15"/>
  <c r="E407" i="15" s="1"/>
  <c r="D157" i="15"/>
  <c r="D321" i="15"/>
  <c r="D329" i="15"/>
  <c r="D337" i="15"/>
  <c r="D342" i="15"/>
  <c r="D355" i="15"/>
  <c r="D363" i="15"/>
  <c r="D379" i="15"/>
  <c r="D387" i="15"/>
  <c r="D392" i="15"/>
  <c r="D400" i="15"/>
  <c r="D408" i="15"/>
  <c r="D416" i="15"/>
  <c r="E416" i="15" s="1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E418" i="15" s="1"/>
  <c r="D109" i="15"/>
  <c r="D191" i="15"/>
  <c r="D252" i="15"/>
  <c r="D268" i="15"/>
  <c r="D319" i="15"/>
  <c r="D332" i="15"/>
  <c r="D340" i="15"/>
  <c r="E340" i="15" s="1"/>
  <c r="D354" i="15"/>
  <c r="D366" i="15"/>
  <c r="E366" i="15" s="1"/>
  <c r="D374" i="15"/>
  <c r="D395" i="15"/>
  <c r="D419" i="15"/>
  <c r="D349" i="15"/>
  <c r="D205" i="15"/>
  <c r="E206" i="15" s="1"/>
  <c r="D301" i="15"/>
  <c r="D317" i="15"/>
  <c r="D345" i="15"/>
  <c r="D348" i="15"/>
  <c r="D353" i="15"/>
  <c r="E353" i="15" s="1"/>
  <c r="D367" i="15"/>
  <c r="E367" i="15" s="1"/>
  <c r="D383" i="15"/>
  <c r="D389" i="15"/>
  <c r="D396" i="15"/>
  <c r="D412" i="15"/>
  <c r="D420" i="15"/>
  <c r="D90" i="15"/>
  <c r="D154" i="15"/>
  <c r="D334" i="15"/>
  <c r="D376" i="15"/>
  <c r="D384" i="15"/>
  <c r="D388" i="15"/>
  <c r="D397" i="15"/>
  <c r="D405" i="15"/>
  <c r="D413" i="15"/>
  <c r="E341" i="15"/>
  <c r="D70" i="15"/>
  <c r="D326" i="15"/>
  <c r="D359" i="15"/>
  <c r="D370" i="15"/>
  <c r="D377" i="15"/>
  <c r="E377" i="15" s="1"/>
  <c r="D403" i="15"/>
  <c r="D410" i="15"/>
  <c r="D35" i="15"/>
  <c r="D47" i="15"/>
  <c r="D82" i="15"/>
  <c r="D85" i="15"/>
  <c r="D106" i="15"/>
  <c r="D123" i="15"/>
  <c r="D190" i="15"/>
  <c r="D253" i="15"/>
  <c r="D286" i="15"/>
  <c r="D323" i="15"/>
  <c r="D312" i="15"/>
  <c r="D338" i="15"/>
  <c r="D371" i="15"/>
  <c r="E371" i="15" s="1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E357" i="15" s="1"/>
  <c r="D360" i="15"/>
  <c r="D368" i="15"/>
  <c r="D375" i="15"/>
  <c r="D393" i="15"/>
  <c r="E393" i="15" s="1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D62" i="15"/>
  <c r="D325" i="15"/>
  <c r="D328" i="15"/>
  <c r="D336" i="15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E56" i="15" s="1"/>
  <c r="D84" i="15"/>
  <c r="D92" i="15"/>
  <c r="D100" i="15"/>
  <c r="D227" i="15"/>
  <c r="D258" i="15"/>
  <c r="D270" i="15"/>
  <c r="E271" i="15" s="1"/>
  <c r="D271" i="15"/>
  <c r="D36" i="15"/>
  <c r="D60" i="15"/>
  <c r="D95" i="15"/>
  <c r="D112" i="15"/>
  <c r="D228" i="15"/>
  <c r="D236" i="15"/>
  <c r="D251" i="15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E228" i="15"/>
  <c r="D235" i="15"/>
  <c r="D229" i="15"/>
  <c r="D294" i="15"/>
  <c r="D102" i="15"/>
  <c r="D137" i="15"/>
  <c r="D136" i="15"/>
  <c r="D139" i="15"/>
  <c r="D138" i="15"/>
  <c r="D180" i="15"/>
  <c r="D237" i="15"/>
  <c r="E265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E264" i="15" s="1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E253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D274" i="15"/>
  <c r="D277" i="15"/>
  <c r="D279" i="15"/>
  <c r="D276" i="15"/>
  <c r="D287" i="15"/>
  <c r="D302" i="15"/>
  <c r="E364" i="15"/>
  <c r="D194" i="15"/>
  <c r="D202" i="15"/>
  <c r="D210" i="15"/>
  <c r="D249" i="15"/>
  <c r="D285" i="15"/>
  <c r="D290" i="15"/>
  <c r="D293" i="15"/>
  <c r="D295" i="15"/>
  <c r="D292" i="15"/>
  <c r="D318" i="15"/>
  <c r="E349" i="15"/>
  <c r="E333" i="15"/>
  <c r="D257" i="15"/>
  <c r="D273" i="15"/>
  <c r="D289" i="15"/>
  <c r="D305" i="15"/>
  <c r="E322" i="15"/>
  <c r="E336" i="15"/>
  <c r="E352" i="15"/>
  <c r="E400" i="15"/>
  <c r="E252" i="15" l="1"/>
  <c r="E402" i="15"/>
  <c r="E360" i="15"/>
  <c r="E106" i="15"/>
  <c r="E409" i="15"/>
  <c r="E342" i="15"/>
  <c r="E351" i="15"/>
  <c r="E196" i="15"/>
  <c r="E337" i="15"/>
  <c r="E372" i="15"/>
  <c r="E403" i="15"/>
  <c r="E406" i="15"/>
  <c r="E370" i="15"/>
  <c r="E384" i="15"/>
  <c r="E48" i="15"/>
  <c r="E348" i="15"/>
  <c r="E381" i="15"/>
  <c r="E392" i="15"/>
  <c r="E362" i="15"/>
  <c r="E183" i="15"/>
  <c r="E391" i="15"/>
  <c r="E363" i="15"/>
  <c r="E270" i="15"/>
  <c r="E390" i="15"/>
  <c r="E332" i="15"/>
  <c r="E40" i="15"/>
  <c r="E414" i="15"/>
  <c r="E344" i="15"/>
  <c r="E42" i="15"/>
  <c r="E397" i="15"/>
  <c r="E412" i="15"/>
  <c r="E286" i="15"/>
  <c r="E90" i="15"/>
  <c r="E54" i="15"/>
  <c r="A43" i="17"/>
  <c r="B43" i="17" s="1"/>
  <c r="B43" i="13"/>
  <c r="C43" i="13" s="1"/>
  <c r="D43" i="13" s="1"/>
  <c r="G43" i="13" s="1"/>
  <c r="B43" i="12"/>
  <c r="N43" i="12" s="1"/>
  <c r="B43" i="16"/>
  <c r="C43" i="16" s="1"/>
  <c r="O43" i="16" s="1"/>
  <c r="B43" i="5"/>
  <c r="E374" i="15"/>
  <c r="E51" i="15"/>
  <c r="E43" i="15"/>
  <c r="E44" i="15"/>
  <c r="E43" i="17"/>
  <c r="E331" i="15"/>
  <c r="E191" i="15"/>
  <c r="E334" i="15"/>
  <c r="E157" i="15"/>
  <c r="A44" i="17"/>
  <c r="B44" i="17" s="1"/>
  <c r="C44" i="17" s="1"/>
  <c r="D44" i="17" s="1"/>
  <c r="P44" i="17" s="1"/>
  <c r="B44" i="12"/>
  <c r="N44" i="12" s="1"/>
  <c r="B44" i="16"/>
  <c r="C44" i="16" s="1"/>
  <c r="O44" i="16" s="1"/>
  <c r="B44" i="13"/>
  <c r="C44" i="13" s="1"/>
  <c r="D44" i="13" s="1"/>
  <c r="G44" i="13" s="1"/>
  <c r="B44" i="5"/>
  <c r="E47" i="15"/>
  <c r="E401" i="15"/>
  <c r="E109" i="15"/>
  <c r="E150" i="15"/>
  <c r="A45" i="17"/>
  <c r="B45" i="17" s="1"/>
  <c r="C45" i="17" s="1"/>
  <c r="D45" i="17" s="1"/>
  <c r="P45" i="17" s="1"/>
  <c r="B45" i="12"/>
  <c r="N45" i="12" s="1"/>
  <c r="B45" i="16"/>
  <c r="C45" i="16" s="1"/>
  <c r="B45" i="13"/>
  <c r="C45" i="13" s="1"/>
  <c r="D45" i="13" s="1"/>
  <c r="G45" i="13" s="1"/>
  <c r="B45" i="5"/>
  <c r="E49" i="15"/>
  <c r="E120" i="15"/>
  <c r="E421" i="15"/>
  <c r="E62" i="15"/>
  <c r="E112" i="15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1" i="17"/>
  <c r="D41" i="17" s="1"/>
  <c r="P41" i="17" s="1"/>
  <c r="C35" i="17"/>
  <c r="D35" i="17" s="1"/>
  <c r="P35" i="17" s="1"/>
  <c r="C6" i="17"/>
  <c r="D6" i="17" s="1"/>
  <c r="P6" i="17" s="1"/>
  <c r="C38" i="17"/>
  <c r="D38" i="17" s="1"/>
  <c r="P38" i="17" s="1"/>
  <c r="C5" i="17"/>
  <c r="D5" i="17" s="1"/>
  <c r="P5" i="17" s="1"/>
  <c r="C16" i="17"/>
  <c r="D16" i="17" s="1"/>
  <c r="P16" i="17" s="1"/>
  <c r="C37" i="17"/>
  <c r="D37" i="17" s="1"/>
  <c r="P37" i="17" s="1"/>
  <c r="C32" i="17"/>
  <c r="D32" i="17" s="1"/>
  <c r="P32" i="17" s="1"/>
  <c r="C31" i="17"/>
  <c r="D31" i="17" s="1"/>
  <c r="P31" i="17" s="1"/>
  <c r="C13" i="17"/>
  <c r="D13" i="17" s="1"/>
  <c r="P13" i="17" s="1"/>
  <c r="C40" i="17"/>
  <c r="D40" i="17" s="1"/>
  <c r="P40" i="17" s="1"/>
  <c r="C9" i="17"/>
  <c r="D9" i="17" s="1"/>
  <c r="P9" i="17" s="1"/>
  <c r="C33" i="17"/>
  <c r="D33" i="17" s="1"/>
  <c r="P33" i="17" s="1"/>
  <c r="C29" i="17"/>
  <c r="D29" i="17" s="1"/>
  <c r="P29" i="17" s="1"/>
  <c r="C28" i="17"/>
  <c r="D28" i="17" s="1"/>
  <c r="P28" i="17" s="1"/>
  <c r="C36" i="17"/>
  <c r="D36" i="17" s="1"/>
  <c r="P36" i="17" s="1"/>
  <c r="C23" i="17"/>
  <c r="D23" i="17" s="1"/>
  <c r="P23" i="17" s="1"/>
  <c r="C26" i="17"/>
  <c r="D26" i="17" s="1"/>
  <c r="P26" i="17" s="1"/>
  <c r="C25" i="17"/>
  <c r="D25" i="17" s="1"/>
  <c r="P25" i="17" s="1"/>
  <c r="C43" i="17"/>
  <c r="D43" i="17" s="1"/>
  <c r="P43" i="17" s="1"/>
  <c r="C24" i="17"/>
  <c r="D24" i="17" s="1"/>
  <c r="P24" i="17" s="1"/>
  <c r="C30" i="17"/>
  <c r="D30" i="17" s="1"/>
  <c r="P30" i="17" s="1"/>
  <c r="C20" i="17"/>
  <c r="D20" i="17" s="1"/>
  <c r="P20" i="17" s="1"/>
  <c r="C22" i="17"/>
  <c r="D22" i="17" s="1"/>
  <c r="P22" i="17" s="1"/>
  <c r="C15" i="17"/>
  <c r="D15" i="17" s="1"/>
  <c r="P15" i="17" s="1"/>
  <c r="C21" i="17"/>
  <c r="D21" i="17" s="1"/>
  <c r="P21" i="17" s="1"/>
  <c r="C14" i="17"/>
  <c r="D14" i="17" s="1"/>
  <c r="P14" i="17" s="1"/>
  <c r="C4" i="16"/>
  <c r="O4" i="16" s="1"/>
  <c r="F4" i="16" s="1"/>
  <c r="C11" i="17"/>
  <c r="D11" i="17" s="1"/>
  <c r="P11" i="17" s="1"/>
  <c r="C19" i="17"/>
  <c r="D19" i="17" s="1"/>
  <c r="P19" i="17" s="1"/>
  <c r="C39" i="17"/>
  <c r="D39" i="17" s="1"/>
  <c r="P39" i="17" s="1"/>
  <c r="C7" i="17"/>
  <c r="D7" i="17" s="1"/>
  <c r="P7" i="17" s="1"/>
  <c r="C12" i="17"/>
  <c r="D12" i="17" s="1"/>
  <c r="P12" i="17" s="1"/>
  <c r="C8" i="17"/>
  <c r="D8" i="17" s="1"/>
  <c r="P8" i="17" s="1"/>
  <c r="C17" i="17"/>
  <c r="D17" i="17" s="1"/>
  <c r="P17" i="17" s="1"/>
  <c r="C10" i="17"/>
  <c r="D10" i="17" s="1"/>
  <c r="P10" i="17" s="1"/>
  <c r="C42" i="17"/>
  <c r="D42" i="17" s="1"/>
  <c r="P42" i="17" s="1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E23" i="17"/>
  <c r="N16" i="17"/>
  <c r="N12" i="17"/>
  <c r="N9" i="17"/>
  <c r="N27" i="17"/>
  <c r="N5" i="17"/>
  <c r="E56" i="17"/>
  <c r="E53" i="17"/>
  <c r="E81" i="17"/>
  <c r="E57" i="17"/>
  <c r="E368" i="15"/>
  <c r="E410" i="15"/>
  <c r="E31" i="17"/>
  <c r="E20" i="17"/>
  <c r="E22" i="17"/>
  <c r="E71" i="17"/>
  <c r="E46" i="17"/>
  <c r="E52" i="15"/>
  <c r="N51" i="17" s="1"/>
  <c r="E45" i="17"/>
  <c r="E58" i="17"/>
  <c r="E57" i="15"/>
  <c r="E66" i="17"/>
  <c r="E67" i="17"/>
  <c r="E13" i="17"/>
  <c r="E6" i="17"/>
  <c r="E41" i="17"/>
  <c r="N23" i="17"/>
  <c r="E15" i="17"/>
  <c r="N3" i="17"/>
  <c r="N3" i="16"/>
  <c r="E17" i="17"/>
  <c r="N10" i="17"/>
  <c r="E70" i="17"/>
  <c r="E365" i="15"/>
  <c r="E14" i="17"/>
  <c r="E10" i="17"/>
  <c r="E16" i="17"/>
  <c r="N15" i="17"/>
  <c r="E11" i="17"/>
  <c r="E9" i="17"/>
  <c r="E50" i="15"/>
  <c r="N4" i="17"/>
  <c r="E359" i="15"/>
  <c r="E388" i="15"/>
  <c r="E343" i="15"/>
  <c r="E408" i="15"/>
  <c r="E51" i="17"/>
  <c r="E4" i="17"/>
  <c r="D4" i="2"/>
  <c r="E394" i="15"/>
  <c r="N8" i="17"/>
  <c r="E324" i="15"/>
  <c r="E69" i="17"/>
  <c r="E12" i="17"/>
  <c r="E19" i="17"/>
  <c r="E84" i="17"/>
  <c r="N17" i="17"/>
  <c r="E8" i="17"/>
  <c r="E5" i="17"/>
  <c r="E73" i="17"/>
  <c r="E61" i="17"/>
  <c r="E27" i="17"/>
  <c r="P4" i="17"/>
  <c r="C8" i="16"/>
  <c r="C15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N70" i="17" s="1"/>
  <c r="B47" i="15"/>
  <c r="E70" i="15"/>
  <c r="N69" i="17" s="1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N73" i="17" s="1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O4" i="17" l="1"/>
  <c r="N17" i="16"/>
  <c r="P17" i="16" s="1"/>
  <c r="M106" i="2"/>
  <c r="M112" i="2"/>
  <c r="M118" i="2"/>
  <c r="M94" i="2"/>
  <c r="M96" i="2"/>
  <c r="M99" i="2"/>
  <c r="M102" i="2"/>
  <c r="M108" i="2"/>
  <c r="M115" i="2"/>
  <c r="M91" i="2"/>
  <c r="M100" i="2"/>
  <c r="M114" i="2"/>
  <c r="M90" i="2"/>
  <c r="N86" i="2"/>
  <c r="O86" i="2" s="1"/>
  <c r="M116" i="2"/>
  <c r="N109" i="2"/>
  <c r="O109" i="2" s="1"/>
  <c r="N94" i="2"/>
  <c r="O94" i="2" s="1"/>
  <c r="M119" i="2"/>
  <c r="M109" i="2"/>
  <c r="N111" i="2"/>
  <c r="O111" i="2" s="1"/>
  <c r="M104" i="2"/>
  <c r="M87" i="2"/>
  <c r="M98" i="2"/>
  <c r="M110" i="2"/>
  <c r="M92" i="2"/>
  <c r="N85" i="2"/>
  <c r="O85" i="2" s="1"/>
  <c r="M113" i="2"/>
  <c r="M103" i="2"/>
  <c r="M93" i="2"/>
  <c r="M88" i="2"/>
  <c r="M111" i="2"/>
  <c r="N87" i="2"/>
  <c r="O87" i="2" s="1"/>
  <c r="N102" i="2"/>
  <c r="O102" i="2" s="1"/>
  <c r="M85" i="2"/>
  <c r="N119" i="2"/>
  <c r="O119" i="2" s="1"/>
  <c r="N118" i="2"/>
  <c r="O118" i="2" s="1"/>
  <c r="M117" i="2"/>
  <c r="M97" i="2"/>
  <c r="N95" i="2"/>
  <c r="O95" i="2" s="1"/>
  <c r="M89" i="2"/>
  <c r="N91" i="2"/>
  <c r="O91" i="2" s="1"/>
  <c r="M107" i="2"/>
  <c r="N103" i="2"/>
  <c r="O103" i="2" s="1"/>
  <c r="N110" i="2"/>
  <c r="O110" i="2" s="1"/>
  <c r="M105" i="2"/>
  <c r="M101" i="2"/>
  <c r="N117" i="2"/>
  <c r="O117" i="2" s="1"/>
  <c r="N88" i="2"/>
  <c r="O88" i="2" s="1"/>
  <c r="M86" i="2"/>
  <c r="M95" i="2"/>
  <c r="N101" i="2"/>
  <c r="O101" i="2" s="1"/>
  <c r="N100" i="2"/>
  <c r="O100" i="2" s="1"/>
  <c r="N89" i="2"/>
  <c r="O89" i="2" s="1"/>
  <c r="N108" i="2"/>
  <c r="O108" i="2" s="1"/>
  <c r="N99" i="2"/>
  <c r="O99" i="2" s="1"/>
  <c r="N96" i="2"/>
  <c r="O96" i="2" s="1"/>
  <c r="N114" i="2"/>
  <c r="O114" i="2" s="1"/>
  <c r="N97" i="2"/>
  <c r="O97" i="2" s="1"/>
  <c r="N93" i="2"/>
  <c r="O93" i="2" s="1"/>
  <c r="N90" i="2"/>
  <c r="O90" i="2" s="1"/>
  <c r="N105" i="2"/>
  <c r="O105" i="2" s="1"/>
  <c r="N107" i="2"/>
  <c r="O107" i="2" s="1"/>
  <c r="N98" i="2"/>
  <c r="O98" i="2" s="1"/>
  <c r="N116" i="2"/>
  <c r="O116" i="2" s="1"/>
  <c r="N115" i="2"/>
  <c r="O115" i="2" s="1"/>
  <c r="N113" i="2"/>
  <c r="O113" i="2" s="1"/>
  <c r="N104" i="2"/>
  <c r="O104" i="2" s="1"/>
  <c r="N92" i="2"/>
  <c r="O92" i="2" s="1"/>
  <c r="N112" i="2"/>
  <c r="O112" i="2" s="1"/>
  <c r="N106" i="2"/>
  <c r="O106" i="2" s="1"/>
  <c r="O69" i="17"/>
  <c r="M67" i="12"/>
  <c r="N81" i="17"/>
  <c r="O81" i="17" s="1"/>
  <c r="B46" i="16"/>
  <c r="C46" i="16" s="1"/>
  <c r="O46" i="16" s="1"/>
  <c r="B46" i="12"/>
  <c r="N46" i="12" s="1"/>
  <c r="B46" i="13"/>
  <c r="C46" i="13" s="1"/>
  <c r="D46" i="13" s="1"/>
  <c r="G46" i="13" s="1"/>
  <c r="A46" i="17"/>
  <c r="B46" i="17" s="1"/>
  <c r="B46" i="5"/>
  <c r="N71" i="17"/>
  <c r="O71" i="17" s="1"/>
  <c r="N67" i="17"/>
  <c r="O67" i="17" s="1"/>
  <c r="N84" i="17"/>
  <c r="O84" i="17" s="1"/>
  <c r="N73" i="16"/>
  <c r="M73" i="12"/>
  <c r="M71" i="12"/>
  <c r="N69" i="16"/>
  <c r="N70" i="16"/>
  <c r="O17" i="17"/>
  <c r="Q17" i="17" s="1"/>
  <c r="O73" i="17"/>
  <c r="O15" i="17"/>
  <c r="Q15" i="17" s="1"/>
  <c r="O8" i="17"/>
  <c r="Q8" i="17" s="1"/>
  <c r="O10" i="17"/>
  <c r="Q10" i="17" s="1"/>
  <c r="O23" i="17"/>
  <c r="Q23" i="17" s="1"/>
  <c r="N67" i="16"/>
  <c r="N5" i="16"/>
  <c r="P5" i="16" s="1"/>
  <c r="N12" i="16"/>
  <c r="P12" i="16" s="1"/>
  <c r="O27" i="17"/>
  <c r="Q27" i="17" s="1"/>
  <c r="O16" i="17"/>
  <c r="Q16" i="17" s="1"/>
  <c r="O5" i="17"/>
  <c r="Q5" i="17" s="1"/>
  <c r="N9" i="16"/>
  <c r="P9" i="16" s="1"/>
  <c r="N51" i="16"/>
  <c r="E30" i="17"/>
  <c r="O8" i="12"/>
  <c r="M8" i="12"/>
  <c r="N66" i="17"/>
  <c r="O66" i="17" s="1"/>
  <c r="N66" i="16"/>
  <c r="E47" i="17"/>
  <c r="E44" i="17"/>
  <c r="E25" i="17"/>
  <c r="E48" i="17"/>
  <c r="N37" i="17"/>
  <c r="O37" i="17" s="1"/>
  <c r="Q37" i="17" s="1"/>
  <c r="N37" i="16"/>
  <c r="N65" i="17"/>
  <c r="O65" i="17" s="1"/>
  <c r="N65" i="16"/>
  <c r="E79" i="17"/>
  <c r="N56" i="17"/>
  <c r="O56" i="17" s="1"/>
  <c r="N56" i="16"/>
  <c r="E68" i="17"/>
  <c r="E76" i="17"/>
  <c r="N40" i="17"/>
  <c r="O40" i="17" s="1"/>
  <c r="Q40" i="17" s="1"/>
  <c r="N40" i="16"/>
  <c r="N38" i="17"/>
  <c r="O38" i="17" s="1"/>
  <c r="Q38" i="17" s="1"/>
  <c r="N38" i="16"/>
  <c r="N26" i="17"/>
  <c r="O26" i="17" s="1"/>
  <c r="Q26" i="17" s="1"/>
  <c r="N26" i="16"/>
  <c r="E33" i="17"/>
  <c r="E54" i="17"/>
  <c r="N45" i="17"/>
  <c r="O45" i="17" s="1"/>
  <c r="Q45" i="17" s="1"/>
  <c r="N45" i="16"/>
  <c r="O4" i="12"/>
  <c r="M4" i="12"/>
  <c r="N27" i="16"/>
  <c r="O9" i="17"/>
  <c r="Q9" i="17" s="1"/>
  <c r="N16" i="16"/>
  <c r="O70" i="17"/>
  <c r="E29" i="17"/>
  <c r="N59" i="17"/>
  <c r="O59" i="17" s="1"/>
  <c r="N59" i="16"/>
  <c r="E52" i="17"/>
  <c r="E77" i="17"/>
  <c r="N18" i="17"/>
  <c r="O18" i="17" s="1"/>
  <c r="Q18" i="17" s="1"/>
  <c r="N18" i="16"/>
  <c r="E72" i="17"/>
  <c r="E83" i="17"/>
  <c r="N72" i="17"/>
  <c r="O72" i="17" s="1"/>
  <c r="N72" i="16"/>
  <c r="E37" i="17"/>
  <c r="N50" i="17"/>
  <c r="O50" i="17" s="1"/>
  <c r="N50" i="16"/>
  <c r="E65" i="17"/>
  <c r="N79" i="17"/>
  <c r="O79" i="17" s="1"/>
  <c r="N79" i="16"/>
  <c r="E49" i="17"/>
  <c r="N68" i="17"/>
  <c r="O68" i="17" s="1"/>
  <c r="N68" i="16"/>
  <c r="N32" i="17"/>
  <c r="O32" i="17" s="1"/>
  <c r="Q32" i="17" s="1"/>
  <c r="N32" i="16"/>
  <c r="E59" i="17"/>
  <c r="N76" i="17"/>
  <c r="O76" i="17" s="1"/>
  <c r="N76" i="16"/>
  <c r="N33" i="17"/>
  <c r="O33" i="17" s="1"/>
  <c r="Q33" i="17" s="1"/>
  <c r="N33" i="16"/>
  <c r="N54" i="17"/>
  <c r="O54" i="17" s="1"/>
  <c r="N54" i="16"/>
  <c r="E21" i="17"/>
  <c r="O10" i="12"/>
  <c r="M10" i="12"/>
  <c r="O23" i="12"/>
  <c r="M23" i="12"/>
  <c r="O27" i="12"/>
  <c r="M27" i="12"/>
  <c r="O16" i="12"/>
  <c r="M16" i="12"/>
  <c r="N49" i="17"/>
  <c r="O49" i="17" s="1"/>
  <c r="N49" i="16"/>
  <c r="N41" i="17"/>
  <c r="O41" i="17" s="1"/>
  <c r="Q41" i="17" s="1"/>
  <c r="N41" i="16"/>
  <c r="E42" i="17"/>
  <c r="N30" i="17"/>
  <c r="O30" i="17" s="1"/>
  <c r="Q30" i="17" s="1"/>
  <c r="N30" i="16"/>
  <c r="E74" i="17"/>
  <c r="N52" i="17"/>
  <c r="O52" i="17" s="1"/>
  <c r="N52" i="16"/>
  <c r="E60" i="17"/>
  <c r="E39" i="17"/>
  <c r="N77" i="17"/>
  <c r="O77" i="17" s="1"/>
  <c r="N77" i="16"/>
  <c r="E78" i="17"/>
  <c r="N22" i="17"/>
  <c r="O22" i="17" s="1"/>
  <c r="Q22" i="17" s="1"/>
  <c r="N22" i="16"/>
  <c r="E18" i="17"/>
  <c r="N58" i="17"/>
  <c r="O58" i="17" s="1"/>
  <c r="N58" i="16"/>
  <c r="N7" i="17"/>
  <c r="O7" i="17" s="1"/>
  <c r="Q7" i="17" s="1"/>
  <c r="N7" i="16"/>
  <c r="N11" i="17"/>
  <c r="O11" i="17" s="1"/>
  <c r="Q11" i="17" s="1"/>
  <c r="N11" i="16"/>
  <c r="P3" i="16"/>
  <c r="O5" i="12"/>
  <c r="M5" i="12"/>
  <c r="O12" i="12"/>
  <c r="M12" i="12"/>
  <c r="N62" i="17"/>
  <c r="O62" i="17" s="1"/>
  <c r="N62" i="16"/>
  <c r="E62" i="17"/>
  <c r="N60" i="17"/>
  <c r="O60" i="17" s="1"/>
  <c r="N60" i="16"/>
  <c r="E7" i="17"/>
  <c r="N29" i="17"/>
  <c r="O29" i="17" s="1"/>
  <c r="Q29" i="17" s="1"/>
  <c r="N29" i="16"/>
  <c r="N43" i="17"/>
  <c r="O43" i="17" s="1"/>
  <c r="Q43" i="17" s="1"/>
  <c r="N43" i="16"/>
  <c r="N42" i="17"/>
  <c r="O42" i="17" s="1"/>
  <c r="Q42" i="17" s="1"/>
  <c r="N42" i="16"/>
  <c r="N39" i="17"/>
  <c r="O39" i="17" s="1"/>
  <c r="N39" i="16"/>
  <c r="N20" i="17"/>
  <c r="O20" i="17" s="1"/>
  <c r="N20" i="16"/>
  <c r="N75" i="17"/>
  <c r="O75" i="17" s="1"/>
  <c r="N75" i="16"/>
  <c r="N83" i="17"/>
  <c r="O83" i="17" s="1"/>
  <c r="N83" i="16"/>
  <c r="N47" i="17"/>
  <c r="O47" i="17" s="1"/>
  <c r="N47" i="16"/>
  <c r="E63" i="17"/>
  <c r="N44" i="17"/>
  <c r="O44" i="17" s="1"/>
  <c r="N44" i="16"/>
  <c r="E34" i="17"/>
  <c r="E24" i="17"/>
  <c r="N64" i="17"/>
  <c r="O64" i="17" s="1"/>
  <c r="N64" i="16"/>
  <c r="N25" i="17"/>
  <c r="O25" i="17" s="1"/>
  <c r="Q25" i="17" s="1"/>
  <c r="N25" i="16"/>
  <c r="N19" i="17"/>
  <c r="O19" i="17" s="1"/>
  <c r="Q19" i="17" s="1"/>
  <c r="N19" i="16"/>
  <c r="N6" i="17"/>
  <c r="O6" i="17" s="1"/>
  <c r="N6" i="16"/>
  <c r="O17" i="12"/>
  <c r="M17" i="12"/>
  <c r="N84" i="16"/>
  <c r="M69" i="12"/>
  <c r="N15" i="16"/>
  <c r="N71" i="16"/>
  <c r="N13" i="17"/>
  <c r="O13" i="17" s="1"/>
  <c r="Q13" i="17" s="1"/>
  <c r="N13" i="16"/>
  <c r="M51" i="12"/>
  <c r="O12" i="17"/>
  <c r="Q12" i="17" s="1"/>
  <c r="E32" i="17"/>
  <c r="N21" i="17"/>
  <c r="O21" i="17" s="1"/>
  <c r="Q21" i="17" s="1"/>
  <c r="N21" i="16"/>
  <c r="E64" i="17"/>
  <c r="N61" i="17"/>
  <c r="O61" i="17" s="1"/>
  <c r="N61" i="16"/>
  <c r="E50" i="17"/>
  <c r="N48" i="17"/>
  <c r="O48" i="17" s="1"/>
  <c r="N48" i="16"/>
  <c r="E75" i="17"/>
  <c r="E80" i="17"/>
  <c r="N35" i="17"/>
  <c r="O35" i="17" s="1"/>
  <c r="Q35" i="17" s="1"/>
  <c r="N35" i="16"/>
  <c r="E55" i="17"/>
  <c r="N31" i="17"/>
  <c r="O31" i="17" s="1"/>
  <c r="Q31" i="17" s="1"/>
  <c r="N31" i="16"/>
  <c r="E36" i="17"/>
  <c r="N63" i="17"/>
  <c r="O63" i="17" s="1"/>
  <c r="N63" i="16"/>
  <c r="N28" i="17"/>
  <c r="O28" i="17" s="1"/>
  <c r="Q28" i="17" s="1"/>
  <c r="N28" i="16"/>
  <c r="N34" i="17"/>
  <c r="O34" i="17" s="1"/>
  <c r="Q34" i="17" s="1"/>
  <c r="N34" i="16"/>
  <c r="N24" i="17"/>
  <c r="O24" i="17" s="1"/>
  <c r="Q24" i="17" s="1"/>
  <c r="N24" i="16"/>
  <c r="E82" i="17"/>
  <c r="N46" i="17"/>
  <c r="O46" i="17" s="1"/>
  <c r="N46" i="16"/>
  <c r="N14" i="17"/>
  <c r="O14" i="17" s="1"/>
  <c r="Q14" i="17" s="1"/>
  <c r="N14" i="16"/>
  <c r="N8" i="16"/>
  <c r="N4" i="16"/>
  <c r="M81" i="12"/>
  <c r="O3" i="17"/>
  <c r="M70" i="12"/>
  <c r="N78" i="17"/>
  <c r="O78" i="17" s="1"/>
  <c r="N78" i="16"/>
  <c r="F81" i="13"/>
  <c r="E3" i="17"/>
  <c r="F12" i="17" s="1"/>
  <c r="D9" i="12"/>
  <c r="E3" i="16"/>
  <c r="N74" i="17"/>
  <c r="O74" i="17" s="1"/>
  <c r="N74" i="16"/>
  <c r="N80" i="17"/>
  <c r="O80" i="17" s="1"/>
  <c r="N80" i="16"/>
  <c r="E35" i="17"/>
  <c r="N55" i="17"/>
  <c r="O55" i="17" s="1"/>
  <c r="N55" i="16"/>
  <c r="N36" i="17"/>
  <c r="O36" i="17" s="1"/>
  <c r="N36" i="16"/>
  <c r="E28" i="17"/>
  <c r="E40" i="17"/>
  <c r="E38" i="17"/>
  <c r="E26" i="17"/>
  <c r="N82" i="17"/>
  <c r="O82" i="17" s="1"/>
  <c r="N82" i="16"/>
  <c r="N53" i="17"/>
  <c r="O53" i="17" s="1"/>
  <c r="N53" i="16"/>
  <c r="N57" i="17"/>
  <c r="O57" i="17" s="1"/>
  <c r="N57" i="16"/>
  <c r="N81" i="16"/>
  <c r="O15" i="12"/>
  <c r="M15" i="12"/>
  <c r="N10" i="16"/>
  <c r="N23" i="16"/>
  <c r="M9" i="12"/>
  <c r="O9" i="12"/>
  <c r="O51" i="17"/>
  <c r="G4" i="17"/>
  <c r="Q4" i="17"/>
  <c r="F5" i="16"/>
  <c r="O15" i="16"/>
  <c r="O45" i="16"/>
  <c r="O8" i="16"/>
  <c r="B48" i="15"/>
  <c r="P45" i="16" l="1"/>
  <c r="F26" i="17"/>
  <c r="F17" i="17"/>
  <c r="F56" i="17"/>
  <c r="F38" i="17"/>
  <c r="E45" i="16"/>
  <c r="E26" i="16"/>
  <c r="E28" i="16"/>
  <c r="P8" i="16"/>
  <c r="D26" i="12"/>
  <c r="D22" i="12"/>
  <c r="D28" i="12"/>
  <c r="C46" i="17"/>
  <c r="D46" i="17" s="1"/>
  <c r="P46" i="17" s="1"/>
  <c r="Q46" i="17" s="1"/>
  <c r="B47" i="12"/>
  <c r="N47" i="12" s="1"/>
  <c r="O47" i="12" s="1"/>
  <c r="B47" i="5"/>
  <c r="A47" i="17"/>
  <c r="B47" i="17" s="1"/>
  <c r="C47" i="17" s="1"/>
  <c r="D47" i="17" s="1"/>
  <c r="P47" i="17" s="1"/>
  <c r="Q47" i="17" s="1"/>
  <c r="B47" i="13"/>
  <c r="C47" i="13" s="1"/>
  <c r="D47" i="13" s="1"/>
  <c r="G47" i="13" s="1"/>
  <c r="B47" i="16"/>
  <c r="E59" i="16"/>
  <c r="D65" i="12"/>
  <c r="F26" i="13"/>
  <c r="H26" i="13" s="1"/>
  <c r="F61" i="13"/>
  <c r="F20" i="13"/>
  <c r="H20" i="13" s="1"/>
  <c r="D27" i="12"/>
  <c r="F23" i="13"/>
  <c r="H23" i="13" s="1"/>
  <c r="D71" i="12"/>
  <c r="F28" i="17"/>
  <c r="D10" i="12"/>
  <c r="F56" i="13"/>
  <c r="F73" i="13"/>
  <c r="D40" i="12"/>
  <c r="F28" i="13"/>
  <c r="H28" i="13" s="1"/>
  <c r="D35" i="12"/>
  <c r="D12" i="12"/>
  <c r="F61" i="17"/>
  <c r="D82" i="12"/>
  <c r="F14" i="17"/>
  <c r="D67" i="12"/>
  <c r="F6" i="17"/>
  <c r="F43" i="13"/>
  <c r="H43" i="13" s="1"/>
  <c r="F18" i="13"/>
  <c r="H18" i="13" s="1"/>
  <c r="F39" i="17"/>
  <c r="D74" i="12"/>
  <c r="F41" i="17"/>
  <c r="F84" i="17"/>
  <c r="D38" i="12"/>
  <c r="F40" i="17"/>
  <c r="F35" i="17"/>
  <c r="D41" i="12"/>
  <c r="D8" i="12"/>
  <c r="F38" i="13"/>
  <c r="H38" i="13" s="1"/>
  <c r="E20" i="16"/>
  <c r="F20" i="17"/>
  <c r="F58" i="13"/>
  <c r="F24" i="13"/>
  <c r="H24" i="13" s="1"/>
  <c r="E56" i="16"/>
  <c r="D51" i="12"/>
  <c r="F69" i="13"/>
  <c r="E22" i="16"/>
  <c r="F32" i="17"/>
  <c r="F31" i="13"/>
  <c r="H31" i="13" s="1"/>
  <c r="D81" i="12"/>
  <c r="E4" i="16"/>
  <c r="G4" i="16" s="1"/>
  <c r="F64" i="17"/>
  <c r="D23" i="12"/>
  <c r="F7" i="17"/>
  <c r="F15" i="17"/>
  <c r="D57" i="12"/>
  <c r="D66" i="12"/>
  <c r="E36" i="16"/>
  <c r="E80" i="16"/>
  <c r="F75" i="17"/>
  <c r="E31" i="16"/>
  <c r="F14" i="13"/>
  <c r="H14" i="13" s="1"/>
  <c r="F67" i="17"/>
  <c r="E77" i="16"/>
  <c r="F52" i="13"/>
  <c r="E29" i="16"/>
  <c r="F54" i="13"/>
  <c r="F79" i="13"/>
  <c r="F25" i="13"/>
  <c r="H25" i="13" s="1"/>
  <c r="F6" i="13"/>
  <c r="H6" i="13" s="1"/>
  <c r="E5" i="16"/>
  <c r="G5" i="16" s="1"/>
  <c r="D36" i="12"/>
  <c r="D80" i="12"/>
  <c r="F64" i="13"/>
  <c r="D34" i="12"/>
  <c r="E19" i="16"/>
  <c r="D62" i="12"/>
  <c r="F10" i="13"/>
  <c r="H10" i="13" s="1"/>
  <c r="F15" i="13"/>
  <c r="H15" i="13" s="1"/>
  <c r="F78" i="17"/>
  <c r="D60" i="12"/>
  <c r="D42" i="12"/>
  <c r="F21" i="13"/>
  <c r="H21" i="13" s="1"/>
  <c r="F59" i="13"/>
  <c r="E49" i="16"/>
  <c r="F36" i="13"/>
  <c r="H36" i="13" s="1"/>
  <c r="F80" i="17"/>
  <c r="E50" i="16"/>
  <c r="F67" i="13"/>
  <c r="F62" i="13"/>
  <c r="D19" i="12"/>
  <c r="E70" i="16"/>
  <c r="D53" i="12"/>
  <c r="E82" i="16"/>
  <c r="F36" i="17"/>
  <c r="F80" i="13"/>
  <c r="D50" i="12"/>
  <c r="F31" i="17"/>
  <c r="F19" i="13"/>
  <c r="H19" i="13" s="1"/>
  <c r="D24" i="12"/>
  <c r="F34" i="17"/>
  <c r="E63" i="16"/>
  <c r="F10" i="17"/>
  <c r="F11" i="13"/>
  <c r="H11" i="13" s="1"/>
  <c r="F66" i="13"/>
  <c r="Q36" i="17"/>
  <c r="M36" i="12"/>
  <c r="O36" i="12"/>
  <c r="M24" i="12"/>
  <c r="O24" i="12"/>
  <c r="P35" i="16"/>
  <c r="M61" i="12"/>
  <c r="O6" i="12"/>
  <c r="M6" i="12"/>
  <c r="P39" i="16"/>
  <c r="M82" i="12"/>
  <c r="M63" i="12"/>
  <c r="M47" i="12"/>
  <c r="O39" i="12"/>
  <c r="M39" i="12"/>
  <c r="P30" i="16"/>
  <c r="P38" i="16"/>
  <c r="E66" i="16"/>
  <c r="E11" i="16"/>
  <c r="M80" i="12"/>
  <c r="D43" i="12"/>
  <c r="P46" i="16"/>
  <c r="F82" i="17"/>
  <c r="P28" i="16"/>
  <c r="E55" i="16"/>
  <c r="M35" i="12"/>
  <c r="O35" i="12"/>
  <c r="F50" i="13"/>
  <c r="F11" i="17"/>
  <c r="F13" i="13"/>
  <c r="H13" i="13" s="1"/>
  <c r="D61" i="12"/>
  <c r="M64" i="12"/>
  <c r="F24" i="17"/>
  <c r="D63" i="12"/>
  <c r="P20" i="16"/>
  <c r="P29" i="16"/>
  <c r="M60" i="12"/>
  <c r="F62" i="17"/>
  <c r="D16" i="12"/>
  <c r="D31" i="12"/>
  <c r="O7" i="12"/>
  <c r="M7" i="12"/>
  <c r="O22" i="12"/>
  <c r="M22" i="12"/>
  <c r="F78" i="13"/>
  <c r="E60" i="16"/>
  <c r="E42" i="16"/>
  <c r="F22" i="13"/>
  <c r="H22" i="13" s="1"/>
  <c r="F8" i="13"/>
  <c r="H8" i="13" s="1"/>
  <c r="F21" i="17"/>
  <c r="M76" i="12"/>
  <c r="F59" i="17"/>
  <c r="D49" i="12"/>
  <c r="D37" i="12"/>
  <c r="E72" i="16"/>
  <c r="F77" i="13"/>
  <c r="F53" i="13"/>
  <c r="E67" i="16"/>
  <c r="D4" i="12"/>
  <c r="F54" i="17"/>
  <c r="O38" i="12"/>
  <c r="M38" i="12"/>
  <c r="M56" i="12"/>
  <c r="F79" i="17"/>
  <c r="D48" i="12"/>
  <c r="F25" i="17"/>
  <c r="M66" i="12"/>
  <c r="M57" i="12"/>
  <c r="P27" i="16"/>
  <c r="M45" i="12"/>
  <c r="O45" i="12"/>
  <c r="E40" i="16"/>
  <c r="E35" i="16"/>
  <c r="F83" i="17"/>
  <c r="F3" i="17"/>
  <c r="F23" i="17"/>
  <c r="E71" i="16"/>
  <c r="E17" i="16"/>
  <c r="E69" i="16"/>
  <c r="O46" i="12"/>
  <c r="M46" i="12"/>
  <c r="F82" i="13"/>
  <c r="O28" i="12"/>
  <c r="M28" i="12"/>
  <c r="D55" i="12"/>
  <c r="F50" i="17"/>
  <c r="F4" i="13"/>
  <c r="H4" i="13" s="1"/>
  <c r="D6" i="12"/>
  <c r="F51" i="17"/>
  <c r="E27" i="16"/>
  <c r="P25" i="16"/>
  <c r="P44" i="16"/>
  <c r="F63" i="17"/>
  <c r="O20" i="12"/>
  <c r="M20" i="12"/>
  <c r="Q39" i="17"/>
  <c r="O29" i="12"/>
  <c r="M29" i="12"/>
  <c r="E7" i="16"/>
  <c r="E23" i="16"/>
  <c r="F45" i="17"/>
  <c r="D73" i="12"/>
  <c r="F46" i="17"/>
  <c r="P11" i="16"/>
  <c r="F5" i="17"/>
  <c r="E18" i="16"/>
  <c r="E39" i="16"/>
  <c r="F60" i="17"/>
  <c r="F42" i="13"/>
  <c r="H42" i="13" s="1"/>
  <c r="F71" i="17"/>
  <c r="D5" i="12"/>
  <c r="P33" i="16"/>
  <c r="P32" i="16"/>
  <c r="F49" i="17"/>
  <c r="F37" i="13"/>
  <c r="H37" i="13" s="1"/>
  <c r="O18" i="12"/>
  <c r="M18" i="12"/>
  <c r="F77" i="17"/>
  <c r="D29" i="12"/>
  <c r="E81" i="16"/>
  <c r="F41" i="13"/>
  <c r="H41" i="13" s="1"/>
  <c r="F43" i="17"/>
  <c r="P26" i="16"/>
  <c r="E68" i="16"/>
  <c r="P37" i="16"/>
  <c r="F48" i="13"/>
  <c r="E47" i="16"/>
  <c r="R4" i="16"/>
  <c r="Q38" i="16" s="1"/>
  <c r="Q6" i="17"/>
  <c r="M79" i="12"/>
  <c r="O40" i="12"/>
  <c r="M40" i="12"/>
  <c r="M53" i="12"/>
  <c r="E38" i="16"/>
  <c r="F58" i="17"/>
  <c r="F16" i="13"/>
  <c r="H16" i="13" s="1"/>
  <c r="F19" i="17"/>
  <c r="O14" i="12"/>
  <c r="M14" i="12"/>
  <c r="P24" i="16"/>
  <c r="P34" i="16"/>
  <c r="P31" i="16"/>
  <c r="F55" i="17"/>
  <c r="E75" i="16"/>
  <c r="F9" i="13"/>
  <c r="H9" i="13" s="1"/>
  <c r="E32" i="16"/>
  <c r="D56" i="12"/>
  <c r="P13" i="16"/>
  <c r="E41" i="16"/>
  <c r="O25" i="12"/>
  <c r="M25" i="12"/>
  <c r="E34" i="16"/>
  <c r="M44" i="12"/>
  <c r="O44" i="12"/>
  <c r="F63" i="13"/>
  <c r="M75" i="12"/>
  <c r="P43" i="16"/>
  <c r="D7" i="12"/>
  <c r="D58" i="12"/>
  <c r="F51" i="13"/>
  <c r="F45" i="13"/>
  <c r="H45" i="13" s="1"/>
  <c r="F70" i="13"/>
  <c r="E73" i="16"/>
  <c r="D18" i="12"/>
  <c r="D39" i="12"/>
  <c r="F60" i="13"/>
  <c r="O30" i="12"/>
  <c r="M30" i="12"/>
  <c r="F42" i="17"/>
  <c r="E51" i="16"/>
  <c r="D46" i="12"/>
  <c r="D70" i="12"/>
  <c r="F27" i="17"/>
  <c r="O33" i="12"/>
  <c r="M33" i="12"/>
  <c r="M68" i="12"/>
  <c r="F49" i="13"/>
  <c r="M50" i="12"/>
  <c r="F37" i="17"/>
  <c r="D72" i="12"/>
  <c r="F29" i="13"/>
  <c r="H29" i="13" s="1"/>
  <c r="F22" i="17"/>
  <c r="E15" i="16"/>
  <c r="D69" i="12"/>
  <c r="O26" i="12"/>
  <c r="M26" i="12"/>
  <c r="D68" i="12"/>
  <c r="O37" i="12"/>
  <c r="M37" i="12"/>
  <c r="F48" i="17"/>
  <c r="D47" i="12"/>
  <c r="M78" i="12"/>
  <c r="M74" i="12"/>
  <c r="Q3" i="17"/>
  <c r="S4" i="17"/>
  <c r="R75" i="17" s="1"/>
  <c r="P15" i="16"/>
  <c r="E53" i="16"/>
  <c r="P23" i="16"/>
  <c r="E12" i="16"/>
  <c r="F40" i="13"/>
  <c r="H40" i="13" s="1"/>
  <c r="P36" i="16"/>
  <c r="F35" i="13"/>
  <c r="H35" i="13" s="1"/>
  <c r="F73" i="17"/>
  <c r="E84" i="16"/>
  <c r="P14" i="16"/>
  <c r="F55" i="13"/>
  <c r="D75" i="12"/>
  <c r="M48" i="12"/>
  <c r="E64" i="16"/>
  <c r="D32" i="12"/>
  <c r="F57" i="17"/>
  <c r="O13" i="12"/>
  <c r="M13" i="12"/>
  <c r="D17" i="12"/>
  <c r="E43" i="16"/>
  <c r="P19" i="16"/>
  <c r="E24" i="16"/>
  <c r="Q20" i="17"/>
  <c r="O43" i="12"/>
  <c r="M43" i="12"/>
  <c r="F7" i="13"/>
  <c r="H7" i="13" s="1"/>
  <c r="F13" i="17"/>
  <c r="F12" i="13"/>
  <c r="H12" i="13" s="1"/>
  <c r="M62" i="12"/>
  <c r="E58" i="16"/>
  <c r="D14" i="12"/>
  <c r="M58" i="12"/>
  <c r="F18" i="17"/>
  <c r="M77" i="12"/>
  <c r="F39" i="13"/>
  <c r="H39" i="13" s="1"/>
  <c r="E74" i="16"/>
  <c r="F5" i="13"/>
  <c r="H5" i="13" s="1"/>
  <c r="F66" i="17"/>
  <c r="E10" i="16"/>
  <c r="E21" i="16"/>
  <c r="E65" i="16"/>
  <c r="E83" i="16"/>
  <c r="F72" i="13"/>
  <c r="F69" i="17"/>
  <c r="M59" i="12"/>
  <c r="F29" i="17"/>
  <c r="F71" i="13"/>
  <c r="F17" i="13"/>
  <c r="H17" i="13" s="1"/>
  <c r="F8" i="17"/>
  <c r="E33" i="16"/>
  <c r="P40" i="16"/>
  <c r="E76" i="16"/>
  <c r="F68" i="13"/>
  <c r="E44" i="16"/>
  <c r="F47" i="13"/>
  <c r="E57" i="16"/>
  <c r="D30" i="12"/>
  <c r="O31" i="12"/>
  <c r="M31" i="12"/>
  <c r="P21" i="16"/>
  <c r="O19" i="12"/>
  <c r="M19" i="12"/>
  <c r="M83" i="12"/>
  <c r="M11" i="12"/>
  <c r="O11" i="12"/>
  <c r="M54" i="12"/>
  <c r="D83" i="12"/>
  <c r="F72" i="17"/>
  <c r="E52" i="16"/>
  <c r="E46" i="16"/>
  <c r="E14" i="16"/>
  <c r="F27" i="13"/>
  <c r="H27" i="13" s="1"/>
  <c r="D33" i="12"/>
  <c r="D76" i="12"/>
  <c r="F68" i="17"/>
  <c r="M65" i="12"/>
  <c r="D44" i="12"/>
  <c r="F47" i="17"/>
  <c r="F46" i="13"/>
  <c r="H46" i="13" s="1"/>
  <c r="E30" i="16"/>
  <c r="O34" i="12"/>
  <c r="M34" i="12"/>
  <c r="Q44" i="17"/>
  <c r="P42" i="16"/>
  <c r="P10" i="16"/>
  <c r="M55" i="12"/>
  <c r="G3" i="16"/>
  <c r="P4" i="16"/>
  <c r="F75" i="13"/>
  <c r="D64" i="12"/>
  <c r="M21" i="12"/>
  <c r="O21" i="12"/>
  <c r="F32" i="13"/>
  <c r="H32" i="13" s="1"/>
  <c r="D20" i="12"/>
  <c r="F16" i="17"/>
  <c r="P6" i="16"/>
  <c r="F34" i="13"/>
  <c r="H34" i="13" s="1"/>
  <c r="O42" i="12"/>
  <c r="M42" i="12"/>
  <c r="D45" i="12"/>
  <c r="E62" i="16"/>
  <c r="F57" i="13"/>
  <c r="F70" i="17"/>
  <c r="E8" i="16"/>
  <c r="D13" i="12"/>
  <c r="E16" i="16"/>
  <c r="P7" i="16"/>
  <c r="P22" i="16"/>
  <c r="E78" i="16"/>
  <c r="F74" i="13"/>
  <c r="P41" i="16"/>
  <c r="E13" i="16"/>
  <c r="E9" i="16"/>
  <c r="O32" i="12"/>
  <c r="M32" i="12"/>
  <c r="F65" i="17"/>
  <c r="E37" i="16"/>
  <c r="F83" i="13"/>
  <c r="P18" i="16"/>
  <c r="D52" i="12"/>
  <c r="P16" i="16"/>
  <c r="D11" i="12"/>
  <c r="E54" i="16"/>
  <c r="F33" i="17"/>
  <c r="F76" i="17"/>
  <c r="E79" i="16"/>
  <c r="E48" i="16"/>
  <c r="E25" i="16"/>
  <c r="F44" i="17"/>
  <c r="D15" i="12"/>
  <c r="F30" i="13"/>
  <c r="H30" i="13" s="1"/>
  <c r="E61" i="16"/>
  <c r="F81" i="17"/>
  <c r="E6" i="16"/>
  <c r="F9" i="17"/>
  <c r="D78" i="12"/>
  <c r="M52" i="12"/>
  <c r="F74" i="17"/>
  <c r="O41" i="12"/>
  <c r="M41" i="12"/>
  <c r="M49" i="12"/>
  <c r="F53" i="17"/>
  <c r="F4" i="17"/>
  <c r="H4" i="17" s="1"/>
  <c r="D21" i="12"/>
  <c r="D59" i="12"/>
  <c r="F65" i="13"/>
  <c r="M72" i="12"/>
  <c r="D77" i="12"/>
  <c r="F52" i="17"/>
  <c r="D54" i="12"/>
  <c r="F33" i="13"/>
  <c r="H33" i="13" s="1"/>
  <c r="F76" i="13"/>
  <c r="D79" i="12"/>
  <c r="D25" i="12"/>
  <c r="F44" i="13"/>
  <c r="H44" i="13" s="1"/>
  <c r="F30" i="17"/>
  <c r="G5" i="17"/>
  <c r="F6" i="16"/>
  <c r="B49" i="15"/>
  <c r="H47" i="13" l="1"/>
  <c r="Q42" i="16"/>
  <c r="R79" i="17"/>
  <c r="R65" i="17"/>
  <c r="R13" i="17"/>
  <c r="Q61" i="16"/>
  <c r="Q41" i="16"/>
  <c r="B48" i="5"/>
  <c r="A48" i="17"/>
  <c r="B48" i="17" s="1"/>
  <c r="B48" i="12"/>
  <c r="N48" i="12" s="1"/>
  <c r="O48" i="12" s="1"/>
  <c r="B48" i="13"/>
  <c r="C48" i="13" s="1"/>
  <c r="D48" i="13" s="1"/>
  <c r="G48" i="13" s="1"/>
  <c r="H48" i="13" s="1"/>
  <c r="B48" i="16"/>
  <c r="C48" i="16" s="1"/>
  <c r="O48" i="16" s="1"/>
  <c r="P48" i="16" s="1"/>
  <c r="Q16" i="16"/>
  <c r="Q7" i="16"/>
  <c r="Q10" i="16"/>
  <c r="Q40" i="16"/>
  <c r="Q6" i="16"/>
  <c r="Q79" i="16"/>
  <c r="Q4" i="16"/>
  <c r="C47" i="16"/>
  <c r="O47" i="16" s="1"/>
  <c r="P47" i="16" s="1"/>
  <c r="Q52" i="16"/>
  <c r="Q22" i="16"/>
  <c r="Q18" i="16"/>
  <c r="Q47" i="16"/>
  <c r="Q78" i="16"/>
  <c r="Q58" i="16"/>
  <c r="Q66" i="16"/>
  <c r="Q77" i="16"/>
  <c r="Q21" i="16"/>
  <c r="Q65" i="16"/>
  <c r="Q56" i="16"/>
  <c r="Q33" i="16"/>
  <c r="Q24" i="16"/>
  <c r="R20" i="17"/>
  <c r="Q19" i="16"/>
  <c r="Q63" i="16"/>
  <c r="Q59" i="16"/>
  <c r="Q84" i="16"/>
  <c r="Q44" i="16"/>
  <c r="Q36" i="16"/>
  <c r="R52" i="17"/>
  <c r="Q62" i="16"/>
  <c r="Q76" i="16"/>
  <c r="Q20" i="16"/>
  <c r="R77" i="17"/>
  <c r="Q15" i="16"/>
  <c r="Q50" i="16"/>
  <c r="Q23" i="16"/>
  <c r="Q43" i="16"/>
  <c r="Q71" i="16"/>
  <c r="Q35" i="16"/>
  <c r="I4" i="16"/>
  <c r="H6" i="16" s="1"/>
  <c r="R44" i="17"/>
  <c r="R6" i="17"/>
  <c r="Q37" i="16"/>
  <c r="Q68" i="16"/>
  <c r="Q80" i="16"/>
  <c r="R19" i="17"/>
  <c r="Q55" i="16"/>
  <c r="R57" i="17"/>
  <c r="R61" i="17"/>
  <c r="Q27" i="16"/>
  <c r="R53" i="17"/>
  <c r="Q29" i="16"/>
  <c r="R68" i="17"/>
  <c r="R76" i="17"/>
  <c r="Q11" i="16"/>
  <c r="R39" i="17"/>
  <c r="Q53" i="16"/>
  <c r="R51" i="17"/>
  <c r="Q17" i="16"/>
  <c r="Q9" i="16"/>
  <c r="Q51" i="16"/>
  <c r="Q12" i="16"/>
  <c r="Q5" i="16"/>
  <c r="Q3" i="16"/>
  <c r="Q69" i="16"/>
  <c r="Q73" i="16"/>
  <c r="Q67" i="16"/>
  <c r="Q25" i="16"/>
  <c r="R63" i="17"/>
  <c r="R14" i="17"/>
  <c r="R49" i="17"/>
  <c r="Q28" i="16"/>
  <c r="Q82" i="16"/>
  <c r="Q30" i="16"/>
  <c r="Q64" i="16"/>
  <c r="Q39" i="16"/>
  <c r="R55" i="17"/>
  <c r="R56" i="17"/>
  <c r="R21" i="17"/>
  <c r="Q54" i="16"/>
  <c r="Q83" i="16"/>
  <c r="Q14" i="16"/>
  <c r="Q57" i="16"/>
  <c r="Q31" i="16"/>
  <c r="H3" i="17"/>
  <c r="J4" i="17"/>
  <c r="I5" i="17" s="1"/>
  <c r="Q48" i="16"/>
  <c r="Q45" i="16"/>
  <c r="Q60" i="16"/>
  <c r="R29" i="17"/>
  <c r="R17" i="17"/>
  <c r="R69" i="17"/>
  <c r="R81" i="17"/>
  <c r="R23" i="17"/>
  <c r="R4" i="17"/>
  <c r="R31" i="17"/>
  <c r="R38" i="17"/>
  <c r="R72" i="17"/>
  <c r="R59" i="17"/>
  <c r="R48" i="17"/>
  <c r="R24" i="17"/>
  <c r="R27" i="17"/>
  <c r="R71" i="17"/>
  <c r="R9" i="17"/>
  <c r="R67" i="17"/>
  <c r="R45" i="17"/>
  <c r="R25" i="17"/>
  <c r="R26" i="17"/>
  <c r="R28" i="17"/>
  <c r="R18" i="17"/>
  <c r="R33" i="17"/>
  <c r="R37" i="17"/>
  <c r="R15" i="17"/>
  <c r="R3" i="17"/>
  <c r="R43" i="17"/>
  <c r="R64" i="17"/>
  <c r="R5" i="17"/>
  <c r="R32" i="17"/>
  <c r="R70" i="17"/>
  <c r="R73" i="17"/>
  <c r="R46" i="17"/>
  <c r="R66" i="17"/>
  <c r="R7" i="17"/>
  <c r="R58" i="17"/>
  <c r="R50" i="17"/>
  <c r="R41" i="17"/>
  <c r="R11" i="17"/>
  <c r="R40" i="17"/>
  <c r="R16" i="17"/>
  <c r="R80" i="17"/>
  <c r="R22" i="17"/>
  <c r="R34" i="17"/>
  <c r="R74" i="17"/>
  <c r="R8" i="17"/>
  <c r="R84" i="17"/>
  <c r="R60" i="17"/>
  <c r="R54" i="17"/>
  <c r="R10" i="17"/>
  <c r="R30" i="17"/>
  <c r="R35" i="17"/>
  <c r="Q72" i="16"/>
  <c r="R62" i="17"/>
  <c r="R12" i="17"/>
  <c r="Q13" i="16"/>
  <c r="Q70" i="16"/>
  <c r="Q32" i="16"/>
  <c r="Q75" i="16"/>
  <c r="Q81" i="16"/>
  <c r="Q49" i="16"/>
  <c r="R47" i="17"/>
  <c r="Q46" i="16"/>
  <c r="R78" i="17"/>
  <c r="Q8" i="16"/>
  <c r="R36" i="17"/>
  <c r="R42" i="17"/>
  <c r="R83" i="17"/>
  <c r="Q34" i="16"/>
  <c r="Q26" i="16"/>
  <c r="Q74" i="16"/>
  <c r="R82" i="17"/>
  <c r="G6" i="17"/>
  <c r="H5" i="17"/>
  <c r="F7" i="16"/>
  <c r="F8" i="16" s="1"/>
  <c r="G6" i="16"/>
  <c r="B50" i="15"/>
  <c r="H8" i="16" l="1"/>
  <c r="B49" i="13"/>
  <c r="C49" i="13" s="1"/>
  <c r="D49" i="13" s="1"/>
  <c r="G49" i="13" s="1"/>
  <c r="H49" i="13" s="1"/>
  <c r="B49" i="5"/>
  <c r="A49" i="17"/>
  <c r="B49" i="17" s="1"/>
  <c r="C49" i="17" s="1"/>
  <c r="D49" i="17" s="1"/>
  <c r="P49" i="17" s="1"/>
  <c r="Q49" i="17" s="1"/>
  <c r="B49" i="12"/>
  <c r="N49" i="12" s="1"/>
  <c r="O49" i="12" s="1"/>
  <c r="B49" i="16"/>
  <c r="C48" i="17"/>
  <c r="D48" i="17" s="1"/>
  <c r="P48" i="17" s="1"/>
  <c r="Q48" i="17" s="1"/>
  <c r="H3" i="16"/>
  <c r="H5" i="16"/>
  <c r="H4" i="16"/>
  <c r="H7" i="16"/>
  <c r="S5" i="16"/>
  <c r="T5" i="17"/>
  <c r="I3" i="17"/>
  <c r="I4" i="17"/>
  <c r="G7" i="17"/>
  <c r="I6" i="17"/>
  <c r="H6" i="17"/>
  <c r="G7" i="16"/>
  <c r="F9" i="16"/>
  <c r="H9" i="16" s="1"/>
  <c r="G8" i="16"/>
  <c r="B51" i="15"/>
  <c r="B50" i="13" l="1"/>
  <c r="C50" i="13" s="1"/>
  <c r="D50" i="13" s="1"/>
  <c r="G50" i="13" s="1"/>
  <c r="H50" i="13" s="1"/>
  <c r="A50" i="17"/>
  <c r="B50" i="17" s="1"/>
  <c r="B50" i="5"/>
  <c r="B50" i="16"/>
  <c r="C50" i="16" s="1"/>
  <c r="O50" i="16" s="1"/>
  <c r="P50" i="16" s="1"/>
  <c r="B50" i="12"/>
  <c r="N50" i="12" s="1"/>
  <c r="O50" i="12" s="1"/>
  <c r="C49" i="16"/>
  <c r="O49" i="16" s="1"/>
  <c r="P49" i="16" s="1"/>
  <c r="I7" i="17"/>
  <c r="H7" i="17"/>
  <c r="G8" i="17"/>
  <c r="F10" i="16"/>
  <c r="H10" i="16" s="1"/>
  <c r="G9" i="16"/>
  <c r="B52" i="15"/>
  <c r="B51" i="12" l="1"/>
  <c r="N51" i="12" s="1"/>
  <c r="O51" i="12" s="1"/>
  <c r="A51" i="17"/>
  <c r="B51" i="17" s="1"/>
  <c r="C51" i="17" s="1"/>
  <c r="D51" i="17" s="1"/>
  <c r="P51" i="17" s="1"/>
  <c r="Q51" i="17" s="1"/>
  <c r="B51" i="13"/>
  <c r="C51" i="13" s="1"/>
  <c r="D51" i="13" s="1"/>
  <c r="G51" i="13" s="1"/>
  <c r="H51" i="13" s="1"/>
  <c r="B51" i="16"/>
  <c r="B51" i="5"/>
  <c r="C50" i="17"/>
  <c r="D50" i="17" s="1"/>
  <c r="P50" i="17" s="1"/>
  <c r="Q50" i="17" s="1"/>
  <c r="I8" i="17"/>
  <c r="G9" i="17"/>
  <c r="H8" i="17"/>
  <c r="F11" i="16"/>
  <c r="H11" i="16" s="1"/>
  <c r="G10" i="16"/>
  <c r="B53" i="15"/>
  <c r="C51" i="16" l="1"/>
  <c r="O51" i="16" s="1"/>
  <c r="P51" i="16" s="1"/>
  <c r="A52" i="17"/>
  <c r="B52" i="17" s="1"/>
  <c r="B52" i="12"/>
  <c r="N52" i="12" s="1"/>
  <c r="O52" i="12" s="1"/>
  <c r="B52" i="16"/>
  <c r="C52" i="16" s="1"/>
  <c r="O52" i="16" s="1"/>
  <c r="P52" i="16" s="1"/>
  <c r="B52" i="13"/>
  <c r="C52" i="13" s="1"/>
  <c r="D52" i="13" s="1"/>
  <c r="G52" i="13" s="1"/>
  <c r="H52" i="13" s="1"/>
  <c r="B52" i="5"/>
  <c r="G10" i="17"/>
  <c r="I9" i="17"/>
  <c r="H9" i="17"/>
  <c r="F12" i="16"/>
  <c r="H12" i="16" s="1"/>
  <c r="G11" i="16"/>
  <c r="B54" i="15"/>
  <c r="C52" i="17" l="1"/>
  <c r="D52" i="17" s="1"/>
  <c r="P52" i="17" s="1"/>
  <c r="Q52" i="17" s="1"/>
  <c r="B53" i="12"/>
  <c r="N53" i="12" s="1"/>
  <c r="O53" i="12" s="1"/>
  <c r="B53" i="16"/>
  <c r="C53" i="16" s="1"/>
  <c r="O53" i="16" s="1"/>
  <c r="P53" i="16" s="1"/>
  <c r="A53" i="17"/>
  <c r="B53" i="17" s="1"/>
  <c r="C53" i="17" s="1"/>
  <c r="D53" i="17" s="1"/>
  <c r="P53" i="17" s="1"/>
  <c r="Q53" i="17" s="1"/>
  <c r="B53" i="13"/>
  <c r="C53" i="13" s="1"/>
  <c r="D53" i="13" s="1"/>
  <c r="G53" i="13" s="1"/>
  <c r="H53" i="13" s="1"/>
  <c r="B53" i="5"/>
  <c r="I10" i="17"/>
  <c r="H10" i="17"/>
  <c r="G11" i="17"/>
  <c r="F13" i="16"/>
  <c r="H13" i="16" s="1"/>
  <c r="G12" i="16"/>
  <c r="B55" i="15"/>
  <c r="B54" i="16" l="1"/>
  <c r="C54" i="16" s="1"/>
  <c r="O54" i="16" s="1"/>
  <c r="P54" i="16" s="1"/>
  <c r="B54" i="12"/>
  <c r="N54" i="12" s="1"/>
  <c r="O54" i="12" s="1"/>
  <c r="B54" i="13"/>
  <c r="C54" i="13" s="1"/>
  <c r="D54" i="13" s="1"/>
  <c r="G54" i="13" s="1"/>
  <c r="H54" i="13" s="1"/>
  <c r="A54" i="17"/>
  <c r="B54" i="17" s="1"/>
  <c r="C54" i="17" s="1"/>
  <c r="D54" i="17" s="1"/>
  <c r="P54" i="17" s="1"/>
  <c r="Q54" i="17" s="1"/>
  <c r="B54" i="5"/>
  <c r="G12" i="17"/>
  <c r="I11" i="17"/>
  <c r="H11" i="17"/>
  <c r="G13" i="16"/>
  <c r="F14" i="16"/>
  <c r="H14" i="16" s="1"/>
  <c r="B56" i="15"/>
  <c r="B55" i="16" l="1"/>
  <c r="C55" i="16" s="1"/>
  <c r="O55" i="16" s="1"/>
  <c r="P55" i="16" s="1"/>
  <c r="B55" i="5"/>
  <c r="B55" i="12"/>
  <c r="N55" i="12" s="1"/>
  <c r="O55" i="12" s="1"/>
  <c r="A55" i="17"/>
  <c r="B55" i="17" s="1"/>
  <c r="C55" i="17" s="1"/>
  <c r="D55" i="17" s="1"/>
  <c r="P55" i="17" s="1"/>
  <c r="Q55" i="17" s="1"/>
  <c r="B55" i="13"/>
  <c r="C55" i="13" s="1"/>
  <c r="D55" i="13" s="1"/>
  <c r="G55" i="13" s="1"/>
  <c r="H55" i="13" s="1"/>
  <c r="G13" i="17"/>
  <c r="I12" i="17"/>
  <c r="H12" i="17"/>
  <c r="F15" i="16"/>
  <c r="H15" i="16" s="1"/>
  <c r="G14" i="16"/>
  <c r="B57" i="15"/>
  <c r="B56" i="5" l="1"/>
  <c r="A56" i="17"/>
  <c r="B56" i="17" s="1"/>
  <c r="C56" i="17" s="1"/>
  <c r="D56" i="17" s="1"/>
  <c r="P56" i="17" s="1"/>
  <c r="Q56" i="17" s="1"/>
  <c r="B56" i="12"/>
  <c r="N56" i="12" s="1"/>
  <c r="O56" i="12" s="1"/>
  <c r="B56" i="13"/>
  <c r="C56" i="13" s="1"/>
  <c r="D56" i="13" s="1"/>
  <c r="G56" i="13" s="1"/>
  <c r="H56" i="13" s="1"/>
  <c r="B56" i="16"/>
  <c r="C56" i="16" s="1"/>
  <c r="O56" i="16" s="1"/>
  <c r="P56" i="16" s="1"/>
  <c r="I13" i="17"/>
  <c r="G14" i="17"/>
  <c r="H13" i="17"/>
  <c r="F16" i="16"/>
  <c r="H16" i="16" s="1"/>
  <c r="G15" i="16"/>
  <c r="B58" i="15"/>
  <c r="B57" i="13" l="1"/>
  <c r="C57" i="13" s="1"/>
  <c r="D57" i="13" s="1"/>
  <c r="G57" i="13" s="1"/>
  <c r="H57" i="13" s="1"/>
  <c r="B57" i="5"/>
  <c r="A57" i="17"/>
  <c r="B57" i="17" s="1"/>
  <c r="C57" i="17" s="1"/>
  <c r="D57" i="17" s="1"/>
  <c r="P57" i="17" s="1"/>
  <c r="Q57" i="17" s="1"/>
  <c r="B57" i="12"/>
  <c r="N57" i="12" s="1"/>
  <c r="O57" i="12" s="1"/>
  <c r="B57" i="16"/>
  <c r="C57" i="16" s="1"/>
  <c r="O57" i="16" s="1"/>
  <c r="P57" i="16" s="1"/>
  <c r="G15" i="17"/>
  <c r="I14" i="17"/>
  <c r="H14" i="17"/>
  <c r="F17" i="16"/>
  <c r="H17" i="16" s="1"/>
  <c r="G16" i="16"/>
  <c r="B59" i="15"/>
  <c r="B58" i="13" l="1"/>
  <c r="C58" i="13" s="1"/>
  <c r="D58" i="13" s="1"/>
  <c r="G58" i="13" s="1"/>
  <c r="H58" i="13" s="1"/>
  <c r="A58" i="17"/>
  <c r="B58" i="17" s="1"/>
  <c r="C58" i="17" s="1"/>
  <c r="D58" i="17" s="1"/>
  <c r="P58" i="17" s="1"/>
  <c r="Q58" i="17" s="1"/>
  <c r="B58" i="5"/>
  <c r="B58" i="16"/>
  <c r="C58" i="16" s="1"/>
  <c r="O58" i="16" s="1"/>
  <c r="P58" i="16" s="1"/>
  <c r="B58" i="12"/>
  <c r="N58" i="12" s="1"/>
  <c r="O58" i="12" s="1"/>
  <c r="G16" i="17"/>
  <c r="I15" i="17"/>
  <c r="H15" i="17"/>
  <c r="F18" i="16"/>
  <c r="H18" i="16" s="1"/>
  <c r="G17" i="16"/>
  <c r="B60" i="15"/>
  <c r="A59" i="17" l="1"/>
  <c r="B59" i="17" s="1"/>
  <c r="C59" i="17" s="1"/>
  <c r="D59" i="17" s="1"/>
  <c r="P59" i="17" s="1"/>
  <c r="Q59" i="17" s="1"/>
  <c r="B59" i="13"/>
  <c r="C59" i="13" s="1"/>
  <c r="D59" i="13" s="1"/>
  <c r="G59" i="13" s="1"/>
  <c r="H59" i="13" s="1"/>
  <c r="B59" i="16"/>
  <c r="C59" i="16" s="1"/>
  <c r="O59" i="16" s="1"/>
  <c r="P59" i="16" s="1"/>
  <c r="B59" i="5"/>
  <c r="B59" i="12"/>
  <c r="N59" i="12" s="1"/>
  <c r="O59" i="12" s="1"/>
  <c r="I16" i="17"/>
  <c r="G17" i="17"/>
  <c r="H16" i="17"/>
  <c r="F19" i="16"/>
  <c r="H19" i="16" s="1"/>
  <c r="G18" i="16"/>
  <c r="B61" i="15"/>
  <c r="A60" i="17" l="1"/>
  <c r="B60" i="17" s="1"/>
  <c r="C60" i="17" s="1"/>
  <c r="D60" i="17" s="1"/>
  <c r="P60" i="17" s="1"/>
  <c r="Q60" i="17" s="1"/>
  <c r="B60" i="12"/>
  <c r="N60" i="12" s="1"/>
  <c r="O60" i="12" s="1"/>
  <c r="B60" i="16"/>
  <c r="C60" i="16" s="1"/>
  <c r="O60" i="16" s="1"/>
  <c r="P60" i="16" s="1"/>
  <c r="B60" i="13"/>
  <c r="C60" i="13" s="1"/>
  <c r="D60" i="13" s="1"/>
  <c r="G60" i="13" s="1"/>
  <c r="H60" i="13" s="1"/>
  <c r="B60" i="5"/>
  <c r="G18" i="17"/>
  <c r="I17" i="17"/>
  <c r="H17" i="17"/>
  <c r="F20" i="16"/>
  <c r="H20" i="16" s="1"/>
  <c r="G19" i="16"/>
  <c r="B62" i="15"/>
  <c r="B61" i="12" l="1"/>
  <c r="N61" i="12" s="1"/>
  <c r="O61" i="12" s="1"/>
  <c r="B61" i="16"/>
  <c r="C61" i="16" s="1"/>
  <c r="O61" i="16" s="1"/>
  <c r="P61" i="16" s="1"/>
  <c r="A61" i="17"/>
  <c r="B61" i="17" s="1"/>
  <c r="C61" i="17" s="1"/>
  <c r="D61" i="17" s="1"/>
  <c r="P61" i="17" s="1"/>
  <c r="Q61" i="17" s="1"/>
  <c r="B61" i="13"/>
  <c r="C61" i="13" s="1"/>
  <c r="D61" i="13" s="1"/>
  <c r="G61" i="13" s="1"/>
  <c r="H61" i="13" s="1"/>
  <c r="B61" i="5"/>
  <c r="I18" i="17"/>
  <c r="G19" i="17"/>
  <c r="H18" i="17"/>
  <c r="F21" i="16"/>
  <c r="H21" i="16" s="1"/>
  <c r="G20" i="16"/>
  <c r="B63" i="15"/>
  <c r="B62" i="16" l="1"/>
  <c r="C62" i="16" s="1"/>
  <c r="O62" i="16" s="1"/>
  <c r="P62" i="16" s="1"/>
  <c r="B62" i="12"/>
  <c r="N62" i="12" s="1"/>
  <c r="O62" i="12" s="1"/>
  <c r="B62" i="13"/>
  <c r="C62" i="13" s="1"/>
  <c r="D62" i="13" s="1"/>
  <c r="G62" i="13" s="1"/>
  <c r="H62" i="13" s="1"/>
  <c r="A62" i="17"/>
  <c r="B62" i="17" s="1"/>
  <c r="C62" i="17" s="1"/>
  <c r="D62" i="17" s="1"/>
  <c r="P62" i="17" s="1"/>
  <c r="Q62" i="17" s="1"/>
  <c r="B62" i="5"/>
  <c r="G20" i="17"/>
  <c r="I19" i="17"/>
  <c r="H19" i="17"/>
  <c r="F22" i="16"/>
  <c r="H22" i="16" s="1"/>
  <c r="G21" i="16"/>
  <c r="B64" i="15"/>
  <c r="B63" i="16" l="1"/>
  <c r="C63" i="16" s="1"/>
  <c r="O63" i="16" s="1"/>
  <c r="P63" i="16" s="1"/>
  <c r="B63" i="12"/>
  <c r="N63" i="12" s="1"/>
  <c r="O63" i="12" s="1"/>
  <c r="A63" i="17"/>
  <c r="B63" i="17" s="1"/>
  <c r="C63" i="17" s="1"/>
  <c r="D63" i="17" s="1"/>
  <c r="P63" i="17" s="1"/>
  <c r="Q63" i="17" s="1"/>
  <c r="B63" i="13"/>
  <c r="C63" i="13" s="1"/>
  <c r="D63" i="13" s="1"/>
  <c r="G63" i="13" s="1"/>
  <c r="H63" i="13" s="1"/>
  <c r="B63" i="5"/>
  <c r="G21" i="17"/>
  <c r="I20" i="17"/>
  <c r="H20" i="17"/>
  <c r="F23" i="16"/>
  <c r="H23" i="16" s="1"/>
  <c r="G22" i="16"/>
  <c r="B65" i="15"/>
  <c r="B64" i="5" l="1"/>
  <c r="B64" i="13"/>
  <c r="C64" i="13" s="1"/>
  <c r="D64" i="13" s="1"/>
  <c r="G64" i="13" s="1"/>
  <c r="H64" i="13" s="1"/>
  <c r="A64" i="17"/>
  <c r="B64" i="17" s="1"/>
  <c r="C64" i="17" s="1"/>
  <c r="D64" i="17" s="1"/>
  <c r="P64" i="17" s="1"/>
  <c r="Q64" i="17" s="1"/>
  <c r="B64" i="12"/>
  <c r="N64" i="12" s="1"/>
  <c r="O64" i="12" s="1"/>
  <c r="B64" i="16"/>
  <c r="C64" i="16" s="1"/>
  <c r="O64" i="16" s="1"/>
  <c r="P64" i="16" s="1"/>
  <c r="G22" i="17"/>
  <c r="I21" i="17"/>
  <c r="H21" i="17"/>
  <c r="F24" i="16"/>
  <c r="H24" i="16" s="1"/>
  <c r="G23" i="16"/>
  <c r="B66" i="15"/>
  <c r="B65" i="13" l="1"/>
  <c r="C65" i="13" s="1"/>
  <c r="D65" i="13" s="1"/>
  <c r="G65" i="13" s="1"/>
  <c r="H65" i="13" s="1"/>
  <c r="B65" i="5"/>
  <c r="A65" i="17"/>
  <c r="B65" i="17" s="1"/>
  <c r="C65" i="17" s="1"/>
  <c r="D65" i="17" s="1"/>
  <c r="P65" i="17" s="1"/>
  <c r="Q65" i="17" s="1"/>
  <c r="B65" i="12"/>
  <c r="N65" i="12" s="1"/>
  <c r="O65" i="12" s="1"/>
  <c r="B65" i="16"/>
  <c r="C65" i="16" s="1"/>
  <c r="O65" i="16" s="1"/>
  <c r="P65" i="16" s="1"/>
  <c r="G23" i="17"/>
  <c r="I22" i="17"/>
  <c r="H22" i="17"/>
  <c r="F25" i="16"/>
  <c r="H25" i="16" s="1"/>
  <c r="G24" i="16"/>
  <c r="B67" i="15"/>
  <c r="B66" i="13" l="1"/>
  <c r="C66" i="13" s="1"/>
  <c r="D66" i="13" s="1"/>
  <c r="G66" i="13" s="1"/>
  <c r="H66" i="13" s="1"/>
  <c r="A66" i="17"/>
  <c r="B66" i="17" s="1"/>
  <c r="C66" i="17" s="1"/>
  <c r="D66" i="17" s="1"/>
  <c r="P66" i="17" s="1"/>
  <c r="Q66" i="17" s="1"/>
  <c r="B66" i="5"/>
  <c r="B66" i="16"/>
  <c r="C66" i="16" s="1"/>
  <c r="O66" i="16" s="1"/>
  <c r="P66" i="16" s="1"/>
  <c r="B66" i="12"/>
  <c r="N66" i="12" s="1"/>
  <c r="O66" i="12" s="1"/>
  <c r="I23" i="17"/>
  <c r="G24" i="17"/>
  <c r="H23" i="17"/>
  <c r="F26" i="16"/>
  <c r="H26" i="16" s="1"/>
  <c r="G25" i="16"/>
  <c r="B68" i="15"/>
  <c r="A67" i="17" l="1"/>
  <c r="B67" i="17" s="1"/>
  <c r="C67" i="17" s="1"/>
  <c r="D67" i="17" s="1"/>
  <c r="P67" i="17" s="1"/>
  <c r="Q67" i="17" s="1"/>
  <c r="B67" i="13"/>
  <c r="C67" i="13" s="1"/>
  <c r="D67" i="13" s="1"/>
  <c r="G67" i="13" s="1"/>
  <c r="H67" i="13" s="1"/>
  <c r="B67" i="16"/>
  <c r="C67" i="16" s="1"/>
  <c r="O67" i="16" s="1"/>
  <c r="P67" i="16" s="1"/>
  <c r="B67" i="5"/>
  <c r="B67" i="12"/>
  <c r="N67" i="12" s="1"/>
  <c r="O67" i="12" s="1"/>
  <c r="G25" i="17"/>
  <c r="I24" i="17"/>
  <c r="H24" i="17"/>
  <c r="F27" i="16"/>
  <c r="H27" i="16" s="1"/>
  <c r="G26" i="16"/>
  <c r="B69" i="15"/>
  <c r="A68" i="17" l="1"/>
  <c r="B68" i="17" s="1"/>
  <c r="C68" i="17" s="1"/>
  <c r="D68" i="17" s="1"/>
  <c r="P68" i="17" s="1"/>
  <c r="Q68" i="17" s="1"/>
  <c r="B68" i="12"/>
  <c r="N68" i="12" s="1"/>
  <c r="O68" i="12" s="1"/>
  <c r="B68" i="16"/>
  <c r="C68" i="16" s="1"/>
  <c r="O68" i="16" s="1"/>
  <c r="P68" i="16" s="1"/>
  <c r="B68" i="13"/>
  <c r="C68" i="13" s="1"/>
  <c r="D68" i="13" s="1"/>
  <c r="G68" i="13" s="1"/>
  <c r="H68" i="13" s="1"/>
  <c r="B68" i="5"/>
  <c r="I25" i="17"/>
  <c r="G26" i="17"/>
  <c r="H25" i="17"/>
  <c r="F28" i="16"/>
  <c r="H28" i="16" s="1"/>
  <c r="G27" i="16"/>
  <c r="B70" i="15"/>
  <c r="B69" i="12" l="1"/>
  <c r="N69" i="12" s="1"/>
  <c r="O69" i="12" s="1"/>
  <c r="B69" i="16"/>
  <c r="C69" i="16" s="1"/>
  <c r="O69" i="16" s="1"/>
  <c r="P69" i="16" s="1"/>
  <c r="B69" i="13"/>
  <c r="C69" i="13" s="1"/>
  <c r="D69" i="13" s="1"/>
  <c r="G69" i="13" s="1"/>
  <c r="H69" i="13" s="1"/>
  <c r="B69" i="5"/>
  <c r="A69" i="17"/>
  <c r="B69" i="17" s="1"/>
  <c r="C69" i="17" s="1"/>
  <c r="D69" i="17" s="1"/>
  <c r="P69" i="17" s="1"/>
  <c r="Q69" i="17" s="1"/>
  <c r="I26" i="17"/>
  <c r="G27" i="17"/>
  <c r="H26" i="17"/>
  <c r="F29" i="16"/>
  <c r="H29" i="16" s="1"/>
  <c r="G28" i="16"/>
  <c r="B71" i="15"/>
  <c r="B70" i="16" l="1"/>
  <c r="C70" i="16" s="1"/>
  <c r="O70" i="16" s="1"/>
  <c r="P70" i="16" s="1"/>
  <c r="B70" i="12"/>
  <c r="N70" i="12" s="1"/>
  <c r="O70" i="12" s="1"/>
  <c r="B70" i="13"/>
  <c r="C70" i="13" s="1"/>
  <c r="D70" i="13" s="1"/>
  <c r="G70" i="13" s="1"/>
  <c r="H70" i="13" s="1"/>
  <c r="A70" i="17"/>
  <c r="B70" i="17" s="1"/>
  <c r="C70" i="17" s="1"/>
  <c r="D70" i="17" s="1"/>
  <c r="P70" i="17" s="1"/>
  <c r="Q70" i="17" s="1"/>
  <c r="B70" i="5"/>
  <c r="G28" i="17"/>
  <c r="I27" i="17"/>
  <c r="H27" i="17"/>
  <c r="F30" i="16"/>
  <c r="H30" i="16" s="1"/>
  <c r="G29" i="16"/>
  <c r="B72" i="15"/>
  <c r="B71" i="5" l="1"/>
  <c r="B71" i="12"/>
  <c r="N71" i="12" s="1"/>
  <c r="O71" i="12" s="1"/>
  <c r="B71" i="16"/>
  <c r="C71" i="16" s="1"/>
  <c r="O71" i="16" s="1"/>
  <c r="P71" i="16" s="1"/>
  <c r="A71" i="17"/>
  <c r="B71" i="17" s="1"/>
  <c r="C71" i="17" s="1"/>
  <c r="D71" i="17" s="1"/>
  <c r="P71" i="17" s="1"/>
  <c r="Q71" i="17" s="1"/>
  <c r="B71" i="13"/>
  <c r="C71" i="13" s="1"/>
  <c r="D71" i="13" s="1"/>
  <c r="G71" i="13" s="1"/>
  <c r="H71" i="13" s="1"/>
  <c r="I28" i="17"/>
  <c r="G29" i="17"/>
  <c r="H28" i="17"/>
  <c r="F31" i="16"/>
  <c r="H31" i="16" s="1"/>
  <c r="G30" i="16"/>
  <c r="B73" i="15"/>
  <c r="B72" i="5" l="1"/>
  <c r="B72" i="13"/>
  <c r="C72" i="13" s="1"/>
  <c r="D72" i="13" s="1"/>
  <c r="G72" i="13" s="1"/>
  <c r="H72" i="13" s="1"/>
  <c r="A72" i="17"/>
  <c r="B72" i="17" s="1"/>
  <c r="C72" i="17" s="1"/>
  <c r="D72" i="17" s="1"/>
  <c r="P72" i="17" s="1"/>
  <c r="Q72" i="17" s="1"/>
  <c r="B72" i="12"/>
  <c r="N72" i="12" s="1"/>
  <c r="O72" i="12" s="1"/>
  <c r="B72" i="16"/>
  <c r="C72" i="16" s="1"/>
  <c r="O72" i="16" s="1"/>
  <c r="P72" i="16" s="1"/>
  <c r="G30" i="17"/>
  <c r="I29" i="17"/>
  <c r="H29" i="17"/>
  <c r="F32" i="16"/>
  <c r="H32" i="16" s="1"/>
  <c r="G31" i="16"/>
  <c r="B74" i="15"/>
  <c r="B73" i="13" l="1"/>
  <c r="C73" i="13" s="1"/>
  <c r="D73" i="13" s="1"/>
  <c r="G73" i="13" s="1"/>
  <c r="H73" i="13" s="1"/>
  <c r="B73" i="5"/>
  <c r="A73" i="17"/>
  <c r="B73" i="17" s="1"/>
  <c r="C73" i="17" s="1"/>
  <c r="D73" i="17" s="1"/>
  <c r="P73" i="17" s="1"/>
  <c r="Q73" i="17" s="1"/>
  <c r="B73" i="12"/>
  <c r="N73" i="12" s="1"/>
  <c r="O73" i="12" s="1"/>
  <c r="B73" i="16"/>
  <c r="C73" i="16" s="1"/>
  <c r="O73" i="16" s="1"/>
  <c r="P73" i="16" s="1"/>
  <c r="G31" i="17"/>
  <c r="I30" i="17"/>
  <c r="H30" i="17"/>
  <c r="F33" i="16"/>
  <c r="H33" i="16" s="1"/>
  <c r="G32" i="16"/>
  <c r="B75" i="15"/>
  <c r="B74" i="13" l="1"/>
  <c r="C74" i="13" s="1"/>
  <c r="D74" i="13" s="1"/>
  <c r="G74" i="13" s="1"/>
  <c r="H74" i="13" s="1"/>
  <c r="A74" i="17"/>
  <c r="B74" i="17" s="1"/>
  <c r="C74" i="17" s="1"/>
  <c r="D74" i="17" s="1"/>
  <c r="P74" i="17" s="1"/>
  <c r="Q74" i="17" s="1"/>
  <c r="B74" i="5"/>
  <c r="B74" i="16"/>
  <c r="C74" i="16" s="1"/>
  <c r="O74" i="16" s="1"/>
  <c r="P74" i="16" s="1"/>
  <c r="B74" i="12"/>
  <c r="N74" i="12" s="1"/>
  <c r="O74" i="12" s="1"/>
  <c r="I31" i="17"/>
  <c r="G32" i="17"/>
  <c r="H31" i="17"/>
  <c r="F34" i="16"/>
  <c r="H34" i="16" s="1"/>
  <c r="G33" i="16"/>
  <c r="B76" i="15"/>
  <c r="A75" i="17" l="1"/>
  <c r="B75" i="17" s="1"/>
  <c r="C75" i="17" s="1"/>
  <c r="D75" i="17" s="1"/>
  <c r="P75" i="17" s="1"/>
  <c r="Q75" i="17" s="1"/>
  <c r="B75" i="13"/>
  <c r="C75" i="13" s="1"/>
  <c r="D75" i="13" s="1"/>
  <c r="G75" i="13" s="1"/>
  <c r="H75" i="13" s="1"/>
  <c r="B75" i="16"/>
  <c r="C75" i="16" s="1"/>
  <c r="O75" i="16" s="1"/>
  <c r="P75" i="16" s="1"/>
  <c r="B75" i="5"/>
  <c r="B75" i="12"/>
  <c r="N75" i="12" s="1"/>
  <c r="O75" i="12" s="1"/>
  <c r="G33" i="17"/>
  <c r="I32" i="17"/>
  <c r="H32" i="17"/>
  <c r="F35" i="16"/>
  <c r="H35" i="16" s="1"/>
  <c r="G34" i="16"/>
  <c r="B77" i="15"/>
  <c r="A76" i="17" l="1"/>
  <c r="B76" i="17" s="1"/>
  <c r="C76" i="17" s="1"/>
  <c r="D76" i="17" s="1"/>
  <c r="P76" i="17" s="1"/>
  <c r="Q76" i="17" s="1"/>
  <c r="B76" i="12"/>
  <c r="N76" i="12" s="1"/>
  <c r="O76" i="12" s="1"/>
  <c r="B76" i="16"/>
  <c r="C76" i="16" s="1"/>
  <c r="O76" i="16" s="1"/>
  <c r="P76" i="16" s="1"/>
  <c r="B76" i="13"/>
  <c r="C76" i="13" s="1"/>
  <c r="D76" i="13" s="1"/>
  <c r="G76" i="13" s="1"/>
  <c r="H76" i="13" s="1"/>
  <c r="B76" i="5"/>
  <c r="G34" i="17"/>
  <c r="I33" i="17"/>
  <c r="H33" i="17"/>
  <c r="F36" i="16"/>
  <c r="H36" i="16" s="1"/>
  <c r="G35" i="16"/>
  <c r="B78" i="15"/>
  <c r="B77" i="12" l="1"/>
  <c r="N77" i="12" s="1"/>
  <c r="O77" i="12" s="1"/>
  <c r="B77" i="16"/>
  <c r="C77" i="16" s="1"/>
  <c r="O77" i="16" s="1"/>
  <c r="P77" i="16" s="1"/>
  <c r="B77" i="13"/>
  <c r="C77" i="13" s="1"/>
  <c r="D77" i="13" s="1"/>
  <c r="G77" i="13" s="1"/>
  <c r="H77" i="13" s="1"/>
  <c r="B77" i="5"/>
  <c r="A77" i="17"/>
  <c r="B77" i="17" s="1"/>
  <c r="C77" i="17" s="1"/>
  <c r="D77" i="17" s="1"/>
  <c r="P77" i="17" s="1"/>
  <c r="Q77" i="17" s="1"/>
  <c r="G35" i="17"/>
  <c r="I34" i="17"/>
  <c r="H34" i="17"/>
  <c r="F37" i="16"/>
  <c r="H37" i="16" s="1"/>
  <c r="G36" i="16"/>
  <c r="B79" i="15"/>
  <c r="B78" i="16" l="1"/>
  <c r="C78" i="16" s="1"/>
  <c r="O78" i="16" s="1"/>
  <c r="P78" i="16" s="1"/>
  <c r="B78" i="12"/>
  <c r="N78" i="12" s="1"/>
  <c r="O78" i="12" s="1"/>
  <c r="B78" i="13"/>
  <c r="C78" i="13" s="1"/>
  <c r="D78" i="13" s="1"/>
  <c r="G78" i="13" s="1"/>
  <c r="H78" i="13" s="1"/>
  <c r="A78" i="17"/>
  <c r="B78" i="17" s="1"/>
  <c r="C78" i="17" s="1"/>
  <c r="D78" i="17" s="1"/>
  <c r="P78" i="17" s="1"/>
  <c r="Q78" i="17" s="1"/>
  <c r="B78" i="5"/>
  <c r="G36" i="17"/>
  <c r="I35" i="17"/>
  <c r="H35" i="17"/>
  <c r="F38" i="16"/>
  <c r="H38" i="16" s="1"/>
  <c r="G37" i="16"/>
  <c r="B80" i="15"/>
  <c r="B79" i="5" l="1"/>
  <c r="B79" i="12"/>
  <c r="N79" i="12" s="1"/>
  <c r="O79" i="12" s="1"/>
  <c r="A79" i="17"/>
  <c r="B79" i="17" s="1"/>
  <c r="C79" i="17" s="1"/>
  <c r="D79" i="17" s="1"/>
  <c r="P79" i="17" s="1"/>
  <c r="Q79" i="17" s="1"/>
  <c r="B79" i="16"/>
  <c r="C79" i="16" s="1"/>
  <c r="O79" i="16" s="1"/>
  <c r="P79" i="16" s="1"/>
  <c r="B79" i="13"/>
  <c r="C79" i="13" s="1"/>
  <c r="D79" i="13" s="1"/>
  <c r="G79" i="13" s="1"/>
  <c r="H79" i="13" s="1"/>
  <c r="G37" i="17"/>
  <c r="I36" i="17"/>
  <c r="H36" i="17"/>
  <c r="F39" i="16"/>
  <c r="H39" i="16" s="1"/>
  <c r="G38" i="16"/>
  <c r="B81" i="15"/>
  <c r="B80" i="5" l="1"/>
  <c r="B80" i="13"/>
  <c r="C80" i="13" s="1"/>
  <c r="D80" i="13" s="1"/>
  <c r="G80" i="13" s="1"/>
  <c r="H80" i="13" s="1"/>
  <c r="A80" i="17"/>
  <c r="B80" i="17" s="1"/>
  <c r="C80" i="17" s="1"/>
  <c r="D80" i="17" s="1"/>
  <c r="P80" i="17" s="1"/>
  <c r="Q80" i="17" s="1"/>
  <c r="B80" i="12"/>
  <c r="N80" i="12" s="1"/>
  <c r="O80" i="12" s="1"/>
  <c r="B80" i="16"/>
  <c r="C80" i="16" s="1"/>
  <c r="O80" i="16" s="1"/>
  <c r="P80" i="16" s="1"/>
  <c r="G38" i="17"/>
  <c r="I37" i="17"/>
  <c r="H37" i="17"/>
  <c r="F40" i="16"/>
  <c r="H40" i="16" s="1"/>
  <c r="G39" i="16"/>
  <c r="B82" i="15"/>
  <c r="B81" i="13" l="1"/>
  <c r="C81" i="13" s="1"/>
  <c r="D81" i="13" s="1"/>
  <c r="G81" i="13" s="1"/>
  <c r="H81" i="13" s="1"/>
  <c r="B81" i="5"/>
  <c r="A81" i="17"/>
  <c r="B81" i="17" s="1"/>
  <c r="C81" i="17" s="1"/>
  <c r="D81" i="17" s="1"/>
  <c r="P81" i="17" s="1"/>
  <c r="Q81" i="17" s="1"/>
  <c r="B81" i="12"/>
  <c r="N81" i="12" s="1"/>
  <c r="O81" i="12" s="1"/>
  <c r="B81" i="16"/>
  <c r="C81" i="16" s="1"/>
  <c r="O81" i="16" s="1"/>
  <c r="P81" i="16" s="1"/>
  <c r="I38" i="17"/>
  <c r="G39" i="17"/>
  <c r="H38" i="17"/>
  <c r="F41" i="16"/>
  <c r="H41" i="16" s="1"/>
  <c r="G40" i="16"/>
  <c r="B83" i="15"/>
  <c r="B82" i="13" l="1"/>
  <c r="C82" i="13" s="1"/>
  <c r="D82" i="13" s="1"/>
  <c r="G82" i="13" s="1"/>
  <c r="H82" i="13" s="1"/>
  <c r="A82" i="17"/>
  <c r="B82" i="17" s="1"/>
  <c r="C82" i="17" s="1"/>
  <c r="D82" i="17" s="1"/>
  <c r="P82" i="17" s="1"/>
  <c r="Q82" i="17" s="1"/>
  <c r="B82" i="5"/>
  <c r="B82" i="16"/>
  <c r="C82" i="16" s="1"/>
  <c r="O82" i="16" s="1"/>
  <c r="P82" i="16" s="1"/>
  <c r="B82" i="12"/>
  <c r="N82" i="12" s="1"/>
  <c r="O82" i="12" s="1"/>
  <c r="G40" i="17"/>
  <c r="I39" i="17"/>
  <c r="H39" i="17"/>
  <c r="F42" i="16"/>
  <c r="H42" i="16" s="1"/>
  <c r="G41" i="16"/>
  <c r="B84" i="15"/>
  <c r="A83" i="17" l="1"/>
  <c r="B83" i="17" s="1"/>
  <c r="C83" i="17" s="1"/>
  <c r="D83" i="17" s="1"/>
  <c r="P83" i="17" s="1"/>
  <c r="Q83" i="17" s="1"/>
  <c r="B83" i="12"/>
  <c r="N83" i="12" s="1"/>
  <c r="O83" i="12" s="1"/>
  <c r="B83" i="13"/>
  <c r="C83" i="13" s="1"/>
  <c r="D83" i="13" s="1"/>
  <c r="G83" i="13" s="1"/>
  <c r="H83" i="13" s="1"/>
  <c r="B83" i="16"/>
  <c r="C83" i="16" s="1"/>
  <c r="O83" i="16" s="1"/>
  <c r="P83" i="16" s="1"/>
  <c r="B83" i="5"/>
  <c r="G41" i="17"/>
  <c r="I40" i="17"/>
  <c r="H40" i="17"/>
  <c r="F43" i="16"/>
  <c r="H43" i="16" s="1"/>
  <c r="G42" i="16"/>
  <c r="B85" i="15"/>
  <c r="A84" i="17" l="1"/>
  <c r="B84" i="17" s="1"/>
  <c r="B84" i="16"/>
  <c r="B84" i="5"/>
  <c r="W3" i="5" s="1"/>
  <c r="I41" i="17"/>
  <c r="G42" i="17"/>
  <c r="H41" i="17"/>
  <c r="G43" i="16"/>
  <c r="F44" i="16"/>
  <c r="H44" i="16" s="1"/>
  <c r="B86" i="15"/>
  <c r="C84" i="16" l="1"/>
  <c r="O84" i="16" s="1"/>
  <c r="P84" i="16" s="1"/>
  <c r="S3" i="16" s="1"/>
  <c r="T3" i="16" s="1"/>
  <c r="T5" i="16" s="1"/>
  <c r="V3" i="16"/>
  <c r="C84" i="17"/>
  <c r="D84" i="17" s="1"/>
  <c r="P84" i="17" s="1"/>
  <c r="Q84" i="17" s="1"/>
  <c r="T3" i="17" s="1"/>
  <c r="U3" i="17" s="1"/>
  <c r="U5" i="17" s="1"/>
  <c r="W3" i="17"/>
  <c r="G43" i="17"/>
  <c r="I42" i="17"/>
  <c r="H42" i="17"/>
  <c r="F45" i="16"/>
  <c r="H45" i="16" s="1"/>
  <c r="G44" i="16"/>
  <c r="B87" i="15"/>
  <c r="G44" i="17" l="1"/>
  <c r="I43" i="17"/>
  <c r="H43" i="17"/>
  <c r="F46" i="16"/>
  <c r="H46" i="16" s="1"/>
  <c r="G45" i="16"/>
  <c r="B88" i="15"/>
  <c r="G45" i="17" l="1"/>
  <c r="I44" i="17"/>
  <c r="H44" i="17"/>
  <c r="F47" i="16"/>
  <c r="H47" i="16" s="1"/>
  <c r="G46" i="16"/>
  <c r="B89" i="15"/>
  <c r="I45" i="17" l="1"/>
  <c r="G46" i="17"/>
  <c r="H45" i="17"/>
  <c r="F48" i="16"/>
  <c r="H48" i="16" s="1"/>
  <c r="G47" i="16"/>
  <c r="B90" i="15"/>
  <c r="I46" i="17" l="1"/>
  <c r="G47" i="17"/>
  <c r="H46" i="17"/>
  <c r="F49" i="16"/>
  <c r="H49" i="16" s="1"/>
  <c r="G48" i="16"/>
  <c r="B91" i="15"/>
  <c r="G48" i="17" l="1"/>
  <c r="I47" i="17"/>
  <c r="H47" i="17"/>
  <c r="F50" i="16"/>
  <c r="H50" i="16" s="1"/>
  <c r="G49" i="16"/>
  <c r="B92" i="15"/>
  <c r="G49" i="17" l="1"/>
  <c r="I48" i="17"/>
  <c r="H48" i="17"/>
  <c r="F51" i="16"/>
  <c r="H51" i="16" s="1"/>
  <c r="G50" i="16"/>
  <c r="B93" i="15"/>
  <c r="I49" i="17" l="1"/>
  <c r="G50" i="17"/>
  <c r="H49" i="17"/>
  <c r="F52" i="16"/>
  <c r="H52" i="16" s="1"/>
  <c r="G51" i="16"/>
  <c r="B94" i="15"/>
  <c r="G51" i="17" l="1"/>
  <c r="I50" i="17"/>
  <c r="H50" i="17"/>
  <c r="F53" i="16"/>
  <c r="H53" i="16" s="1"/>
  <c r="G52" i="16"/>
  <c r="B95" i="15"/>
  <c r="G52" i="17" l="1"/>
  <c r="I51" i="17"/>
  <c r="H51" i="17"/>
  <c r="F54" i="16"/>
  <c r="H54" i="16" s="1"/>
  <c r="G53" i="16"/>
  <c r="B96" i="15"/>
  <c r="G53" i="17" l="1"/>
  <c r="I52" i="17"/>
  <c r="H52" i="17"/>
  <c r="F55" i="16"/>
  <c r="H55" i="16" s="1"/>
  <c r="G54" i="16"/>
  <c r="B97" i="15"/>
  <c r="I53" i="17" l="1"/>
  <c r="G54" i="17"/>
  <c r="H53" i="17"/>
  <c r="F56" i="16"/>
  <c r="H56" i="16" s="1"/>
  <c r="G55" i="16"/>
  <c r="B98" i="15"/>
  <c r="I54" i="17" l="1"/>
  <c r="G55" i="17"/>
  <c r="H54" i="17"/>
  <c r="F57" i="16"/>
  <c r="H57" i="16" s="1"/>
  <c r="G56" i="16"/>
  <c r="B99" i="15"/>
  <c r="G56" i="17" l="1"/>
  <c r="I55" i="17"/>
  <c r="H55" i="17"/>
  <c r="F58" i="16"/>
  <c r="H58" i="16" s="1"/>
  <c r="G57" i="16"/>
  <c r="B100" i="15"/>
  <c r="G57" i="17" l="1"/>
  <c r="I56" i="17"/>
  <c r="H56" i="17"/>
  <c r="F59" i="16"/>
  <c r="H59" i="16" s="1"/>
  <c r="G58" i="16"/>
  <c r="B101" i="15"/>
  <c r="I57" i="17" l="1"/>
  <c r="G58" i="17"/>
  <c r="H57" i="17"/>
  <c r="G59" i="16"/>
  <c r="F60" i="16"/>
  <c r="H60" i="16" s="1"/>
  <c r="B102" i="15"/>
  <c r="G59" i="17" l="1"/>
  <c r="I58" i="17"/>
  <c r="H58" i="17"/>
  <c r="F61" i="16"/>
  <c r="H61" i="16" s="1"/>
  <c r="G60" i="16"/>
  <c r="B103" i="15"/>
  <c r="G60" i="17" l="1"/>
  <c r="I59" i="17"/>
  <c r="H59" i="17"/>
  <c r="F62" i="16"/>
  <c r="H62" i="16" s="1"/>
  <c r="G61" i="16"/>
  <c r="B104" i="15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L3" i="17" s="1"/>
  <c r="L5" i="17" s="1"/>
  <c r="U8" i="17" s="1"/>
  <c r="B129" i="15"/>
  <c r="B130" i="15" l="1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73" i="13" l="1"/>
  <c r="I41" i="13"/>
  <c r="I9" i="13"/>
  <c r="I72" i="13"/>
  <c r="I40" i="13"/>
  <c r="I8" i="13"/>
  <c r="I70" i="13"/>
  <c r="I38" i="13"/>
  <c r="I6" i="13"/>
  <c r="I69" i="13"/>
  <c r="I37" i="13"/>
  <c r="I5" i="13"/>
  <c r="I68" i="13"/>
  <c r="I36" i="13"/>
  <c r="I4" i="13"/>
  <c r="I67" i="13"/>
  <c r="I35" i="13"/>
  <c r="I7" i="13"/>
  <c r="I58" i="13"/>
  <c r="I26" i="13"/>
  <c r="I65" i="13"/>
  <c r="I33" i="13"/>
  <c r="I63" i="13"/>
  <c r="I64" i="13"/>
  <c r="I32" i="13"/>
  <c r="I55" i="13"/>
  <c r="I62" i="13"/>
  <c r="I30" i="13"/>
  <c r="I71" i="13"/>
  <c r="I61" i="13"/>
  <c r="I29" i="13"/>
  <c r="I79" i="13"/>
  <c r="I60" i="13"/>
  <c r="I28" i="13"/>
  <c r="I23" i="13"/>
  <c r="I59" i="13"/>
  <c r="I27" i="13"/>
  <c r="I82" i="13"/>
  <c r="I50" i="13"/>
  <c r="I18" i="13"/>
  <c r="I57" i="13"/>
  <c r="I25" i="13"/>
  <c r="I15" i="13"/>
  <c r="I56" i="13"/>
  <c r="I24" i="13"/>
  <c r="I31" i="13"/>
  <c r="I54" i="13"/>
  <c r="I22" i="13"/>
  <c r="I39" i="13"/>
  <c r="I53" i="13"/>
  <c r="I21" i="13"/>
  <c r="I47" i="13"/>
  <c r="I52" i="13"/>
  <c r="I20" i="13"/>
  <c r="I83" i="13"/>
  <c r="I51" i="13"/>
  <c r="I19" i="13"/>
  <c r="I74" i="13"/>
  <c r="I42" i="13"/>
  <c r="I10" i="13"/>
  <c r="I81" i="13"/>
  <c r="I49" i="13"/>
  <c r="I17" i="13"/>
  <c r="I80" i="13"/>
  <c r="I48" i="13"/>
  <c r="I16" i="13"/>
  <c r="I78" i="13"/>
  <c r="I46" i="13"/>
  <c r="I14" i="13"/>
  <c r="I77" i="13"/>
  <c r="I45" i="13"/>
  <c r="I13" i="13"/>
  <c r="I76" i="13"/>
  <c r="I44" i="13"/>
  <c r="I12" i="13"/>
  <c r="I75" i="13"/>
  <c r="I43" i="13"/>
  <c r="I11" i="13"/>
  <c r="I66" i="13"/>
  <c r="I34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T14" i="12"/>
  <c r="T13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R70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H4" i="2" l="1"/>
  <c r="Q4" i="2"/>
  <c r="E3" i="12"/>
  <c r="N150" i="12"/>
  <c r="N151" i="12" s="1"/>
  <c r="E4" i="12"/>
  <c r="F3" i="12"/>
  <c r="P113" i="12"/>
  <c r="P129" i="12"/>
  <c r="P123" i="12"/>
  <c r="P121" i="12"/>
  <c r="P125" i="12"/>
  <c r="P112" i="12"/>
  <c r="P127" i="12"/>
  <c r="P111" i="12"/>
  <c r="P130" i="12"/>
  <c r="P120" i="12"/>
  <c r="P126" i="12"/>
  <c r="P115" i="12"/>
  <c r="P118" i="12"/>
  <c r="P117" i="12"/>
  <c r="P122" i="12"/>
  <c r="P124" i="12"/>
  <c r="P116" i="12"/>
  <c r="P119" i="12"/>
  <c r="P128" i="12"/>
  <c r="P114" i="12"/>
  <c r="P110" i="12"/>
  <c r="P99" i="12"/>
  <c r="P100" i="12"/>
  <c r="P98" i="12"/>
  <c r="P107" i="12"/>
  <c r="P104" i="12"/>
  <c r="P101" i="12"/>
  <c r="P102" i="12"/>
  <c r="P109" i="12"/>
  <c r="P108" i="12"/>
  <c r="P106" i="12"/>
  <c r="P105" i="12"/>
  <c r="P103" i="12"/>
  <c r="P93" i="12"/>
  <c r="P92" i="12"/>
  <c r="P87" i="12"/>
  <c r="P88" i="12"/>
  <c r="P97" i="12"/>
  <c r="P84" i="12"/>
  <c r="P94" i="12"/>
  <c r="P90" i="12"/>
  <c r="P86" i="12"/>
  <c r="P96" i="12"/>
  <c r="P91" i="12"/>
  <c r="P89" i="12"/>
  <c r="P95" i="12"/>
  <c r="P85" i="12"/>
  <c r="F3" i="2"/>
  <c r="P10" i="12"/>
  <c r="P18" i="12"/>
  <c r="P26" i="12"/>
  <c r="P34" i="12"/>
  <c r="P42" i="12"/>
  <c r="P50" i="12"/>
  <c r="P58" i="12"/>
  <c r="P66" i="12"/>
  <c r="P74" i="12"/>
  <c r="P82" i="12"/>
  <c r="P6" i="12"/>
  <c r="P14" i="12"/>
  <c r="P22" i="12"/>
  <c r="P30" i="12"/>
  <c r="P38" i="12"/>
  <c r="P46" i="12"/>
  <c r="P54" i="12"/>
  <c r="P62" i="12"/>
  <c r="P70" i="12"/>
  <c r="P78" i="12"/>
  <c r="P7" i="12"/>
  <c r="P15" i="12"/>
  <c r="P23" i="12"/>
  <c r="P31" i="12"/>
  <c r="P39" i="12"/>
  <c r="P47" i="12"/>
  <c r="P55" i="12"/>
  <c r="P63" i="12"/>
  <c r="P71" i="12"/>
  <c r="P79" i="12"/>
  <c r="P16" i="12"/>
  <c r="P28" i="12"/>
  <c r="P41" i="12"/>
  <c r="P53" i="12"/>
  <c r="P67" i="12"/>
  <c r="P80" i="12"/>
  <c r="P4" i="12"/>
  <c r="P17" i="12"/>
  <c r="P29" i="12"/>
  <c r="P43" i="12"/>
  <c r="P56" i="12"/>
  <c r="P68" i="12"/>
  <c r="P81" i="12"/>
  <c r="P5" i="12"/>
  <c r="P19" i="12"/>
  <c r="P32" i="12"/>
  <c r="P44" i="12"/>
  <c r="P57" i="12"/>
  <c r="P69" i="12"/>
  <c r="P83" i="12"/>
  <c r="P8" i="12"/>
  <c r="P20" i="12"/>
  <c r="P33" i="12"/>
  <c r="P45" i="12"/>
  <c r="P59" i="12"/>
  <c r="P72" i="12"/>
  <c r="P9" i="12"/>
  <c r="P21" i="12"/>
  <c r="P35" i="12"/>
  <c r="P48" i="12"/>
  <c r="P60" i="12"/>
  <c r="P73" i="12"/>
  <c r="P11" i="12"/>
  <c r="P24" i="12"/>
  <c r="P36" i="12"/>
  <c r="P49" i="12"/>
  <c r="P61" i="12"/>
  <c r="P75" i="12"/>
  <c r="P12" i="12"/>
  <c r="P25" i="12"/>
  <c r="P37" i="12"/>
  <c r="P51" i="12"/>
  <c r="P64" i="12"/>
  <c r="P76" i="12"/>
  <c r="P13" i="12"/>
  <c r="P27" i="12"/>
  <c r="P40" i="12"/>
  <c r="P52" i="12"/>
  <c r="P65" i="12"/>
  <c r="P77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15" i="2"/>
  <c r="G21" i="2"/>
  <c r="G40" i="2"/>
  <c r="G45" i="2"/>
  <c r="G64" i="2"/>
  <c r="G69" i="2"/>
  <c r="P148" i="2" l="1"/>
  <c r="P144" i="2"/>
  <c r="P140" i="2"/>
  <c r="P146" i="2"/>
  <c r="P141" i="2"/>
  <c r="P147" i="2"/>
  <c r="P142" i="2"/>
  <c r="P139" i="2"/>
  <c r="P145" i="2"/>
  <c r="P143" i="2"/>
  <c r="G146" i="2"/>
  <c r="G142" i="2"/>
  <c r="G140" i="2"/>
  <c r="G148" i="2"/>
  <c r="G144" i="2"/>
  <c r="G139" i="2"/>
  <c r="G147" i="2"/>
  <c r="G145" i="2"/>
  <c r="G141" i="2"/>
  <c r="G143" i="2"/>
  <c r="P135" i="2"/>
  <c r="P128" i="2"/>
  <c r="P133" i="2"/>
  <c r="P136" i="2"/>
  <c r="P137" i="2"/>
  <c r="P129" i="2"/>
  <c r="P132" i="2"/>
  <c r="P134" i="2"/>
  <c r="P130" i="2"/>
  <c r="P138" i="2"/>
  <c r="P131" i="2"/>
  <c r="G128" i="2"/>
  <c r="G136" i="2"/>
  <c r="G135" i="2"/>
  <c r="G133" i="2"/>
  <c r="G130" i="2"/>
  <c r="G138" i="2"/>
  <c r="G134" i="2"/>
  <c r="G137" i="2"/>
  <c r="G132" i="2"/>
  <c r="G129" i="2"/>
  <c r="G131" i="2"/>
  <c r="P126" i="2"/>
  <c r="P125" i="2"/>
  <c r="P121" i="2"/>
  <c r="P120" i="2"/>
  <c r="P127" i="2"/>
  <c r="P122" i="2"/>
  <c r="P123" i="2"/>
  <c r="P124" i="2"/>
  <c r="G84" i="2"/>
  <c r="G126" i="2"/>
  <c r="G127" i="2"/>
  <c r="G121" i="2"/>
  <c r="G125" i="2"/>
  <c r="G120" i="2"/>
  <c r="G124" i="2"/>
  <c r="G122" i="2"/>
  <c r="G123" i="2"/>
  <c r="G63" i="2"/>
  <c r="G37" i="2"/>
  <c r="G13" i="2"/>
  <c r="G56" i="2"/>
  <c r="G32" i="2"/>
  <c r="G8" i="2"/>
  <c r="G55" i="2"/>
  <c r="G79" i="2"/>
  <c r="G31" i="2"/>
  <c r="G7" i="2"/>
  <c r="G77" i="2"/>
  <c r="G53" i="2"/>
  <c r="G29" i="2"/>
  <c r="G5" i="2"/>
  <c r="G24" i="2"/>
  <c r="G72" i="2"/>
  <c r="G48" i="2"/>
  <c r="G71" i="2"/>
  <c r="G47" i="2"/>
  <c r="G23" i="2"/>
  <c r="G83" i="12"/>
  <c r="E84" i="12"/>
  <c r="P89" i="2"/>
  <c r="P109" i="2"/>
  <c r="P117" i="2"/>
  <c r="P113" i="2"/>
  <c r="P85" i="2"/>
  <c r="P93" i="2"/>
  <c r="P101" i="2"/>
  <c r="P97" i="2"/>
  <c r="P105" i="2"/>
  <c r="P92" i="2"/>
  <c r="P100" i="2"/>
  <c r="P108" i="2"/>
  <c r="P116" i="2"/>
  <c r="P88" i="2"/>
  <c r="P98" i="2"/>
  <c r="P112" i="2"/>
  <c r="P86" i="2"/>
  <c r="P119" i="2"/>
  <c r="P90" i="2"/>
  <c r="P99" i="2"/>
  <c r="P115" i="2"/>
  <c r="P104" i="2"/>
  <c r="P114" i="2"/>
  <c r="P118" i="2"/>
  <c r="P91" i="2"/>
  <c r="P95" i="2"/>
  <c r="P102" i="2"/>
  <c r="P103" i="2"/>
  <c r="P94" i="2"/>
  <c r="P111" i="2"/>
  <c r="P110" i="2"/>
  <c r="P106" i="2"/>
  <c r="P107" i="2"/>
  <c r="P87" i="2"/>
  <c r="P96" i="2"/>
  <c r="G3" i="2"/>
  <c r="G92" i="2"/>
  <c r="G87" i="2"/>
  <c r="G88" i="2"/>
  <c r="G110" i="2"/>
  <c r="G116" i="2"/>
  <c r="G117" i="2"/>
  <c r="G106" i="2"/>
  <c r="G112" i="2"/>
  <c r="G109" i="2"/>
  <c r="G102" i="2"/>
  <c r="G100" i="2"/>
  <c r="G97" i="2"/>
  <c r="G99" i="2"/>
  <c r="G85" i="2"/>
  <c r="G90" i="2"/>
  <c r="G118" i="2"/>
  <c r="G103" i="2"/>
  <c r="G114" i="2"/>
  <c r="G108" i="2"/>
  <c r="G113" i="2"/>
  <c r="G115" i="2"/>
  <c r="G101" i="2"/>
  <c r="G98" i="2"/>
  <c r="G105" i="2"/>
  <c r="G104" i="2"/>
  <c r="G107" i="2"/>
  <c r="G93" i="2"/>
  <c r="G94" i="2"/>
  <c r="G119" i="2"/>
  <c r="G111" i="2"/>
  <c r="G95" i="2"/>
  <c r="G89" i="2"/>
  <c r="G96" i="2"/>
  <c r="G91" i="2"/>
  <c r="G86" i="2"/>
  <c r="F12" i="12"/>
  <c r="I3" i="2"/>
  <c r="G7" i="12"/>
  <c r="F7" i="12"/>
  <c r="G6" i="12"/>
  <c r="F6" i="12"/>
  <c r="F10" i="12"/>
  <c r="G10" i="12"/>
  <c r="F8" i="12"/>
  <c r="G8" i="12"/>
  <c r="F15" i="12"/>
  <c r="F5" i="12"/>
  <c r="G15" i="12"/>
  <c r="G5" i="12"/>
  <c r="G14" i="12"/>
  <c r="F11" i="12"/>
  <c r="G12" i="12"/>
  <c r="F14" i="12"/>
  <c r="G11" i="12"/>
  <c r="I4" i="5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P84" i="2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R5" i="12" s="1"/>
  <c r="O3" i="12"/>
  <c r="R3" i="12" s="1"/>
  <c r="H4" i="5"/>
  <c r="G5" i="5"/>
  <c r="P48" i="2"/>
  <c r="P31" i="2"/>
  <c r="P78" i="2"/>
  <c r="P14" i="2"/>
  <c r="P10" i="2"/>
  <c r="P21" i="2"/>
  <c r="P74" i="2"/>
  <c r="P20" i="2"/>
  <c r="P33" i="2"/>
  <c r="P65" i="2"/>
  <c r="P8" i="2"/>
  <c r="P44" i="2"/>
  <c r="P47" i="2"/>
  <c r="P36" i="2"/>
  <c r="P66" i="2"/>
  <c r="P40" i="2"/>
  <c r="P58" i="2"/>
  <c r="P23" i="2"/>
  <c r="P57" i="2"/>
  <c r="P70" i="2"/>
  <c r="P6" i="2"/>
  <c r="P77" i="2"/>
  <c r="P13" i="2"/>
  <c r="P18" i="2"/>
  <c r="P76" i="2"/>
  <c r="P12" i="2"/>
  <c r="P41" i="2"/>
  <c r="P16" i="2"/>
  <c r="P46" i="2"/>
  <c r="P53" i="2"/>
  <c r="P49" i="2"/>
  <c r="P35" i="2"/>
  <c r="P38" i="2"/>
  <c r="P45" i="2"/>
  <c r="P64" i="2"/>
  <c r="P11" i="2"/>
  <c r="P43" i="2"/>
  <c r="P56" i="2"/>
  <c r="P19" i="2"/>
  <c r="P39" i="2"/>
  <c r="P26" i="2"/>
  <c r="P22" i="2"/>
  <c r="P50" i="2"/>
  <c r="P28" i="2"/>
  <c r="P42" i="2"/>
  <c r="P32" i="2"/>
  <c r="P34" i="2"/>
  <c r="P79" i="2"/>
  <c r="P15" i="2"/>
  <c r="P25" i="2"/>
  <c r="P62" i="2"/>
  <c r="P81" i="2"/>
  <c r="P69" i="2"/>
  <c r="P5" i="2"/>
  <c r="P68" i="2"/>
  <c r="P4" i="2"/>
  <c r="P24" i="2"/>
  <c r="P73" i="2"/>
  <c r="P71" i="2"/>
  <c r="P7" i="2"/>
  <c r="P54" i="2"/>
  <c r="P83" i="2"/>
  <c r="P61" i="2"/>
  <c r="P60" i="2"/>
  <c r="P80" i="2"/>
  <c r="P17" i="2"/>
  <c r="P63" i="2"/>
  <c r="P59" i="2"/>
  <c r="P75" i="2"/>
  <c r="P52" i="2"/>
  <c r="P72" i="2"/>
  <c r="P55" i="2"/>
  <c r="P27" i="2"/>
  <c r="P51" i="2"/>
  <c r="P9" i="2"/>
  <c r="P67" i="2"/>
  <c r="P82" i="2"/>
  <c r="P30" i="2"/>
  <c r="P37" i="2"/>
  <c r="P3" i="2"/>
  <c r="P29" i="2"/>
  <c r="G6" i="2"/>
  <c r="G80" i="2"/>
  <c r="G61" i="2"/>
  <c r="G39" i="2"/>
  <c r="G16" i="2"/>
  <c r="R5" i="2" l="1"/>
  <c r="E85" i="12"/>
  <c r="F84" i="12"/>
  <c r="G84" i="12"/>
  <c r="H5" i="5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E86" i="12"/>
  <c r="F85" i="12"/>
  <c r="G85" i="12"/>
  <c r="H6" i="5"/>
  <c r="I6" i="5"/>
  <c r="L3" i="13"/>
  <c r="L5" i="13" s="1"/>
  <c r="T5" i="13"/>
  <c r="T3" i="13"/>
  <c r="S3" i="12"/>
  <c r="S5" i="12" s="1"/>
  <c r="G7" i="5"/>
  <c r="S3" i="2"/>
  <c r="S5" i="2" s="1"/>
  <c r="E87" i="12" l="1"/>
  <c r="F86" i="12"/>
  <c r="G86" i="12"/>
  <c r="H7" i="5"/>
  <c r="I7" i="5"/>
  <c r="U3" i="13"/>
  <c r="U5" i="13" s="1"/>
  <c r="Y6" i="13" s="1"/>
  <c r="G8" i="5"/>
  <c r="J3" i="2"/>
  <c r="J5" i="2" s="1"/>
  <c r="W6" i="2" s="1"/>
  <c r="E88" i="12" l="1"/>
  <c r="F87" i="12"/>
  <c r="G87" i="12"/>
  <c r="H8" i="5"/>
  <c r="I8" i="5"/>
  <c r="G9" i="5"/>
  <c r="F88" i="12" l="1"/>
  <c r="E89" i="12"/>
  <c r="G88" i="12"/>
  <c r="H9" i="5"/>
  <c r="I9" i="5"/>
  <c r="G10" i="5"/>
  <c r="F89" i="12" l="1"/>
  <c r="E90" i="12"/>
  <c r="G89" i="12"/>
  <c r="H10" i="5"/>
  <c r="I10" i="5"/>
  <c r="G11" i="5"/>
  <c r="E91" i="12" l="1"/>
  <c r="F90" i="12"/>
  <c r="G90" i="12"/>
  <c r="H11" i="5"/>
  <c r="I11" i="5"/>
  <c r="G12" i="5"/>
  <c r="E92" i="12" l="1"/>
  <c r="F91" i="12"/>
  <c r="G91" i="12"/>
  <c r="H12" i="5"/>
  <c r="I12" i="5"/>
  <c r="G13" i="5"/>
  <c r="E93" i="12" l="1"/>
  <c r="F92" i="12"/>
  <c r="G92" i="12"/>
  <c r="H13" i="5"/>
  <c r="I13" i="5"/>
  <c r="G14" i="5"/>
  <c r="F93" i="12" l="1"/>
  <c r="E94" i="12"/>
  <c r="G93" i="12"/>
  <c r="H14" i="5"/>
  <c r="I14" i="5"/>
  <c r="G15" i="5"/>
  <c r="F94" i="12" l="1"/>
  <c r="E95" i="12"/>
  <c r="G94" i="12"/>
  <c r="H15" i="5"/>
  <c r="I15" i="5"/>
  <c r="G16" i="5"/>
  <c r="E96" i="12" l="1"/>
  <c r="F95" i="12"/>
  <c r="G95" i="12"/>
  <c r="H16" i="5"/>
  <c r="I16" i="5"/>
  <c r="G17" i="5"/>
  <c r="F96" i="12" l="1"/>
  <c r="E97" i="12"/>
  <c r="G96" i="12"/>
  <c r="H17" i="5"/>
  <c r="I17" i="5"/>
  <c r="G18" i="5"/>
  <c r="E98" i="12" l="1"/>
  <c r="F97" i="12"/>
  <c r="G97" i="12"/>
  <c r="H18" i="5"/>
  <c r="I18" i="5"/>
  <c r="G19" i="5"/>
  <c r="F98" i="12" l="1"/>
  <c r="E99" i="12"/>
  <c r="G98" i="12"/>
  <c r="H19" i="5"/>
  <c r="I19" i="5"/>
  <c r="G20" i="5"/>
  <c r="E100" i="12" l="1"/>
  <c r="F99" i="12"/>
  <c r="G99" i="12"/>
  <c r="H20" i="5"/>
  <c r="I20" i="5"/>
  <c r="G21" i="5"/>
  <c r="E101" i="12" l="1"/>
  <c r="F100" i="12"/>
  <c r="G100" i="12"/>
  <c r="H21" i="5"/>
  <c r="I21" i="5"/>
  <c r="G22" i="5"/>
  <c r="F101" i="12" l="1"/>
  <c r="E102" i="12"/>
  <c r="G101" i="12"/>
  <c r="H22" i="5"/>
  <c r="I22" i="5"/>
  <c r="G23" i="5"/>
  <c r="F102" i="12" l="1"/>
  <c r="E103" i="12"/>
  <c r="G102" i="12"/>
  <c r="H23" i="5"/>
  <c r="I23" i="5"/>
  <c r="G24" i="5"/>
  <c r="F103" i="12" l="1"/>
  <c r="E104" i="12"/>
  <c r="G103" i="12"/>
  <c r="H24" i="5"/>
  <c r="I24" i="5"/>
  <c r="G25" i="5"/>
  <c r="F104" i="12" l="1"/>
  <c r="E105" i="12"/>
  <c r="G104" i="12"/>
  <c r="H25" i="5"/>
  <c r="I25" i="5"/>
  <c r="G26" i="5"/>
  <c r="F105" i="12" l="1"/>
  <c r="E106" i="12"/>
  <c r="G105" i="12"/>
  <c r="H26" i="5"/>
  <c r="I26" i="5"/>
  <c r="G27" i="5"/>
  <c r="E107" i="12" l="1"/>
  <c r="F106" i="12"/>
  <c r="G106" i="12"/>
  <c r="H27" i="5"/>
  <c r="I27" i="5"/>
  <c r="G28" i="5"/>
  <c r="E108" i="12" l="1"/>
  <c r="F107" i="12"/>
  <c r="G107" i="12"/>
  <c r="H28" i="5"/>
  <c r="I28" i="5"/>
  <c r="G29" i="5"/>
  <c r="E109" i="12" l="1"/>
  <c r="F108" i="12"/>
  <c r="G108" i="12"/>
  <c r="H29" i="5"/>
  <c r="I29" i="5"/>
  <c r="G30" i="5"/>
  <c r="E110" i="12" l="1"/>
  <c r="F109" i="12"/>
  <c r="G109" i="12"/>
  <c r="H30" i="5"/>
  <c r="I30" i="5"/>
  <c r="G31" i="5"/>
  <c r="E111" i="12" l="1"/>
  <c r="F110" i="12"/>
  <c r="G110" i="12"/>
  <c r="H31" i="5"/>
  <c r="I31" i="5"/>
  <c r="G32" i="5"/>
  <c r="F111" i="12" l="1"/>
  <c r="E112" i="12"/>
  <c r="G111" i="12"/>
  <c r="H32" i="5"/>
  <c r="I32" i="5"/>
  <c r="G33" i="5"/>
  <c r="E113" i="12" l="1"/>
  <c r="F112" i="12"/>
  <c r="G112" i="12"/>
  <c r="H33" i="5"/>
  <c r="I33" i="5"/>
  <c r="G34" i="5"/>
  <c r="E114" i="12" l="1"/>
  <c r="F113" i="12"/>
  <c r="G113" i="12"/>
  <c r="H34" i="5"/>
  <c r="I34" i="5"/>
  <c r="G35" i="5"/>
  <c r="E115" i="12" l="1"/>
  <c r="F114" i="12"/>
  <c r="G114" i="12"/>
  <c r="H35" i="5"/>
  <c r="I35" i="5"/>
  <c r="G36" i="5"/>
  <c r="F115" i="12" l="1"/>
  <c r="E116" i="12"/>
  <c r="G115" i="12"/>
  <c r="H36" i="5"/>
  <c r="I36" i="5"/>
  <c r="G37" i="5"/>
  <c r="E117" i="12" l="1"/>
  <c r="F116" i="12"/>
  <c r="G116" i="12"/>
  <c r="H37" i="5"/>
  <c r="I37" i="5"/>
  <c r="G38" i="5"/>
  <c r="F117" i="12" l="1"/>
  <c r="E118" i="12"/>
  <c r="G117" i="12"/>
  <c r="H38" i="5"/>
  <c r="I38" i="5"/>
  <c r="G39" i="5"/>
  <c r="E119" i="12" l="1"/>
  <c r="F118" i="12"/>
  <c r="G118" i="12"/>
  <c r="H39" i="5"/>
  <c r="I39" i="5"/>
  <c r="G40" i="5"/>
  <c r="F119" i="12" l="1"/>
  <c r="E120" i="12"/>
  <c r="G119" i="12"/>
  <c r="H40" i="5"/>
  <c r="I40" i="5"/>
  <c r="G41" i="5"/>
  <c r="E121" i="12" l="1"/>
  <c r="F120" i="12"/>
  <c r="G120" i="12"/>
  <c r="H41" i="5"/>
  <c r="I41" i="5"/>
  <c r="G42" i="5"/>
  <c r="F121" i="12" l="1"/>
  <c r="E122" i="12"/>
  <c r="G121" i="12"/>
  <c r="H42" i="5"/>
  <c r="I42" i="5"/>
  <c r="G43" i="5"/>
  <c r="E123" i="12" l="1"/>
  <c r="F122" i="12"/>
  <c r="G122" i="12"/>
  <c r="H43" i="5"/>
  <c r="I43" i="5"/>
  <c r="G44" i="5"/>
  <c r="E124" i="12" l="1"/>
  <c r="F123" i="12"/>
  <c r="G123" i="12"/>
  <c r="H44" i="5"/>
  <c r="I44" i="5"/>
  <c r="G45" i="5"/>
  <c r="E125" i="12" l="1"/>
  <c r="F124" i="12"/>
  <c r="G124" i="12"/>
  <c r="H45" i="5"/>
  <c r="I45" i="5"/>
  <c r="G46" i="5"/>
  <c r="E126" i="12" l="1"/>
  <c r="F125" i="12"/>
  <c r="G125" i="12"/>
  <c r="H46" i="5"/>
  <c r="I46" i="5"/>
  <c r="G47" i="5"/>
  <c r="F126" i="12" l="1"/>
  <c r="E127" i="12"/>
  <c r="G126" i="12"/>
  <c r="H47" i="5"/>
  <c r="I47" i="5"/>
  <c r="G48" i="5"/>
  <c r="F127" i="12" l="1"/>
  <c r="E128" i="12"/>
  <c r="G127" i="12"/>
  <c r="H48" i="5"/>
  <c r="I48" i="5"/>
  <c r="G49" i="5"/>
  <c r="E129" i="12" l="1"/>
  <c r="F128" i="12"/>
  <c r="G128" i="12"/>
  <c r="H49" i="5"/>
  <c r="I49" i="5"/>
  <c r="G50" i="5"/>
  <c r="E130" i="12" l="1"/>
  <c r="E131" i="12" s="1"/>
  <c r="F129" i="12"/>
  <c r="G129" i="12"/>
  <c r="H50" i="5"/>
  <c r="I50" i="5"/>
  <c r="G51" i="5"/>
  <c r="G131" i="12" l="1"/>
  <c r="E132" i="12"/>
  <c r="F131" i="12"/>
  <c r="F130" i="12"/>
  <c r="G130" i="12"/>
  <c r="H51" i="5"/>
  <c r="I51" i="5"/>
  <c r="G52" i="5"/>
  <c r="G132" i="12" l="1"/>
  <c r="F132" i="12"/>
  <c r="E133" i="12"/>
  <c r="H52" i="5"/>
  <c r="I52" i="5"/>
  <c r="G53" i="5"/>
  <c r="G133" i="12" l="1"/>
  <c r="E134" i="12"/>
  <c r="F133" i="12"/>
  <c r="H53" i="5"/>
  <c r="I53" i="5"/>
  <c r="G54" i="5"/>
  <c r="E135" i="12" l="1"/>
  <c r="F134" i="12"/>
  <c r="G134" i="12"/>
  <c r="H54" i="5"/>
  <c r="I54" i="5"/>
  <c r="G55" i="5"/>
  <c r="E136" i="12" l="1"/>
  <c r="F135" i="12"/>
  <c r="G135" i="12"/>
  <c r="H55" i="5"/>
  <c r="I55" i="5"/>
  <c r="G56" i="5"/>
  <c r="G136" i="12" l="1"/>
  <c r="F136" i="12"/>
  <c r="E137" i="12"/>
  <c r="H56" i="5"/>
  <c r="I56" i="5"/>
  <c r="G57" i="5"/>
  <c r="G137" i="12" l="1"/>
  <c r="F137" i="12"/>
  <c r="E138" i="12"/>
  <c r="H57" i="5"/>
  <c r="I57" i="5"/>
  <c r="G58" i="5"/>
  <c r="G138" i="12" l="1"/>
  <c r="E139" i="12"/>
  <c r="F138" i="12"/>
  <c r="H58" i="5"/>
  <c r="I58" i="5"/>
  <c r="G59" i="5"/>
  <c r="G139" i="12" l="1"/>
  <c r="F139" i="12"/>
  <c r="E140" i="12"/>
  <c r="H59" i="5"/>
  <c r="I59" i="5"/>
  <c r="G60" i="5"/>
  <c r="G140" i="12" l="1"/>
  <c r="E141" i="12"/>
  <c r="F140" i="12"/>
  <c r="H60" i="5"/>
  <c r="I60" i="5"/>
  <c r="G61" i="5"/>
  <c r="G141" i="12" l="1"/>
  <c r="F141" i="12"/>
  <c r="E142" i="12"/>
  <c r="H61" i="5"/>
  <c r="I61" i="5"/>
  <c r="G62" i="5"/>
  <c r="G142" i="12" l="1"/>
  <c r="E143" i="12"/>
  <c r="F142" i="12"/>
  <c r="H62" i="5"/>
  <c r="I62" i="5"/>
  <c r="G63" i="5"/>
  <c r="G143" i="12" l="1"/>
  <c r="F143" i="12"/>
  <c r="E144" i="12"/>
  <c r="H63" i="5"/>
  <c r="I63" i="5"/>
  <c r="G64" i="5"/>
  <c r="G144" i="12" l="1"/>
  <c r="E145" i="12"/>
  <c r="F144" i="12"/>
  <c r="H64" i="5"/>
  <c r="I64" i="5"/>
  <c r="G65" i="5"/>
  <c r="G145" i="12" l="1"/>
  <c r="F145" i="12"/>
  <c r="E146" i="12"/>
  <c r="H65" i="5"/>
  <c r="I65" i="5"/>
  <c r="G66" i="5"/>
  <c r="G146" i="12" l="1"/>
  <c r="E147" i="12"/>
  <c r="F146" i="12"/>
  <c r="H66" i="5"/>
  <c r="I66" i="5"/>
  <c r="G67" i="5"/>
  <c r="E148" i="12" l="1"/>
  <c r="G147" i="12"/>
  <c r="F147" i="12"/>
  <c r="H67" i="5"/>
  <c r="I67" i="5"/>
  <c r="G68" i="5"/>
  <c r="G148" i="12" l="1"/>
  <c r="I5" i="12" s="1"/>
  <c r="F148" i="12"/>
  <c r="H68" i="5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G77" i="5"/>
  <c r="H77" i="5" l="1"/>
  <c r="I77" i="5"/>
  <c r="G78" i="5"/>
  <c r="H78" i="5" l="1"/>
  <c r="I78" i="5"/>
  <c r="G79" i="5"/>
  <c r="H79" i="5" l="1"/>
  <c r="I79" i="5"/>
  <c r="G80" i="5"/>
  <c r="H80" i="5" l="1"/>
  <c r="I80" i="5"/>
  <c r="G81" i="5"/>
  <c r="H81" i="5" l="1"/>
  <c r="I81" i="5"/>
  <c r="G82" i="5"/>
  <c r="H82" i="5" l="1"/>
  <c r="I82" i="5"/>
  <c r="G83" i="5"/>
  <c r="H83" i="5" l="1"/>
  <c r="I83" i="5"/>
  <c r="G84" i="5"/>
  <c r="H84" i="5" l="1"/>
  <c r="I84" i="5"/>
  <c r="K3" i="5" l="1"/>
  <c r="K5" i="5"/>
  <c r="L3" i="5" l="1"/>
  <c r="L5" i="5" s="1"/>
  <c r="U8" i="5" l="1"/>
  <c r="I3" i="12" l="1"/>
  <c r="J3" i="12" l="1"/>
  <c r="J5" i="12" s="1"/>
  <c r="W6" i="12" s="1"/>
</calcChain>
</file>

<file path=xl/sharedStrings.xml><?xml version="1.0" encoding="utf-8"?>
<sst xmlns="http://schemas.openxmlformats.org/spreadsheetml/2006/main" count="759" uniqueCount="469">
  <si>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</si>
  <si>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</si>
  <si>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</si>
  <si>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</si>
  <si>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</si>
  <si>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</si>
  <si>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</si>
  <si>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</si>
  <si>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</si>
  <si>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</si>
  <si>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</si>
  <si>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</si>
  <si>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</si>
  <si>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</si>
  <si>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</si>
  <si>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</si>
  <si>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</si>
  <si>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</si>
  <si>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</si>
  <si>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</si>
  <si>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</si>
  <si>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</si>
  <si>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</si>
  <si>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</si>
  <si>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</si>
  <si>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</si>
  <si>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</si>
  <si>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</si>
  <si>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</si>
  <si>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</si>
  <si>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</si>
  <si>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</si>
  <si>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</si>
  <si>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</si>
  <si>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</si>
  <si>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</si>
  <si>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</si>
  <si>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</si>
  <si>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</si>
  <si>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</si>
  <si>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</si>
  <si>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</si>
  <si>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</si>
  <si>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</si>
  <si>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</si>
  <si>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</si>
  <si>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</si>
  <si>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</si>
  <si>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</si>
  <si>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</si>
  <si>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</si>
  <si>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</si>
  <si>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</si>
  <si>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</si>
  <si>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</si>
  <si>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</si>
  <si>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</si>
  <si>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</si>
  <si>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</si>
  <si>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</si>
  <si>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</si>
  <si>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</si>
  <si>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</si>
  <si>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</si>
  <si>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</si>
  <si>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</si>
  <si>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</si>
  <si>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</si>
  <si>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</si>
  <si>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</si>
  <si>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</si>
  <si>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</si>
  <si>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</si>
  <si>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</si>
  <si>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</si>
  <si>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</si>
  <si>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</si>
  <si>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</si>
  <si>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</si>
  <si>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</si>
  <si>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</si>
  <si>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</si>
  <si>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</si>
  <si>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</si>
  <si>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</si>
  <si>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</si>
  <si>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</si>
  <si>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</si>
  <si>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</si>
  <si>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</si>
  <si>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</si>
  <si>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</si>
  <si>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</si>
  <si>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</si>
  <si>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</si>
  <si>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</si>
  <si>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</si>
  <si>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</si>
  <si>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</si>
  <si>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</si>
  <si>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</si>
  <si>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</si>
  <si>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</si>
  <si>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</si>
  <si>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</si>
  <si>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</si>
  <si>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</si>
  <si>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</si>
  <si>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</si>
  <si>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</si>
  <si>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</si>
  <si>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</si>
  <si>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</si>
  <si>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</si>
  <si>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</si>
  <si>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</si>
  <si>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</si>
  <si>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</si>
  <si>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</si>
  <si>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</si>
  <si>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</si>
  <si>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</si>
  <si>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</si>
  <si>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</si>
  <si>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</si>
  <si>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</si>
  <si>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</si>
  <si>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</si>
  <si>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</si>
  <si>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</si>
  <si>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</si>
  <si>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</si>
  <si>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</si>
  <si>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</si>
  <si>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</si>
  <si>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</si>
  <si>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</si>
  <si>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</si>
  <si>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</si>
  <si>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</si>
  <si>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</si>
  <si>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</si>
  <si>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</si>
  <si>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</si>
  <si>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</si>
  <si>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</si>
  <si>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</si>
  <si>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</si>
  <si>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</si>
  <si>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</si>
  <si>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</si>
  <si>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</si>
  <si>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</si>
  <si>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</si>
  <si>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</si>
  <si>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</si>
  <si>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</si>
  <si>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</si>
  <si>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</si>
  <si>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</si>
  <si>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</si>
  <si>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</si>
  <si>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</si>
  <si>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</si>
  <si>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</si>
  <si>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</si>
  <si>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</si>
  <si>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</si>
  <si>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</si>
  <si>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</si>
  <si>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</si>
  <si>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</si>
  <si>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</si>
  <si>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</si>
  <si>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</si>
  <si>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</si>
  <si>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</si>
  <si>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</si>
  <si>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</si>
  <si>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</si>
  <si>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</si>
  <si>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</si>
  <si>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</si>
  <si>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</si>
  <si>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</si>
  <si>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</si>
  <si>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</si>
  <si>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</si>
  <si>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</si>
  <si>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</si>
  <si>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</si>
  <si>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</si>
  <si>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</si>
  <si>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</si>
  <si>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</si>
  <si>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</si>
  <si>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</si>
  <si>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</si>
  <si>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</si>
  <si>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</si>
  <si>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</si>
  <si>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</si>
  <si>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</si>
  <si>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</si>
  <si>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</si>
  <si>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</si>
  <si>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</si>
  <si>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</si>
  <si>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</si>
  <si>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</si>
  <si>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</si>
  <si>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</si>
  <si>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</si>
  <si>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</si>
  <si>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</si>
  <si>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</si>
  <si>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</si>
  <si>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</si>
  <si>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</si>
  <si>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</si>
  <si>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</si>
  <si>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</si>
  <si>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</si>
  <si>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</si>
  <si>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</si>
  <si>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</si>
  <si>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</si>
  <si>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</si>
  <si>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</si>
  <si>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</si>
  <si>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</si>
  <si>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</si>
  <si>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</si>
  <si>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</si>
  <si>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</si>
  <si>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</si>
  <si>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</si>
  <si>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</si>
  <si>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</si>
  <si>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</si>
  <si>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</si>
  <si>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</si>
  <si>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</si>
  <si>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</si>
  <si>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</si>
  <si>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</si>
  <si>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</si>
  <si>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</si>
  <si>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</si>
  <si>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</si>
  <si>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</si>
  <si>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</si>
  <si>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</si>
  <si>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</si>
  <si>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</si>
  <si>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</si>
  <si>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</si>
  <si>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</si>
  <si>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</si>
  <si>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</si>
  <si>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</si>
  <si>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</si>
  <si>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</si>
  <si>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</si>
  <si>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</si>
  <si>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</si>
  <si>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</si>
  <si>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</si>
  <si>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</si>
  <si>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</si>
  <si>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</si>
  <si>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</si>
  <si>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</si>
  <si>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</si>
  <si>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</si>
  <si>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</si>
  <si>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</si>
  <si>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</si>
  <si>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</si>
  <si>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</si>
  <si>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</si>
  <si>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</si>
  <si>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</si>
  <si>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</si>
  <si>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</si>
  <si>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</si>
  <si>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</si>
  <si>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</si>
  <si>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</si>
  <si>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</si>
  <si>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</si>
  <si>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</si>
  <si>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</si>
  <si>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</si>
  <si>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</si>
  <si>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</si>
  <si>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</si>
  <si>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</si>
  <si>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</si>
  <si>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</si>
  <si>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</si>
  <si>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</si>
  <si>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</si>
  <si>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</si>
  <si>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</si>
  <si>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</si>
  <si>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</si>
  <si>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</si>
  <si>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</si>
  <si>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</si>
  <si>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</si>
  <si>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</si>
  <si>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</si>
  <si>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</si>
  <si>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</si>
  <si>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</si>
  <si>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</si>
  <si>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</si>
  <si>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</si>
  <si>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</si>
  <si>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</si>
  <si>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</si>
  <si>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</si>
  <si>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</si>
  <si>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</si>
  <si>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</si>
  <si>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</si>
  <si>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</si>
  <si>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</si>
  <si>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</si>
  <si>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</si>
  <si>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</si>
  <si>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</si>
  <si>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</si>
  <si>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</si>
  <si>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</si>
  <si>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</si>
  <si>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</si>
  <si>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</si>
  <si>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</si>
  <si>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</si>
  <si>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</si>
  <si>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</si>
  <si>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</si>
  <si>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</si>
  <si>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</si>
  <si>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</si>
  <si>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</si>
  <si>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</si>
  <si>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</si>
  <si>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</si>
  <si>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</si>
  <si>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</si>
  <si>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</si>
  <si>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</si>
  <si>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</si>
  <si>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</si>
  <si>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</si>
  <si>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</si>
  <si>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</si>
  <si>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</si>
  <si>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</si>
  <si>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</si>
  <si>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</si>
  <si>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</si>
  <si>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</si>
  <si>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</si>
  <si>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</si>
  <si>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</si>
  <si>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</si>
  <si>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</si>
  <si>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</si>
  <si>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</si>
  <si>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</si>
  <si>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</si>
  <si>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</si>
  <si>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</si>
  <si>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</si>
  <si>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</si>
  <si>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</si>
  <si>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</si>
  <si>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</si>
  <si>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</si>
  <si>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</si>
  <si>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</si>
  <si>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</si>
  <si>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</si>
  <si>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</si>
  <si>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</si>
  <si>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</si>
  <si>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</si>
  <si>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</si>
  <si>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</si>
  <si>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</si>
  <si>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</si>
  <si>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</si>
  <si>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</si>
  <si>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</si>
  <si>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</si>
  <si>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</si>
  <si>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</si>
  <si>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</si>
  <si>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</si>
  <si>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</si>
  <si>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</si>
  <si>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</si>
  <si>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</si>
  <si>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</si>
  <si>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</si>
  <si>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</si>
  <si>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</si>
  <si>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</si>
  <si>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</si>
  <si>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</si>
  <si>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</si>
  <si>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</si>
  <si>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</si>
  <si>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</si>
  <si>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</si>
  <si>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</si>
  <si>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</si>
  <si>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</si>
  <si>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</si>
  <si>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</si>
  <si>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</si>
  <si>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</si>
  <si>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</si>
  <si>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</si>
  <si>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</si>
  <si>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</si>
  <si>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</si>
  <si>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</si>
  <si>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</si>
  <si>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</si>
  <si>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</si>
  <si>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</si>
  <si>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</si>
  <si>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</si>
  <si>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</si>
  <si>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</si>
  <si>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</si>
  <si>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</si>
  <si>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</si>
  <si>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</si>
  <si>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</si>
  <si>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</si>
  <si>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</si>
  <si>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</si>
  <si>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</si>
  <si>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</si>
  <si>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</si>
  <si>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</si>
  <si>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</si>
  <si>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</si>
  <si>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</si>
  <si>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</si>
  <si>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</si>
  <si>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</si>
  <si>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</si>
  <si>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</si>
  <si>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</si>
  <si>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</si>
  <si>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</si>
  <si>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</si>
  <si>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Difsq1</t>
  </si>
  <si>
    <t>Difsq2</t>
  </si>
  <si>
    <t>SqDif1</t>
  </si>
  <si>
    <t>Wave2</t>
  </si>
  <si>
    <t>Country: 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</si>
</sst>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10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4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</c:strCache>
            </c:strRef>
          </c:xVal>
          <c:yVal>
            <c:numRef>
              <c:f>logistic!$D$2:$D$214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1.5989538571427602</c:v>
                </c:pt>
                <c:pt idx="3">
                  <c:v>2.9095717142854483</c:v>
                </c:pt>
                <c:pt idx="4">
                  <c:v>4.2464019999995344</c:v>
                </c:pt>
                <c:pt idx="5">
                  <c:v>5.5832322857138479</c:v>
                </c:pt>
                <c:pt idx="6">
                  <c:v>6.8152131428566918</c:v>
                </c:pt>
                <c:pt idx="7">
                  <c:v>8.1258309999996072</c:v>
                </c:pt>
                <c:pt idx="8">
                  <c:v>9.4888737142853188</c:v>
                </c:pt>
                <c:pt idx="9">
                  <c:v>10.747066999999788</c:v>
                </c:pt>
                <c:pt idx="10">
                  <c:v>12.581932142856886</c:v>
                </c:pt>
                <c:pt idx="11">
                  <c:v>14.338160142857078</c:v>
                </c:pt>
                <c:pt idx="12">
                  <c:v>16.513785857142921</c:v>
                </c:pt>
                <c:pt idx="13">
                  <c:v>18.846685714285513</c:v>
                </c:pt>
                <c:pt idx="14">
                  <c:v>21.415496857142443</c:v>
                </c:pt>
                <c:pt idx="15">
                  <c:v>23.958095571428203</c:v>
                </c:pt>
                <c:pt idx="16">
                  <c:v>26.920091999999386</c:v>
                </c:pt>
                <c:pt idx="17">
                  <c:v>30.14421199999947</c:v>
                </c:pt>
                <c:pt idx="18">
                  <c:v>34.02364099999977</c:v>
                </c:pt>
                <c:pt idx="19">
                  <c:v>37.745795857142639</c:v>
                </c:pt>
                <c:pt idx="20">
                  <c:v>41.70386199999939</c:v>
                </c:pt>
                <c:pt idx="21">
                  <c:v>46.998758285713848</c:v>
                </c:pt>
                <c:pt idx="22">
                  <c:v>52.555778285714041</c:v>
                </c:pt>
                <c:pt idx="23">
                  <c:v>58.768107285714223</c:v>
                </c:pt>
                <c:pt idx="24">
                  <c:v>65.583320571428203</c:v>
                </c:pt>
                <c:pt idx="25">
                  <c:v>73.73536399999989</c:v>
                </c:pt>
                <c:pt idx="26">
                  <c:v>82.804839999999786</c:v>
                </c:pt>
                <c:pt idx="27">
                  <c:v>92.503412571428271</c:v>
                </c:pt>
                <c:pt idx="28">
                  <c:v>101.67773799999941</c:v>
                </c:pt>
                <c:pt idx="29">
                  <c:v>111.87434528571407</c:v>
                </c:pt>
                <c:pt idx="30">
                  <c:v>121.67776714285674</c:v>
                </c:pt>
                <c:pt idx="31">
                  <c:v>131.71710028571397</c:v>
                </c:pt>
                <c:pt idx="32">
                  <c:v>141.07491214285665</c:v>
                </c:pt>
                <c:pt idx="33">
                  <c:v>150.66863528571412</c:v>
                </c:pt>
                <c:pt idx="34">
                  <c:v>160.28857071428547</c:v>
                </c:pt>
                <c:pt idx="35">
                  <c:v>170.14441742857116</c:v>
                </c:pt>
                <c:pt idx="36">
                  <c:v>179.58086642857097</c:v>
                </c:pt>
                <c:pt idx="37">
                  <c:v>189.51535028571402</c:v>
                </c:pt>
                <c:pt idx="38">
                  <c:v>198.58482628571414</c:v>
                </c:pt>
                <c:pt idx="39">
                  <c:v>208.20476171428527</c:v>
                </c:pt>
                <c:pt idx="40">
                  <c:v>216.95968942857121</c:v>
                </c:pt>
                <c:pt idx="41">
                  <c:v>225.29521942857127</c:v>
                </c:pt>
                <c:pt idx="42">
                  <c:v>234.0763594285711</c:v>
                </c:pt>
                <c:pt idx="43">
                  <c:v>243.06719828571386</c:v>
                </c:pt>
                <c:pt idx="44">
                  <c:v>252.03182485714251</c:v>
                </c:pt>
                <c:pt idx="45">
                  <c:v>261.07508842857123</c:v>
                </c:pt>
                <c:pt idx="46">
                  <c:v>269.12228242857122</c:v>
                </c:pt>
                <c:pt idx="47">
                  <c:v>277.30053814285657</c:v>
                </c:pt>
                <c:pt idx="48">
                  <c:v>285.6884927142853</c:v>
                </c:pt>
                <c:pt idx="49">
                  <c:v>295.83267542857129</c:v>
                </c:pt>
                <c:pt idx="50">
                  <c:v>306.76322885714262</c:v>
                </c:pt>
                <c:pt idx="51">
                  <c:v>320.65577871428536</c:v>
                </c:pt>
                <c:pt idx="52">
                  <c:v>335.8065218571428</c:v>
                </c:pt>
                <c:pt idx="53">
                  <c:v>352.81834242857099</c:v>
                </c:pt>
                <c:pt idx="54">
                  <c:v>370.7738078571424</c:v>
                </c:pt>
                <c:pt idx="55">
                  <c:v>390.30201485714292</c:v>
                </c:pt>
                <c:pt idx="56">
                  <c:v>409.67294757142804</c:v>
                </c:pt>
                <c:pt idx="57">
                  <c:v>429.38464099999942</c:v>
                </c:pt>
                <c:pt idx="58">
                  <c:v>448.0478399999995</c:v>
                </c:pt>
                <c:pt idx="59">
                  <c:v>467.62847157142801</c:v>
                </c:pt>
                <c:pt idx="60">
                  <c:v>487.86441214285674</c:v>
                </c:pt>
                <c:pt idx="61">
                  <c:v>508.38868871428554</c:v>
                </c:pt>
                <c:pt idx="62">
                  <c:v>528.4673551428566</c:v>
                </c:pt>
                <c:pt idx="63">
                  <c:v>548.25768571428512</c:v>
                </c:pt>
                <c:pt idx="64">
                  <c:v>568.44120157142811</c:v>
                </c:pt>
                <c:pt idx="65">
                  <c:v>588.15289499999994</c:v>
                </c:pt>
                <c:pt idx="66">
                  <c:v>608.51989742857108</c:v>
                </c:pt>
                <c:pt idx="67">
                  <c:v>628.59856385714261</c:v>
                </c:pt>
                <c:pt idx="68">
                  <c:v>649.01799085714242</c:v>
                </c:pt>
                <c:pt idx="69">
                  <c:v>668.49377299999946</c:v>
                </c:pt>
                <c:pt idx="70">
                  <c:v>687.60258214285727</c:v>
                </c:pt>
                <c:pt idx="71">
                  <c:v>707.52397442857114</c:v>
                </c:pt>
                <c:pt idx="72">
                  <c:v>727.94340157142801</c:v>
                </c:pt>
                <c:pt idx="73">
                  <c:v>747.91721857142807</c:v>
                </c:pt>
                <c:pt idx="74">
                  <c:v>768.25800857142826</c:v>
                </c:pt>
                <c:pt idx="75">
                  <c:v>788.41531214285646</c:v>
                </c:pt>
                <c:pt idx="76">
                  <c:v>809.41141114285688</c:v>
                </c:pt>
                <c:pt idx="77">
                  <c:v>829.93568771428522</c:v>
                </c:pt>
                <c:pt idx="78">
                  <c:v>849.90950471428528</c:v>
                </c:pt>
                <c:pt idx="79">
                  <c:v>869.56877342857092</c:v>
                </c:pt>
                <c:pt idx="80">
                  <c:v>889.04455557142796</c:v>
                </c:pt>
                <c:pt idx="81">
                  <c:v>908.41548828571399</c:v>
                </c:pt>
                <c:pt idx="82">
                  <c:v>927.68157157142809</c:v>
                </c:pt>
                <c:pt idx="83">
                  <c:v>947.57675142857101</c:v>
                </c:pt>
                <c:pt idx="84">
                  <c:v>968.99224799999979</c:v>
                </c:pt>
                <c:pt idx="85">
                  <c:v>991.77078728571428</c:v>
                </c:pt>
                <c:pt idx="86">
                  <c:v>1017.616172571428</c:v>
                </c:pt>
                <c:pt idx="87">
                  <c:v>1045.7158205714284</c:v>
                </c:pt>
                <c:pt idx="88">
                  <c:v>1074.6542641428566</c:v>
                </c:pt>
                <c:pt idx="89">
                  <c:v>1103.5927077142853</c:v>
                </c:pt>
                <c:pt idx="90">
                  <c:v>1131.5612939999999</c:v>
                </c:pt>
                <c:pt idx="91">
                  <c:v>1158.6648725714278</c:v>
                </c:pt>
                <c:pt idx="92">
                  <c:v>1185.1131421428565</c:v>
                </c:pt>
                <c:pt idx="93">
                  <c:v>1209.7527588571422</c:v>
                </c:pt>
                <c:pt idx="94">
                  <c:v>1233.7632789999996</c:v>
                </c:pt>
                <c:pt idx="95">
                  <c:v>1256.9350037142856</c:v>
                </c:pt>
                <c:pt idx="96">
                  <c:v>1280.6047631428567</c:v>
                </c:pt>
                <c:pt idx="97">
                  <c:v>1305.0608934285713</c:v>
                </c:pt>
                <c:pt idx="98">
                  <c:v>1330.3296067142853</c:v>
                </c:pt>
                <c:pt idx="99">
                  <c:v>1355.9915054285714</c:v>
                </c:pt>
                <c:pt idx="100">
                  <c:v>1382.4921997142858</c:v>
                </c:pt>
                <c:pt idx="101">
                  <c:v>1411.247156857143</c:v>
                </c:pt>
                <c:pt idx="102">
                  <c:v>1444.2747282857142</c:v>
                </c:pt>
                <c:pt idx="103">
                  <c:v>1480.4477827142853</c:v>
                </c:pt>
                <c:pt idx="104">
                  <c:v>1518.5081268571428</c:v>
                </c:pt>
                <c:pt idx="105">
                  <c:v>1564.0914178571422</c:v>
                </c:pt>
                <c:pt idx="106">
                  <c:v>1613.7376244285713</c:v>
                </c:pt>
                <c:pt idx="107">
                  <c:v>1668.9146385714282</c:v>
                </c:pt>
                <c:pt idx="108">
                  <c:v>1729.9894332857136</c:v>
                </c:pt>
                <c:pt idx="109">
                  <c:v>1796.3066997142848</c:v>
                </c:pt>
                <c:pt idx="110">
                  <c:v>1863.9870088571422</c:v>
                </c:pt>
                <c:pt idx="111">
                  <c:v>1935.4418975714282</c:v>
                </c:pt>
                <c:pt idx="112">
                  <c:v>2014.0003352857141</c:v>
                </c:pt>
                <c:pt idx="113">
                  <c:v>2100.2389940000003</c:v>
                </c:pt>
                <c:pt idx="114">
                  <c:v>2192.2181591428571</c:v>
                </c:pt>
                <c:pt idx="115">
                  <c:v>2288.2864521428573</c:v>
                </c:pt>
                <c:pt idx="116">
                  <c:v>2387.1856798571434</c:v>
                </c:pt>
                <c:pt idx="117">
                  <c:v>2489.7284252857144</c:v>
                </c:pt>
                <c:pt idx="118">
                  <c:v>2597.120457142857</c:v>
                </c:pt>
                <c:pt idx="119">
                  <c:v>2701.6029172857143</c:v>
                </c:pt>
                <c:pt idx="120">
                  <c:v>2804.6436975714287</c:v>
                </c:pt>
                <c:pt idx="121">
                  <c:v>2907.7369025714288</c:v>
                </c:pt>
                <c:pt idx="122">
                  <c:v>3012.5601232857143</c:v>
                </c:pt>
                <c:pt idx="123">
                  <c:v>3119.5327574285711</c:v>
                </c:pt>
                <c:pt idx="124">
                  <c:v>3229.3887509999995</c:v>
                </c:pt>
                <c:pt idx="125">
                  <c:v>3326.4269012857139</c:v>
                </c:pt>
                <c:pt idx="126">
                  <c:v>3407.9211231428571</c:v>
                </c:pt>
                <c:pt idx="127">
                  <c:v>3518.7207615714287</c:v>
                </c:pt>
                <c:pt idx="128">
                  <c:v>3630.3591954285703</c:v>
                </c:pt>
                <c:pt idx="129">
                  <c:v>3740.7918608571426</c:v>
                </c:pt>
                <c:pt idx="130">
                  <c:v>3848.2101049999992</c:v>
                </c:pt>
                <c:pt idx="131">
                  <c:v>3950.9101247142853</c:v>
                </c:pt>
                <c:pt idx="132">
                  <c:v>4064.4358482857142</c:v>
                </c:pt>
                <c:pt idx="133">
                  <c:v>4188.9183377142854</c:v>
                </c:pt>
                <c:pt idx="134">
                  <c:v>4283.3614645714288</c:v>
                </c:pt>
                <c:pt idx="135">
                  <c:v>4375.0522938571421</c:v>
                </c:pt>
                <c:pt idx="136">
                  <c:v>4461.7365625714274</c:v>
                </c:pt>
                <c:pt idx="137">
                  <c:v>4545.0656494285695</c:v>
                </c:pt>
                <c:pt idx="138">
                  <c:v>4628.7879217142854</c:v>
                </c:pt>
                <c:pt idx="139">
                  <c:v>4709.0763751428558</c:v>
                </c:pt>
                <c:pt idx="140">
                  <c:v>4786.8484421428557</c:v>
                </c:pt>
                <c:pt idx="141">
                  <c:v>4862.1827597142856</c:v>
                </c:pt>
                <c:pt idx="142">
                  <c:v>4932.9823392857134</c:v>
                </c:pt>
                <c:pt idx="143">
                  <c:v>5001.7373551428564</c:v>
                </c:pt>
                <c:pt idx="144">
                  <c:v>5070.0991855714283</c:v>
                </c:pt>
                <c:pt idx="145">
                  <c:v>5136.3378148571428</c:v>
                </c:pt>
                <c:pt idx="146">
                  <c:v>5201.7376487142847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A4F-4532-8636-625B0BD2235A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4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</c:strCache>
            </c:strRef>
          </c:xVal>
          <c:yVal>
            <c:numRef>
              <c:f>logistic!$E$2:$E$214</c:f>
              <c:numCache>
                <c:formatCode>General</c:formatCode>
                <c:ptCount val="213"/>
                <c:pt idx="0">
                  <c:v>0</c:v>
                </c:pt>
                <c:pt idx="1">
                  <c:v>0.3022751562242213</c:v>
                </c:pt>
                <c:pt idx="2">
                  <c:v>0.3267273502103315</c:v>
                </c:pt>
                <c:pt idx="3">
                  <c:v>0.35315744561705736</c:v>
                </c:pt>
                <c:pt idx="4">
                  <c:v>0.38172541003199073</c:v>
                </c:pt>
                <c:pt idx="5">
                  <c:v>0.41260414512373705</c:v>
                </c:pt>
                <c:pt idx="6">
                  <c:v>0.44598053179851121</c:v>
                </c:pt>
                <c:pt idx="7">
                  <c:v>0.4820565597076078</c:v>
                </c:pt>
                <c:pt idx="8">
                  <c:v>0.52105054789581773</c:v>
                </c:pt>
                <c:pt idx="9">
                  <c:v>0.56319846392446626</c:v>
                </c:pt>
                <c:pt idx="10">
                  <c:v>0.60875534938941955</c:v>
                </c:pt>
                <c:pt idx="11">
                  <c:v>0.65799686038736538</c:v>
                </c:pt>
                <c:pt idx="12">
                  <c:v>0.71122093216657722</c:v>
                </c:pt>
                <c:pt idx="13">
                  <c:v>0.76874957793498067</c:v>
                </c:pt>
                <c:pt idx="14">
                  <c:v>0.83093083259276246</c:v>
                </c:pt>
                <c:pt idx="15">
                  <c:v>0.89814085301337809</c:v>
                </c:pt>
                <c:pt idx="16">
                  <c:v>0.97078618742031375</c:v>
                </c:pt>
                <c:pt idx="17">
                  <c:v>1.0493062274022902</c:v>
                </c:pt>
                <c:pt idx="18">
                  <c:v>1.134175857182234</c:v>
                </c:pt>
                <c:pt idx="19">
                  <c:v>1.2259083159107813</c:v>
                </c:pt>
                <c:pt idx="20">
                  <c:v>1.325058289999572</c:v>
                </c:pt>
                <c:pt idx="21">
                  <c:v>1.4322252538494566</c:v>
                </c:pt>
                <c:pt idx="22">
                  <c:v>1.5480570787708603</c:v>
                </c:pt>
                <c:pt idx="23">
                  <c:v>1.6732539314451746</c:v>
                </c:pt>
                <c:pt idx="24">
                  <c:v>1.8085724849448213</c:v>
                </c:pt>
                <c:pt idx="25">
                  <c:v>1.9548304671235766</c:v>
                </c:pt>
                <c:pt idx="26">
                  <c:v>2.1129115731166008</c:v>
                </c:pt>
                <c:pt idx="27">
                  <c:v>2.2837707707598098</c:v>
                </c:pt>
                <c:pt idx="28">
                  <c:v>2.4684400299607168</c:v>
                </c:pt>
                <c:pt idx="29">
                  <c:v>2.6680345094367608</c:v>
                </c:pt>
                <c:pt idx="30">
                  <c:v>2.8837592367929226</c:v>
                </c:pt>
                <c:pt idx="31">
                  <c:v>3.1169163206481683</c:v>
                </c:pt>
                <c:pt idx="32">
                  <c:v>3.3689127364509179</c:v>
                </c:pt>
                <c:pt idx="33">
                  <c:v>3.6412687307577021</c:v>
                </c:pt>
                <c:pt idx="34">
                  <c:v>3.9356268920977966</c:v>
                </c:pt>
                <c:pt idx="35">
                  <c:v>4.2537619401203663</c:v>
                </c:pt>
                <c:pt idx="36">
                  <c:v>4.5975912885305759</c:v>
                </c:pt>
                <c:pt idx="37">
                  <c:v>4.9691864413771354</c:v>
                </c:pt>
                <c:pt idx="38">
                  <c:v>5.3707852865659538</c:v>
                </c:pt>
                <c:pt idx="39">
                  <c:v>5.804805355051367</c:v>
                </c:pt>
                <c:pt idx="40">
                  <c:v>6.2738581190058982</c:v>
                </c:pt>
                <c:pt idx="41">
                  <c:v>6.7807644073970641</c:v>
                </c:pt>
                <c:pt idx="42">
                  <c:v>7.328571022809764</c:v>
                </c:pt>
                <c:pt idx="43">
                  <c:v>7.9205686490459764</c:v>
                </c:pt>
                <c:pt idx="44">
                  <c:v>8.5603111450080416</c:v>
                </c:pt>
                <c:pt idx="45">
                  <c:v>9.2516363266207389</c:v>
                </c:pt>
                <c:pt idx="46">
                  <c:v>9.9986883450596391</c:v>
                </c:pt>
                <c:pt idx="47">
                  <c:v>10.805941776310165</c:v>
                </c:pt>
                <c:pt idx="48">
                  <c:v>11.678227544058908</c:v>
                </c:pt>
                <c:pt idx="49">
                  <c:v>12.620760805079801</c:v>
                </c:pt>
                <c:pt idx="50">
                  <c:v>13.63917093357855</c:v>
                </c:pt>
                <c:pt idx="51">
                  <c:v>14.739533748338927</c:v>
                </c:pt>
                <c:pt idx="52">
                  <c:v>15.92840613390115</c:v>
                </c:pt>
                <c:pt idx="53">
                  <c:v>17.212863214301422</c:v>
                </c:pt>
                <c:pt idx="54">
                  <c:v>18.600538244999807</c:v>
                </c:pt>
                <c:pt idx="55">
                  <c:v>20.099665395380146</c:v>
                </c:pt>
                <c:pt idx="56">
                  <c:v>21.719125600453101</c:v>
                </c:pt>
                <c:pt idx="57">
                  <c:v>23.468495665926245</c:v>
                </c:pt>
                <c:pt idx="58">
                  <c:v>25.358100815382599</c:v>
                </c:pt>
                <c:pt idx="59">
                  <c:v>27.399070871639562</c:v>
                </c:pt>
                <c:pt idx="60">
                  <c:v>29.603400266104998</c:v>
                </c:pt>
                <c:pt idx="61">
                  <c:v>31.984012069700519</c:v>
                </c:pt>
                <c:pt idx="62">
                  <c:v>34.554826236215959</c:v>
                </c:pt>
                <c:pt idx="63">
                  <c:v>37.330832243241098</c:v>
                </c:pt>
                <c:pt idx="64">
                  <c:v>40.328166306455685</c:v>
                </c:pt>
                <c:pt idx="65">
                  <c:v>43.564193329306441</c:v>
                </c:pt>
                <c:pt idx="66">
                  <c:v>47.05759373111372</c:v>
                </c:pt>
                <c:pt idx="67">
                  <c:v>50.828455271457393</c:v>
                </c:pt>
                <c:pt idx="68">
                  <c:v>54.898369956186251</c:v>
                </c:pt>
                <c:pt idx="69">
                  <c:v>59.290536069317952</c:v>
                </c:pt>
                <c:pt idx="70">
                  <c:v>64.029865324037672</c:v>
                </c:pt>
                <c:pt idx="71">
                  <c:v>69.143095063370737</c:v>
                </c:pt>
                <c:pt idx="72">
                  <c:v>74.658905365139816</c:v>
                </c:pt>
                <c:pt idx="73">
                  <c:v>80.608040814564347</c:v>
                </c:pt>
                <c:pt idx="74">
                  <c:v>87.023436599190219</c:v>
                </c:pt>
                <c:pt idx="75">
                  <c:v>93.940348452436353</c:v>
                </c:pt>
                <c:pt idx="76">
                  <c:v>101.39648582143167</c:v>
                </c:pt>
                <c:pt idx="77">
                  <c:v>109.43214745938107</c:v>
                </c:pt>
                <c:pt idx="78">
                  <c:v>118.09035843972084</c:v>
                </c:pt>
                <c:pt idx="79">
                  <c:v>127.41700735605477</c:v>
                </c:pt>
                <c:pt idx="80">
                  <c:v>137.46098220559395</c:v>
                </c:pt>
                <c:pt idx="81">
                  <c:v>148.27430315199425</c:v>
                </c:pt>
                <c:pt idx="82">
                  <c:v>159.91225002384874</c:v>
                </c:pt>
                <c:pt idx="83">
                  <c:v>172.43348202586404</c:v>
                </c:pt>
                <c:pt idx="84">
                  <c:v>185.90014671987882</c:v>
                </c:pt>
                <c:pt idx="85">
                  <c:v>200.37797487229838</c:v>
                </c:pt>
                <c:pt idx="86">
                  <c:v>215.93635726450586</c:v>
                </c:pt>
                <c:pt idx="87">
                  <c:v>232.64839902638278</c:v>
                </c:pt>
                <c:pt idx="88">
                  <c:v>250.5909464854771</c:v>
                </c:pt>
                <c:pt idx="89">
                  <c:v>269.84458093357432</c:v>
                </c:pt>
                <c:pt idx="90">
                  <c:v>290.49357310980582</c:v>
                </c:pt>
                <c:pt idx="91">
                  <c:v>312.625791600269</c:v>
                </c:pt>
                <c:pt idx="92">
                  <c:v>336.3325577784193</c:v>
                </c:pt>
                <c:pt idx="93">
                  <c:v>361.70843938344905</c:v>
                </c:pt>
                <c:pt idx="94">
                  <c:v>388.85097438666196</c:v>
                </c:pt>
                <c:pt idx="95">
                  <c:v>417.86031646591874</c:v>
                </c:pt>
                <c:pt idx="96">
                  <c:v>448.83879323968608</c:v>
                </c:pt>
                <c:pt idx="97">
                  <c:v>481.8903684556272</c:v>
                </c:pt>
                <c:pt idx="98">
                  <c:v>517.11999964071936</c:v>
                </c:pt>
                <c:pt idx="99">
                  <c:v>554.63288336212145</c:v>
                </c:pt>
                <c:pt idx="100">
                  <c:v>594.53358128526315</c:v>
                </c:pt>
                <c:pt idx="101">
                  <c:v>636.92502171308035</c:v>
                </c:pt>
                <c:pt idx="102">
                  <c:v>681.90737331008188</c:v>
                </c:pt>
                <c:pt idx="103">
                  <c:v>729.57679031106204</c:v>
                </c:pt>
                <c:pt idx="104">
                  <c:v>780.02403172706602</c:v>
                </c:pt>
                <c:pt idx="105">
                  <c:v>833.33296091014688</c:v>
                </c:pt>
                <c:pt idx="106">
                  <c:v>889.57893631461832</c:v>
                </c:pt>
                <c:pt idx="107">
                  <c:v>948.82710935035198</c:v>
                </c:pt>
                <c:pt idx="108">
                  <c:v>1011.1306507731653</c:v>
                </c:pt>
                <c:pt idx="109">
                  <c:v>1076.5289329569785</c:v>
                </c:pt>
                <c:pt idx="110">
                  <c:v>1145.0457014442673</c:v>
                </c:pt>
                <c:pt idx="111">
                  <c:v>1216.6872751192948</c:v>
                </c:pt>
                <c:pt idx="112">
                  <c:v>1291.4408198809133</c:v>
                </c:pt>
                <c:pt idx="113">
                  <c:v>1369.2727454492101</c:v>
                </c:pt>
                <c:pt idx="114">
                  <c:v>1450.1272785305732</c:v>
                </c:pt>
                <c:pt idx="115">
                  <c:v>1533.9252675850225</c:v>
                </c:pt>
                <c:pt idx="116">
                  <c:v>1620.5632744999066</c:v>
                </c:pt>
                <c:pt idx="117">
                  <c:v>1709.9130062368031</c:v>
                </c:pt>
                <c:pt idx="118">
                  <c:v>1801.8211347307549</c:v>
                </c:pt>
                <c:pt idx="119">
                  <c:v>1896.1095458521363</c:v>
                </c:pt>
                <c:pt idx="120">
                  <c:v>1992.5760481156033</c:v>
                </c:pt>
                <c:pt idx="121">
                  <c:v>2090.9955592410633</c:v>
                </c:pt>
                <c:pt idx="122">
                  <c:v>2191.1217740327806</c:v>
                </c:pt>
                <c:pt idx="123">
                  <c:v>2292.68930092558</c:v>
                </c:pt>
                <c:pt idx="124">
                  <c:v>2395.4162376964691</c:v>
                </c:pt>
                <c:pt idx="125">
                  <c:v>2499.0071401230603</c:v>
                </c:pt>
                <c:pt idx="126">
                  <c:v>2603.1563217185658</c:v>
                </c:pt>
                <c:pt idx="127">
                  <c:v>2707.5514090130241</c:v>
                </c:pt>
                <c:pt idx="128">
                  <c:v>2811.8770660271198</c:v>
                </c:pt>
                <c:pt idx="129">
                  <c:v>2915.8187942904274</c:v>
                </c:pt>
                <c:pt idx="130">
                  <c:v>3019.0667114666367</c:v>
                </c:pt>
                <c:pt idx="131">
                  <c:v>3121.3192125817791</c:v>
                </c:pt>
                <c:pt idx="132">
                  <c:v>3222.2864229458246</c:v>
                </c:pt>
                <c:pt idx="133">
                  <c:v>3321.693360777766</c:v>
                </c:pt>
                <c:pt idx="134">
                  <c:v>3419.2827397116421</c:v>
                </c:pt>
                <c:pt idx="135">
                  <c:v>3514.8173560079231</c:v>
                </c:pt>
                <c:pt idx="136">
                  <c:v>3608.0820215311369</c:v>
                </c:pt>
                <c:pt idx="137">
                  <c:v>3698.8850204428609</c:v>
                </c:pt>
                <c:pt idx="138">
                  <c:v>3787.0590841878911</c:v>
                </c:pt>
                <c:pt idx="139">
                  <c:v>3872.4618949009528</c:v>
                </c:pt>
                <c:pt idx="140">
                  <c:v>3954.9761411549798</c:v>
                </c:pt>
                <c:pt idx="141">
                  <c:v>4034.5091615091128</c:v>
                </c:pt>
                <c:pt idx="142">
                  <c:v>4110.9922202854823</c:v>
                </c:pt>
                <c:pt idx="143">
                  <c:v>4184.3794662861392</c:v>
                </c:pt>
                <c:pt idx="144">
                  <c:v>4254.6466288029978</c:v>
                </c:pt>
                <c:pt idx="145">
                  <c:v>4321.7895064629511</c:v>
                </c:pt>
                <c:pt idx="146">
                  <c:v>4385.8223034827397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A4F-4532-8636-625B0BD22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4848"/>
        <c:axId val="630723280"/>
      </c:scatterChart>
      <c:valAx>
        <c:axId val="63072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3280"/>
        <c:crosses val="autoZero"/>
        <c:crossBetween val="midCat"/>
      </c:valAx>
      <c:valAx>
        <c:axId val="6307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0.18348657142814773</c:v>
                </c:pt>
                <c:pt idx="3">
                  <c:v>-0.10484942857192436</c:v>
                </c:pt>
                <c:pt idx="4">
                  <c:v>-7.8637000000526314E-2</c:v>
                </c:pt>
                <c:pt idx="5">
                  <c:v>-7.863700000029894E-2</c:v>
                </c:pt>
                <c:pt idx="6">
                  <c:v>-0.18348642857176856</c:v>
                </c:pt>
                <c:pt idx="7">
                  <c:v>-0.10484942857169699</c:v>
                </c:pt>
                <c:pt idx="8">
                  <c:v>-5.242457142890089E-2</c:v>
                </c:pt>
                <c:pt idx="9">
                  <c:v>-0.15727400000014313</c:v>
                </c:pt>
                <c:pt idx="10">
                  <c:v>0.41939785714248501</c:v>
                </c:pt>
                <c:pt idx="11">
                  <c:v>0.34076071428557952</c:v>
                </c:pt>
                <c:pt idx="12">
                  <c:v>0.76015842857123062</c:v>
                </c:pt>
                <c:pt idx="13">
                  <c:v>0.91743257142798029</c:v>
                </c:pt>
                <c:pt idx="14">
                  <c:v>1.1533438571423176</c:v>
                </c:pt>
                <c:pt idx="15">
                  <c:v>1.1271314285711469</c:v>
                </c:pt>
                <c:pt idx="16">
                  <c:v>1.5465291428565706</c:v>
                </c:pt>
                <c:pt idx="17">
                  <c:v>1.808652714285472</c:v>
                </c:pt>
                <c:pt idx="18">
                  <c:v>2.4639617142856878</c:v>
                </c:pt>
                <c:pt idx="19">
                  <c:v>2.306687571428256</c:v>
                </c:pt>
                <c:pt idx="20">
                  <c:v>2.5425988571421385</c:v>
                </c:pt>
                <c:pt idx="21">
                  <c:v>3.8794289999998455</c:v>
                </c:pt>
                <c:pt idx="22">
                  <c:v>4.1415527142855808</c:v>
                </c:pt>
                <c:pt idx="23">
                  <c:v>4.7968617142855692</c:v>
                </c:pt>
                <c:pt idx="24">
                  <c:v>5.399745999999368</c:v>
                </c:pt>
                <c:pt idx="25">
                  <c:v>6.736576142857075</c:v>
                </c:pt>
                <c:pt idx="26">
                  <c:v>7.6540087142852826</c:v>
                </c:pt>
                <c:pt idx="27">
                  <c:v>8.2831052857138729</c:v>
                </c:pt>
                <c:pt idx="28">
                  <c:v>7.7588581428565249</c:v>
                </c:pt>
                <c:pt idx="29">
                  <c:v>8.7811400000000503</c:v>
                </c:pt>
                <c:pt idx="30">
                  <c:v>8.3879545714280539</c:v>
                </c:pt>
                <c:pt idx="31">
                  <c:v>8.6238658571426186</c:v>
                </c:pt>
                <c:pt idx="32">
                  <c:v>7.942344571428066</c:v>
                </c:pt>
                <c:pt idx="33">
                  <c:v>8.1782558571428581</c:v>
                </c:pt>
                <c:pt idx="34">
                  <c:v>8.2044681428567401</c:v>
                </c:pt>
                <c:pt idx="35">
                  <c:v>8.4403794285710774</c:v>
                </c:pt>
                <c:pt idx="36">
                  <c:v>8.0209817142851989</c:v>
                </c:pt>
                <c:pt idx="37">
                  <c:v>8.5190165714284376</c:v>
                </c:pt>
                <c:pt idx="38">
                  <c:v>7.65400871428551</c:v>
                </c:pt>
                <c:pt idx="39">
                  <c:v>8.2044681428565127</c:v>
                </c:pt>
                <c:pt idx="40">
                  <c:v>7.3394604285713285</c:v>
                </c:pt>
                <c:pt idx="41">
                  <c:v>6.9200627142854501</c:v>
                </c:pt>
                <c:pt idx="42">
                  <c:v>7.3656727142852105</c:v>
                </c:pt>
                <c:pt idx="43">
                  <c:v>7.5753715714281498</c:v>
                </c:pt>
                <c:pt idx="44">
                  <c:v>7.5491592857140404</c:v>
                </c:pt>
                <c:pt idx="45">
                  <c:v>7.6277962857141119</c:v>
                </c:pt>
                <c:pt idx="46">
                  <c:v>6.631726714285378</c:v>
                </c:pt>
                <c:pt idx="47">
                  <c:v>6.7627884285707296</c:v>
                </c:pt>
                <c:pt idx="48">
                  <c:v>6.9724872857141236</c:v>
                </c:pt>
                <c:pt idx="49">
                  <c:v>8.7287154285713768</c:v>
                </c:pt>
                <c:pt idx="50">
                  <c:v>9.5150861428567168</c:v>
                </c:pt>
                <c:pt idx="51">
                  <c:v>12.477082571428127</c:v>
                </c:pt>
                <c:pt idx="52">
                  <c:v>13.735275857142824</c:v>
                </c:pt>
                <c:pt idx="53">
                  <c:v>15.596353285713576</c:v>
                </c:pt>
                <c:pt idx="54">
                  <c:v>16.539998142856803</c:v>
                </c:pt>
                <c:pt idx="55">
                  <c:v>18.112739714285908</c:v>
                </c:pt>
                <c:pt idx="56">
                  <c:v>17.955465428570506</c:v>
                </c:pt>
                <c:pt idx="57">
                  <c:v>18.296226142856767</c:v>
                </c:pt>
                <c:pt idx="58">
                  <c:v>17.247731714285464</c:v>
                </c:pt>
                <c:pt idx="59">
                  <c:v>18.1651642857139</c:v>
                </c:pt>
                <c:pt idx="60">
                  <c:v>18.820473285714115</c:v>
                </c:pt>
                <c:pt idx="61">
                  <c:v>19.108809285714187</c:v>
                </c:pt>
                <c:pt idx="62">
                  <c:v>18.663199142856456</c:v>
                </c:pt>
                <c:pt idx="63">
                  <c:v>18.3748632857139</c:v>
                </c:pt>
                <c:pt idx="64">
                  <c:v>18.76804857142838</c:v>
                </c:pt>
                <c:pt idx="65">
                  <c:v>18.296226142857222</c:v>
                </c:pt>
                <c:pt idx="66">
                  <c:v>18.951535142856528</c:v>
                </c:pt>
                <c:pt idx="67">
                  <c:v>18.663199142856911</c:v>
                </c:pt>
                <c:pt idx="68">
                  <c:v>19.003959714285202</c:v>
                </c:pt>
                <c:pt idx="69">
                  <c:v>18.06031485714243</c:v>
                </c:pt>
                <c:pt idx="70">
                  <c:v>17.693341857143196</c:v>
                </c:pt>
                <c:pt idx="71">
                  <c:v>18.505924999999252</c:v>
                </c:pt>
                <c:pt idx="72">
                  <c:v>19.003959857142263</c:v>
                </c:pt>
                <c:pt idx="73">
                  <c:v>18.558349714285441</c:v>
                </c:pt>
                <c:pt idx="74">
                  <c:v>18.925322714285585</c:v>
                </c:pt>
                <c:pt idx="75">
                  <c:v>18.741836285713589</c:v>
                </c:pt>
                <c:pt idx="76">
                  <c:v>19.580631714285801</c:v>
                </c:pt>
                <c:pt idx="77">
                  <c:v>19.108809285713733</c:v>
                </c:pt>
                <c:pt idx="78">
                  <c:v>18.558349714285441</c:v>
                </c:pt>
                <c:pt idx="79">
                  <c:v>18.243801428571032</c:v>
                </c:pt>
                <c:pt idx="80">
                  <c:v>18.06031485714243</c:v>
                </c:pt>
                <c:pt idx="81">
                  <c:v>17.955465428571415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2.2777474094616546E-2</c:v>
                </c:pt>
                <c:pt idx="3">
                  <c:v>0.13021494533096137</c:v>
                </c:pt>
                <c:pt idx="4">
                  <c:v>0.36068548174931303</c:v>
                </c:pt>
                <c:pt idx="5">
                  <c:v>0.74214665616252162</c:v>
                </c:pt>
                <c:pt idx="6">
                  <c:v>1.296768809805221</c:v>
                </c:pt>
                <c:pt idx="7">
                  <c:v>2.0422386130493644</c:v>
                </c:pt>
                <c:pt idx="8">
                  <c:v>2.9922266994264475</c:v>
                </c:pt>
                <c:pt idx="9">
                  <c:v>4.1565317374668078</c:v>
                </c:pt>
                <c:pt idx="10">
                  <c:v>5.5410839319630618</c:v>
                </c:pt>
                <c:pt idx="11">
                  <c:v>7.1478925892682206</c:v>
                </c:pt>
                <c:pt idx="12">
                  <c:v>8.9749843292347879</c:v>
                </c:pt>
                <c:pt idx="13">
                  <c:v>11.016360998756012</c:v>
                </c:pt>
                <c:pt idx="14">
                  <c:v>13.261996984442469</c:v>
                </c:pt>
                <c:pt idx="15">
                  <c:v>15.697889846504181</c:v>
                </c:pt>
                <c:pt idx="16">
                  <c:v>18.306174077527096</c:v>
                </c:pt>
                <c:pt idx="17">
                  <c:v>21.065304453256953</c:v>
                </c:pt>
                <c:pt idx="18">
                  <c:v>23.950312474188539</c:v>
                </c:pt>
                <c:pt idx="19">
                  <c:v>26.933136606044339</c:v>
                </c:pt>
                <c:pt idx="20">
                  <c:v>29.983024340075652</c:v>
                </c:pt>
                <c:pt idx="21">
                  <c:v>33.067001501682569</c:v>
                </c:pt>
                <c:pt idx="22">
                  <c:v>36.150401767295932</c:v>
                </c:pt>
                <c:pt idx="23">
                  <c:v>39.197447056092074</c:v>
                </c:pt>
                <c:pt idx="24">
                  <c:v>42.171867407969728</c:v>
                </c:pt>
                <c:pt idx="25">
                  <c:v>45.037547209520824</c:v>
                </c:pt>
                <c:pt idx="26">
                  <c:v>47.759183250823789</c:v>
                </c:pt>
                <c:pt idx="27">
                  <c:v>50.30293914620389</c:v>
                </c:pt>
                <c:pt idx="28">
                  <c:v>52.63708017887361</c:v>
                </c:pt>
                <c:pt idx="29">
                  <c:v>54.732572665064382</c:v>
                </c:pt>
                <c:pt idx="30">
                  <c:v>56.56363249287692</c:v>
                </c:pt>
                <c:pt idx="31">
                  <c:v>58.10820857020294</c:v>
                </c:pt>
                <c:pt idx="32">
                  <c:v>59.348388489995401</c:v>
                </c:pt>
                <c:pt idx="33">
                  <c:v>60.270715744939729</c:v>
                </c:pt>
                <c:pt idx="34">
                  <c:v>60.866410233152543</c:v>
                </c:pt>
                <c:pt idx="35">
                  <c:v>61.131486510861649</c:v>
                </c:pt>
                <c:pt idx="36">
                  <c:v>61.066767172119086</c:v>
                </c:pt>
                <c:pt idx="37">
                  <c:v>60.67779176437039</c:v>
                </c:pt>
                <c:pt idx="38">
                  <c:v>59.974624671400022</c:v>
                </c:pt>
                <c:pt idx="39">
                  <c:v>58.971568300206862</c:v>
                </c:pt>
                <c:pt idx="40">
                  <c:v>57.686790588302884</c:v>
                </c:pt>
                <c:pt idx="41">
                  <c:v>56.14187820432636</c:v>
                </c:pt>
                <c:pt idx="42">
                  <c:v>54.361328762734452</c:v>
                </c:pt>
                <c:pt idx="43">
                  <c:v>52.371996844997852</c:v>
                </c:pt>
                <c:pt idx="44">
                  <c:v>50.202509567756579</c:v>
                </c:pt>
                <c:pt idx="45">
                  <c:v>47.882667837684686</c:v>
                </c:pt>
                <c:pt idx="46">
                  <c:v>45.442849281377477</c:v>
                </c:pt>
                <c:pt idx="47">
                  <c:v>42.913428157316233</c:v>
                </c:pt>
                <c:pt idx="48">
                  <c:v>40.324226388242828</c:v>
                </c:pt>
                <c:pt idx="49">
                  <c:v>37.704008257458739</c:v>
                </c:pt>
                <c:pt idx="50">
                  <c:v>35.08002936868067</c:v>
                </c:pt>
                <c:pt idx="51">
                  <c:v>32.477648264789742</c:v>
                </c:pt>
                <c:pt idx="52">
                  <c:v>29.920006731885021</c:v>
                </c:pt>
                <c:pt idx="53">
                  <c:v>27.427782379706532</c:v>
                </c:pt>
                <c:pt idx="54">
                  <c:v>25.019014683737876</c:v>
                </c:pt>
                <c:pt idx="55">
                  <c:v>22.709003387625017</c:v>
                </c:pt>
                <c:pt idx="56">
                  <c:v>20.510276076142478</c:v>
                </c:pt>
                <c:pt idx="57">
                  <c:v>18.432619904609961</c:v>
                </c:pt>
                <c:pt idx="58">
                  <c:v>16.483170960632943</c:v>
                </c:pt>
                <c:pt idx="59">
                  <c:v>14.666553571639744</c:v>
                </c:pt>
                <c:pt idx="60">
                  <c:v>12.985061072999486</c:v>
                </c:pt>
                <c:pt idx="61">
                  <c:v>11.438869115913185</c:v>
                </c:pt>
                <c:pt idx="62">
                  <c:v>10.026272505800565</c:v>
                </c:pt>
                <c:pt idx="63">
                  <c:v>8.743936791261806</c:v>
                </c:pt>
                <c:pt idx="64">
                  <c:v>7.5871563307850494</c:v>
                </c:pt>
                <c:pt idx="65">
                  <c:v>6.5501113011850123</c:v>
                </c:pt>
                <c:pt idx="66">
                  <c:v>5.6261170253686119</c:v>
                </c:pt>
                <c:pt idx="67">
                  <c:v>4.8078600325642924</c:v>
                </c:pt>
                <c:pt idx="68">
                  <c:v>4.087616367594527</c:v>
                </c:pt>
                <c:pt idx="69">
                  <c:v>3.4574487863699277</c:v>
                </c:pt>
                <c:pt idx="70">
                  <c:v>2.9093805670863104</c:v>
                </c:pt>
                <c:pt idx="71">
                  <c:v>2.4355446919709238</c:v>
                </c:pt>
                <c:pt idx="72">
                  <c:v>2.0283080820010362</c:v>
                </c:pt>
                <c:pt idx="73">
                  <c:v>1.6803713742202546</c:v>
                </c:pt>
                <c:pt idx="74">
                  <c:v>1.3848454037642541</c:v>
                </c:pt>
                <c:pt idx="75">
                  <c:v>1.135306083939956</c:v>
                </c:pt>
                <c:pt idx="76">
                  <c:v>0.92582976817062501</c:v>
                </c:pt>
                <c:pt idx="77">
                  <c:v>0.75101143380047619</c:v>
                </c:pt>
                <c:pt idx="78">
                  <c:v>0.60596816091881289</c:v>
                </c:pt>
                <c:pt idx="79">
                  <c:v>0.48633040431600955</c:v>
                </c:pt>
                <c:pt idx="80">
                  <c:v>0.38822349049454058</c:v>
                </c:pt>
                <c:pt idx="81">
                  <c:v>0.30824163249777403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2104"/>
        <c:axId val="630713480"/>
      </c:scatterChart>
      <c:valAx>
        <c:axId val="63072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3480"/>
        <c:crosses val="autoZero"/>
        <c:crossBetween val="midCat"/>
      </c:valAx>
      <c:valAx>
        <c:axId val="63071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2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6.264288409</c:v>
                </c:pt>
                <c:pt idx="3">
                  <c:v>13.05029841</c:v>
                </c:pt>
                <c:pt idx="4">
                  <c:v>81.75091481</c:v>
                </c:pt>
                <c:pt idx="5">
                  <c:v>141.7600727</c:v>
                </c:pt>
                <c:pt idx="6">
                  <c:v>141.7600727</c:v>
                </c:pt>
                <c:pt idx="7">
                  <c:v>426.2623492</c:v>
                </c:pt>
                <c:pt idx="8">
                  <c:v>13923.02189</c:v>
                </c:pt>
                <c:pt idx="9">
                  <c:v>41865.52605</c:v>
                </c:pt>
                <c:pt idx="10">
                  <c:v>4939956.088</c:v>
                </c:pt>
                <c:pt idx="11">
                  <c:v>17845697.49</c:v>
                </c:pt>
                <c:pt idx="12">
                  <c:v>582894052.7</c:v>
                </c:pt>
                <c:pt idx="13">
                  <c:v>1752720519</c:v>
                </c:pt>
                <c:pt idx="14">
                  <c:v>27480238959</c:v>
                </c:pt>
                <c:pt idx="15">
                  <c:v>7.47119E+11</c:v>
                </c:pt>
                <c:pt idx="16">
                  <c:v>4.23163E+13</c:v>
                </c:pt>
                <c:pt idx="17">
                  <c:v>3.12785E+16</c:v>
                </c:pt>
                <c:pt idx="18">
                  <c:v>1.10978E+19</c:v>
                </c:pt>
                <c:pt idx="19">
                  <c:v>1.2055E+20</c:v>
                </c:pt>
                <c:pt idx="20">
                  <c:v>1.89006E+21</c:v>
                </c:pt>
                <c:pt idx="21">
                  <c:v>3.43424E+26</c:v>
                </c:pt>
                <c:pt idx="22">
                  <c:v>5.84886E+28</c:v>
                </c:pt>
                <c:pt idx="23">
                  <c:v>3.25364E+32</c:v>
                </c:pt>
                <c:pt idx="24">
                  <c:v>1.63649E+37</c:v>
                </c:pt>
                <c:pt idx="25">
                  <c:v>6.72896E+43</c:v>
                </c:pt>
                <c:pt idx="26">
                  <c:v>4.4971E+47</c:v>
                </c:pt>
                <c:pt idx="27">
                  <c:v>5.76411E+50</c:v>
                </c:pt>
                <c:pt idx="28">
                  <c:v>2.66896E+54</c:v>
                </c:pt>
                <c:pt idx="29">
                  <c:v>5.82617E+59</c:v>
                </c:pt>
                <c:pt idx="30">
                  <c:v>2.06715E+62</c:v>
                </c:pt>
                <c:pt idx="31">
                  <c:v>5.42127E+67</c:v>
                </c:pt>
                <c:pt idx="32">
                  <c:v>1.88917E+72</c:v>
                </c:pt>
                <c:pt idx="33">
                  <c:v>6.58324E+76</c:v>
                </c:pt>
                <c:pt idx="34">
                  <c:v>1.01374E+80</c:v>
                </c:pt>
                <c:pt idx="35">
                  <c:v>2.44749E+84</c:v>
                </c:pt>
                <c:pt idx="36">
                  <c:v>2.8364E+88</c:v>
                </c:pt>
                <c:pt idx="37">
                  <c:v>3.28711E+92</c:v>
                </c:pt>
                <c:pt idx="38">
                  <c:v>2.02239E+95</c:v>
                </c:pt>
                <c:pt idx="39">
                  <c:v>3.3225E+101</c:v>
                </c:pt>
                <c:pt idx="40">
                  <c:v>2.7162E+103</c:v>
                </c:pt>
                <c:pt idx="41">
                  <c:v>2.2205E+105</c:v>
                </c:pt>
                <c:pt idx="42">
                  <c:v>1.2132E+111</c:v>
                </c:pt>
                <c:pt idx="43">
                  <c:v>6.102E+115</c:v>
                </c:pt>
                <c:pt idx="44">
                  <c:v>5.8861E+119</c:v>
                </c:pt>
                <c:pt idx="45">
                  <c:v>6.2797E+122</c:v>
                </c:pt>
                <c:pt idx="46">
                  <c:v>9.67E+125</c:v>
                </c:pt>
                <c:pt idx="47">
                  <c:v>1.9786E+128</c:v>
                </c:pt>
                <c:pt idx="48">
                  <c:v>7.0201E+130</c:v>
                </c:pt>
                <c:pt idx="49">
                  <c:v>8.3727E+141</c:v>
                </c:pt>
                <c:pt idx="50">
                  <c:v>1.0352E+149</c:v>
                </c:pt>
                <c:pt idx="51">
                  <c:v>1.0093E+162</c:v>
                </c:pt>
                <c:pt idx="52">
                  <c:v>7.1966E+168</c:v>
                </c:pt>
                <c:pt idx="53">
                  <c:v>5.0397E+177</c:v>
                </c:pt>
                <c:pt idx="54">
                  <c:v>7.6221E+182</c:v>
                </c:pt>
                <c:pt idx="55">
                  <c:v>1.6342E+190</c:v>
                </c:pt>
                <c:pt idx="56">
                  <c:v>6.4817E+200</c:v>
                </c:pt>
                <c:pt idx="57">
                  <c:v>8.7052E+208</c:v>
                </c:pt>
                <c:pt idx="58">
                  <c:v>5.5119E+218</c:v>
                </c:pt>
                <c:pt idx="59">
                  <c:v>2.418E+228</c:v>
                </c:pt>
                <c:pt idx="60">
                  <c:v>1.6631E+239</c:v>
                </c:pt>
                <c:pt idx="61">
                  <c:v>1.8929E+245</c:v>
                </c:pt>
                <c:pt idx="62">
                  <c:v>1.7934E+251</c:v>
                </c:pt>
                <c:pt idx="63">
                  <c:v>9.4517E+260</c:v>
                </c:pt>
                <c:pt idx="64">
                  <c:v>1.9902E+270</c:v>
                </c:pt>
                <c:pt idx="65">
                  <c:v>4.6351E+278</c:v>
                </c:pt>
                <c:pt idx="66">
                  <c:v>1.9971E+290</c:v>
                </c:pt>
                <c:pt idx="67">
                  <c:v>1.8251E+300</c:v>
                </c:pt>
                <c:pt idx="68">
                  <c:v>2.2566E+307</c:v>
                </c:pt>
                <c:pt idx="69">
                  <c:v>#NUM!</c:v>
                </c:pt>
                <c:pt idx="70">
                  <c:v>#NUM!</c:v>
                </c:pt>
                <c:pt idx="71">
                  <c:v>#NUM!</c:v>
                </c:pt>
                <c:pt idx="72">
                  <c:v>#NUM!</c:v>
                </c:pt>
                <c:pt idx="73">
                  <c:v>#NUM!</c:v>
                </c:pt>
                <c:pt idx="74">
                  <c:v>#NUM!</c:v>
                </c:pt>
                <c:pt idx="75">
                  <c:v>#NUM!</c:v>
                </c:pt>
                <c:pt idx="76">
                  <c:v>#NUM!</c:v>
                </c:pt>
                <c:pt idx="77">
                  <c:v>#NUM!</c:v>
                </c:pt>
                <c:pt idx="78">
                  <c:v>#NUM!</c:v>
                </c:pt>
                <c:pt idx="79">
                  <c:v>#NUM!</c:v>
                </c:pt>
                <c:pt idx="80">
                  <c:v>#NUM!</c:v>
                </c:pt>
                <c:pt idx="81">
                  <c:v>#NUM!</c:v>
                </c:pt>
                <c:pt idx="82">
                  <c:v>#NUM!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0.18348657142814773</c:v>
                </c:pt>
                <c:pt idx="3">
                  <c:v>-0.10484942857192436</c:v>
                </c:pt>
                <c:pt idx="4">
                  <c:v>-7.8637000000526314E-2</c:v>
                </c:pt>
                <c:pt idx="5">
                  <c:v>-7.863700000029894E-2</c:v>
                </c:pt>
                <c:pt idx="6">
                  <c:v>-0.18348642857176856</c:v>
                </c:pt>
                <c:pt idx="7">
                  <c:v>-0.10484942857169699</c:v>
                </c:pt>
                <c:pt idx="8">
                  <c:v>-5.242457142890089E-2</c:v>
                </c:pt>
                <c:pt idx="9">
                  <c:v>-0.15727400000014313</c:v>
                </c:pt>
                <c:pt idx="10">
                  <c:v>0.41939785714248501</c:v>
                </c:pt>
                <c:pt idx="11">
                  <c:v>0.34076071428557952</c:v>
                </c:pt>
                <c:pt idx="12">
                  <c:v>0.76015842857123062</c:v>
                </c:pt>
                <c:pt idx="13">
                  <c:v>0.91743257142798029</c:v>
                </c:pt>
                <c:pt idx="14">
                  <c:v>1.1533438571423176</c:v>
                </c:pt>
                <c:pt idx="15">
                  <c:v>1.1271314285711469</c:v>
                </c:pt>
                <c:pt idx="16">
                  <c:v>1.5465291428565706</c:v>
                </c:pt>
                <c:pt idx="17">
                  <c:v>1.808652714285472</c:v>
                </c:pt>
                <c:pt idx="18">
                  <c:v>2.4639617142856878</c:v>
                </c:pt>
                <c:pt idx="19">
                  <c:v>2.306687571428256</c:v>
                </c:pt>
                <c:pt idx="20">
                  <c:v>2.5425988571421385</c:v>
                </c:pt>
                <c:pt idx="21">
                  <c:v>3.8794289999998455</c:v>
                </c:pt>
                <c:pt idx="22">
                  <c:v>4.1415527142855808</c:v>
                </c:pt>
                <c:pt idx="23">
                  <c:v>4.7968617142855692</c:v>
                </c:pt>
                <c:pt idx="24">
                  <c:v>5.399745999999368</c:v>
                </c:pt>
                <c:pt idx="25">
                  <c:v>6.736576142857075</c:v>
                </c:pt>
                <c:pt idx="26">
                  <c:v>7.6540087142852826</c:v>
                </c:pt>
                <c:pt idx="27">
                  <c:v>8.2831052857138729</c:v>
                </c:pt>
                <c:pt idx="28">
                  <c:v>7.7588581428565249</c:v>
                </c:pt>
                <c:pt idx="29">
                  <c:v>8.7811400000000503</c:v>
                </c:pt>
                <c:pt idx="30">
                  <c:v>8.3879545714280539</c:v>
                </c:pt>
                <c:pt idx="31">
                  <c:v>8.6238658571426186</c:v>
                </c:pt>
                <c:pt idx="32">
                  <c:v>7.942344571428066</c:v>
                </c:pt>
                <c:pt idx="33">
                  <c:v>8.1782558571428581</c:v>
                </c:pt>
                <c:pt idx="34">
                  <c:v>8.2044681428567401</c:v>
                </c:pt>
                <c:pt idx="35">
                  <c:v>8.4403794285710774</c:v>
                </c:pt>
                <c:pt idx="36">
                  <c:v>8.0209817142851989</c:v>
                </c:pt>
                <c:pt idx="37">
                  <c:v>8.5190165714284376</c:v>
                </c:pt>
                <c:pt idx="38">
                  <c:v>7.65400871428551</c:v>
                </c:pt>
                <c:pt idx="39">
                  <c:v>8.2044681428565127</c:v>
                </c:pt>
                <c:pt idx="40">
                  <c:v>7.3394604285713285</c:v>
                </c:pt>
                <c:pt idx="41">
                  <c:v>6.9200627142854501</c:v>
                </c:pt>
                <c:pt idx="42">
                  <c:v>7.3656727142852105</c:v>
                </c:pt>
                <c:pt idx="43">
                  <c:v>7.5753715714281498</c:v>
                </c:pt>
                <c:pt idx="44">
                  <c:v>7.5491592857140404</c:v>
                </c:pt>
                <c:pt idx="45">
                  <c:v>7.6277962857141119</c:v>
                </c:pt>
                <c:pt idx="46">
                  <c:v>6.631726714285378</c:v>
                </c:pt>
                <c:pt idx="47">
                  <c:v>6.7627884285707296</c:v>
                </c:pt>
                <c:pt idx="48">
                  <c:v>6.9724872857141236</c:v>
                </c:pt>
                <c:pt idx="49">
                  <c:v>8.7287154285713768</c:v>
                </c:pt>
                <c:pt idx="50">
                  <c:v>9.5150861428567168</c:v>
                </c:pt>
                <c:pt idx="51">
                  <c:v>12.477082571428127</c:v>
                </c:pt>
                <c:pt idx="52">
                  <c:v>13.735275857142824</c:v>
                </c:pt>
                <c:pt idx="53">
                  <c:v>15.596353285713576</c:v>
                </c:pt>
                <c:pt idx="54">
                  <c:v>16.539998142856803</c:v>
                </c:pt>
                <c:pt idx="55">
                  <c:v>18.112739714285908</c:v>
                </c:pt>
                <c:pt idx="56">
                  <c:v>17.955465428570506</c:v>
                </c:pt>
                <c:pt idx="57">
                  <c:v>18.296226142856767</c:v>
                </c:pt>
                <c:pt idx="58">
                  <c:v>17.247731714285464</c:v>
                </c:pt>
                <c:pt idx="59">
                  <c:v>18.1651642857139</c:v>
                </c:pt>
                <c:pt idx="60">
                  <c:v>18.820473285714115</c:v>
                </c:pt>
                <c:pt idx="61">
                  <c:v>19.108809285714187</c:v>
                </c:pt>
                <c:pt idx="62">
                  <c:v>18.663199142856456</c:v>
                </c:pt>
                <c:pt idx="63">
                  <c:v>18.3748632857139</c:v>
                </c:pt>
                <c:pt idx="64">
                  <c:v>18.76804857142838</c:v>
                </c:pt>
                <c:pt idx="65">
                  <c:v>18.296226142857222</c:v>
                </c:pt>
                <c:pt idx="66">
                  <c:v>18.951535142856528</c:v>
                </c:pt>
                <c:pt idx="67">
                  <c:v>18.663199142856911</c:v>
                </c:pt>
                <c:pt idx="68">
                  <c:v>19.003959714285202</c:v>
                </c:pt>
                <c:pt idx="69">
                  <c:v>18.06031485714243</c:v>
                </c:pt>
                <c:pt idx="70">
                  <c:v>17.693341857143196</c:v>
                </c:pt>
                <c:pt idx="71">
                  <c:v>18.505924999999252</c:v>
                </c:pt>
                <c:pt idx="72">
                  <c:v>19.003959857142263</c:v>
                </c:pt>
                <c:pt idx="73">
                  <c:v>18.558349714285441</c:v>
                </c:pt>
                <c:pt idx="74">
                  <c:v>18.925322714285585</c:v>
                </c:pt>
                <c:pt idx="75">
                  <c:v>18.741836285713589</c:v>
                </c:pt>
                <c:pt idx="76">
                  <c:v>19.580631714285801</c:v>
                </c:pt>
                <c:pt idx="77">
                  <c:v>19.108809285713733</c:v>
                </c:pt>
                <c:pt idx="78">
                  <c:v>18.558349714285441</c:v>
                </c:pt>
                <c:pt idx="79">
                  <c:v>18.243801428571032</c:v>
                </c:pt>
                <c:pt idx="80">
                  <c:v>18.06031485714243</c:v>
                </c:pt>
                <c:pt idx="81">
                  <c:v>17.955465428571415</c:v>
                </c:pt>
                <c:pt idx="82">
                  <c:v>17.850615999999491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6.264288409</c:v>
                </c:pt>
                <c:pt idx="3">
                  <c:v>13.05029841</c:v>
                </c:pt>
                <c:pt idx="4">
                  <c:v>81.75091481</c:v>
                </c:pt>
                <c:pt idx="5">
                  <c:v>141.7600727</c:v>
                </c:pt>
                <c:pt idx="6">
                  <c:v>141.7600727</c:v>
                </c:pt>
                <c:pt idx="7">
                  <c:v>426.2623492</c:v>
                </c:pt>
                <c:pt idx="8">
                  <c:v>13923.02189</c:v>
                </c:pt>
                <c:pt idx="9">
                  <c:v>41865.52605</c:v>
                </c:pt>
                <c:pt idx="10">
                  <c:v>4939956.088</c:v>
                </c:pt>
                <c:pt idx="11">
                  <c:v>17845697.49</c:v>
                </c:pt>
                <c:pt idx="12">
                  <c:v>582894052.7</c:v>
                </c:pt>
                <c:pt idx="13">
                  <c:v>1752720519</c:v>
                </c:pt>
                <c:pt idx="14">
                  <c:v>27480238959</c:v>
                </c:pt>
                <c:pt idx="15">
                  <c:v>7.47119E+11</c:v>
                </c:pt>
                <c:pt idx="16">
                  <c:v>4.23163E+13</c:v>
                </c:pt>
                <c:pt idx="17">
                  <c:v>3.12785E+16</c:v>
                </c:pt>
                <c:pt idx="18">
                  <c:v>1.10978E+19</c:v>
                </c:pt>
                <c:pt idx="19">
                  <c:v>1.2055E+20</c:v>
                </c:pt>
                <c:pt idx="20">
                  <c:v>1.89006E+21</c:v>
                </c:pt>
                <c:pt idx="21">
                  <c:v>3.43424E+26</c:v>
                </c:pt>
                <c:pt idx="22">
                  <c:v>5.84886E+28</c:v>
                </c:pt>
                <c:pt idx="23">
                  <c:v>3.25364E+32</c:v>
                </c:pt>
                <c:pt idx="24">
                  <c:v>1.63649E+37</c:v>
                </c:pt>
                <c:pt idx="25">
                  <c:v>6.72896E+43</c:v>
                </c:pt>
                <c:pt idx="26">
                  <c:v>4.4971E+47</c:v>
                </c:pt>
                <c:pt idx="27">
                  <c:v>5.76411E+50</c:v>
                </c:pt>
                <c:pt idx="28">
                  <c:v>2.66896E+54</c:v>
                </c:pt>
                <c:pt idx="29">
                  <c:v>5.82617E+59</c:v>
                </c:pt>
                <c:pt idx="30">
                  <c:v>2.06715E+62</c:v>
                </c:pt>
                <c:pt idx="31">
                  <c:v>5.42127E+67</c:v>
                </c:pt>
                <c:pt idx="32">
                  <c:v>1.88917E+72</c:v>
                </c:pt>
                <c:pt idx="33">
                  <c:v>6.58324E+76</c:v>
                </c:pt>
                <c:pt idx="34">
                  <c:v>1.01374E+80</c:v>
                </c:pt>
                <c:pt idx="35">
                  <c:v>2.44749E+84</c:v>
                </c:pt>
                <c:pt idx="36">
                  <c:v>2.8364E+88</c:v>
                </c:pt>
                <c:pt idx="37">
                  <c:v>3.28711E+92</c:v>
                </c:pt>
                <c:pt idx="38">
                  <c:v>2.02239E+95</c:v>
                </c:pt>
                <c:pt idx="39">
                  <c:v>3.3225E+101</c:v>
                </c:pt>
                <c:pt idx="40">
                  <c:v>2.7162E+103</c:v>
                </c:pt>
                <c:pt idx="41">
                  <c:v>2.2205E+105</c:v>
                </c:pt>
                <c:pt idx="42">
                  <c:v>1.2132E+111</c:v>
                </c:pt>
                <c:pt idx="43">
                  <c:v>6.102E+115</c:v>
                </c:pt>
                <c:pt idx="44">
                  <c:v>5.8861E+119</c:v>
                </c:pt>
                <c:pt idx="45">
                  <c:v>6.2797E+122</c:v>
                </c:pt>
                <c:pt idx="46">
                  <c:v>9.67E+125</c:v>
                </c:pt>
                <c:pt idx="47">
                  <c:v>1.9786E+128</c:v>
                </c:pt>
                <c:pt idx="48">
                  <c:v>7.0201E+130</c:v>
                </c:pt>
                <c:pt idx="49">
                  <c:v>8.3727E+141</c:v>
                </c:pt>
                <c:pt idx="50">
                  <c:v>1.0352E+149</c:v>
                </c:pt>
                <c:pt idx="51">
                  <c:v>1.0093E+162</c:v>
                </c:pt>
                <c:pt idx="52">
                  <c:v>7.1966E+168</c:v>
                </c:pt>
                <c:pt idx="53">
                  <c:v>5.0397E+177</c:v>
                </c:pt>
                <c:pt idx="54">
                  <c:v>7.6221E+182</c:v>
                </c:pt>
                <c:pt idx="55">
                  <c:v>1.6342E+190</c:v>
                </c:pt>
                <c:pt idx="56">
                  <c:v>6.4817E+200</c:v>
                </c:pt>
                <c:pt idx="57">
                  <c:v>8.7052E+208</c:v>
                </c:pt>
                <c:pt idx="58">
                  <c:v>5.5119E+218</c:v>
                </c:pt>
                <c:pt idx="59">
                  <c:v>2.418E+228</c:v>
                </c:pt>
                <c:pt idx="60">
                  <c:v>1.6631E+239</c:v>
                </c:pt>
                <c:pt idx="61">
                  <c:v>1.8929E+245</c:v>
                </c:pt>
                <c:pt idx="62">
                  <c:v>1.7934E+251</c:v>
                </c:pt>
                <c:pt idx="63">
                  <c:v>9.4517E+260</c:v>
                </c:pt>
                <c:pt idx="64">
                  <c:v>1.9902E+270</c:v>
                </c:pt>
                <c:pt idx="65">
                  <c:v>4.6351E+278</c:v>
                </c:pt>
                <c:pt idx="66">
                  <c:v>1.9971E+290</c:v>
                </c:pt>
                <c:pt idx="67">
                  <c:v>1.8251E+300</c:v>
                </c:pt>
                <c:pt idx="68">
                  <c:v>2.2566E+307</c:v>
                </c:pt>
                <c:pt idx="69">
                  <c:v>#NUM!</c:v>
                </c:pt>
                <c:pt idx="70">
                  <c:v>#NUM!</c:v>
                </c:pt>
                <c:pt idx="71">
                  <c:v>#NUM!</c:v>
                </c:pt>
                <c:pt idx="72">
                  <c:v>#NUM!</c:v>
                </c:pt>
                <c:pt idx="73">
                  <c:v>#NUM!</c:v>
                </c:pt>
                <c:pt idx="74">
                  <c:v>#NUM!</c:v>
                </c:pt>
                <c:pt idx="75">
                  <c:v>#NUM!</c:v>
                </c:pt>
                <c:pt idx="76">
                  <c:v>#NUM!</c:v>
                </c:pt>
                <c:pt idx="77">
                  <c:v>#NUM!</c:v>
                </c:pt>
                <c:pt idx="78">
                  <c:v>#NUM!</c:v>
                </c:pt>
                <c:pt idx="79">
                  <c:v>#NUM!</c:v>
                </c:pt>
                <c:pt idx="80">
                  <c:v>#NUM!</c:v>
                </c:pt>
                <c:pt idx="81">
                  <c:v>#NUM!</c:v>
                </c:pt>
                <c:pt idx="82">
                  <c:v>#NUM!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4.3317773328013471</c:v>
                </c:pt>
                <c:pt idx="3">
                  <c:v>17.636543944391583</c:v>
                </c:pt>
                <c:pt idx="4">
                  <c:v>17.683256279196399</c:v>
                </c:pt>
                <c:pt idx="5">
                  <c:v>17.683256279196403</c:v>
                </c:pt>
                <c:pt idx="6">
                  <c:v>17.683256279196407</c:v>
                </c:pt>
                <c:pt idx="7">
                  <c:v>17.683256279196407</c:v>
                </c:pt>
                <c:pt idx="8">
                  <c:v>17.683256279196407</c:v>
                </c:pt>
                <c:pt idx="9">
                  <c:v>17.683256279196407</c:v>
                </c:pt>
                <c:pt idx="10">
                  <c:v>17.683256279196407</c:v>
                </c:pt>
                <c:pt idx="11">
                  <c:v>17.683256279196407</c:v>
                </c:pt>
                <c:pt idx="12">
                  <c:v>17.683256279196407</c:v>
                </c:pt>
                <c:pt idx="13">
                  <c:v>17.683256279196407</c:v>
                </c:pt>
                <c:pt idx="14">
                  <c:v>17.683256279196407</c:v>
                </c:pt>
                <c:pt idx="15">
                  <c:v>17.683256279196407</c:v>
                </c:pt>
                <c:pt idx="16">
                  <c:v>17.683256279196407</c:v>
                </c:pt>
                <c:pt idx="17">
                  <c:v>17.683256279196407</c:v>
                </c:pt>
                <c:pt idx="18">
                  <c:v>17.683256279196407</c:v>
                </c:pt>
                <c:pt idx="19">
                  <c:v>17.683256279196407</c:v>
                </c:pt>
                <c:pt idx="20">
                  <c:v>17.683256279196407</c:v>
                </c:pt>
                <c:pt idx="21">
                  <c:v>17.683256279196407</c:v>
                </c:pt>
                <c:pt idx="22">
                  <c:v>17.683256279196407</c:v>
                </c:pt>
                <c:pt idx="23">
                  <c:v>17.683256279196407</c:v>
                </c:pt>
                <c:pt idx="24">
                  <c:v>17.683256279196407</c:v>
                </c:pt>
                <c:pt idx="25">
                  <c:v>17.683256279196407</c:v>
                </c:pt>
                <c:pt idx="26">
                  <c:v>17.683256279196407</c:v>
                </c:pt>
                <c:pt idx="27">
                  <c:v>17.683256279196407</c:v>
                </c:pt>
                <c:pt idx="28">
                  <c:v>17.683256279196407</c:v>
                </c:pt>
                <c:pt idx="29">
                  <c:v>17.683256279196407</c:v>
                </c:pt>
                <c:pt idx="30">
                  <c:v>17.683256279196407</c:v>
                </c:pt>
                <c:pt idx="31">
                  <c:v>17.683256279196407</c:v>
                </c:pt>
                <c:pt idx="32">
                  <c:v>17.683256279196407</c:v>
                </c:pt>
                <c:pt idx="33">
                  <c:v>17.683256279196407</c:v>
                </c:pt>
                <c:pt idx="34">
                  <c:v>17.683256279196407</c:v>
                </c:pt>
                <c:pt idx="35">
                  <c:v>17.683256279196407</c:v>
                </c:pt>
                <c:pt idx="36">
                  <c:v>17.683256279196407</c:v>
                </c:pt>
                <c:pt idx="37">
                  <c:v>17.683256279196407</c:v>
                </c:pt>
                <c:pt idx="38">
                  <c:v>17.683256279196407</c:v>
                </c:pt>
                <c:pt idx="39">
                  <c:v>17.683256279196407</c:v>
                </c:pt>
                <c:pt idx="40">
                  <c:v>17.683256279196407</c:v>
                </c:pt>
                <c:pt idx="41">
                  <c:v>17.683256279196407</c:v>
                </c:pt>
                <c:pt idx="42">
                  <c:v>17.683256279196407</c:v>
                </c:pt>
                <c:pt idx="43">
                  <c:v>17.683256279196407</c:v>
                </c:pt>
                <c:pt idx="44">
                  <c:v>17.683256279196407</c:v>
                </c:pt>
                <c:pt idx="45">
                  <c:v>17.683256279196407</c:v>
                </c:pt>
                <c:pt idx="46">
                  <c:v>17.683256279196407</c:v>
                </c:pt>
                <c:pt idx="47">
                  <c:v>17.683256279196407</c:v>
                </c:pt>
                <c:pt idx="48">
                  <c:v>17.683256279196407</c:v>
                </c:pt>
                <c:pt idx="49">
                  <c:v>17.683256279196407</c:v>
                </c:pt>
                <c:pt idx="50">
                  <c:v>17.683256279196407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2304"/>
        <c:axId val="630711912"/>
      </c:scatterChart>
      <c:valAx>
        <c:axId val="6307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1912"/>
        <c:crosses val="autoZero"/>
        <c:crossBetween val="midCat"/>
      </c:valAx>
      <c:valAx>
        <c:axId val="63071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6.264288409</c:v>
                </c:pt>
                <c:pt idx="3">
                  <c:v>13.05029841</c:v>
                </c:pt>
                <c:pt idx="4">
                  <c:v>81.75091481</c:v>
                </c:pt>
                <c:pt idx="5">
                  <c:v>141.7600727</c:v>
                </c:pt>
                <c:pt idx="6">
                  <c:v>141.7600727</c:v>
                </c:pt>
                <c:pt idx="7">
                  <c:v>426.2623492</c:v>
                </c:pt>
                <c:pt idx="8">
                  <c:v>13923.02189</c:v>
                </c:pt>
                <c:pt idx="9">
                  <c:v>41865.52605</c:v>
                </c:pt>
                <c:pt idx="10">
                  <c:v>4939956.088</c:v>
                </c:pt>
                <c:pt idx="11">
                  <c:v>17845697.49</c:v>
                </c:pt>
                <c:pt idx="12">
                  <c:v>582894052.7</c:v>
                </c:pt>
                <c:pt idx="13">
                  <c:v>1752720519</c:v>
                </c:pt>
                <c:pt idx="14">
                  <c:v>27480238959</c:v>
                </c:pt>
                <c:pt idx="15">
                  <c:v>7.47119E+11</c:v>
                </c:pt>
                <c:pt idx="16">
                  <c:v>4.23163E+13</c:v>
                </c:pt>
                <c:pt idx="17">
                  <c:v>3.12785E+16</c:v>
                </c:pt>
                <c:pt idx="18">
                  <c:v>1.10978E+19</c:v>
                </c:pt>
                <c:pt idx="19">
                  <c:v>1.2055E+20</c:v>
                </c:pt>
                <c:pt idx="20">
                  <c:v>1.89006E+21</c:v>
                </c:pt>
                <c:pt idx="21">
                  <c:v>3.43424E+26</c:v>
                </c:pt>
                <c:pt idx="22">
                  <c:v>5.84886E+28</c:v>
                </c:pt>
                <c:pt idx="23">
                  <c:v>3.25364E+32</c:v>
                </c:pt>
                <c:pt idx="24">
                  <c:v>1.63649E+37</c:v>
                </c:pt>
                <c:pt idx="25">
                  <c:v>6.72896E+43</c:v>
                </c:pt>
                <c:pt idx="26">
                  <c:v>4.4971E+47</c:v>
                </c:pt>
                <c:pt idx="27">
                  <c:v>5.76411E+50</c:v>
                </c:pt>
                <c:pt idx="28">
                  <c:v>2.66896E+54</c:v>
                </c:pt>
                <c:pt idx="29">
                  <c:v>5.82617E+59</c:v>
                </c:pt>
                <c:pt idx="30">
                  <c:v>2.06715E+62</c:v>
                </c:pt>
                <c:pt idx="31">
                  <c:v>5.42127E+67</c:v>
                </c:pt>
                <c:pt idx="32">
                  <c:v>1.88917E+72</c:v>
                </c:pt>
                <c:pt idx="33">
                  <c:v>6.58324E+76</c:v>
                </c:pt>
                <c:pt idx="34">
                  <c:v>1.01374E+80</c:v>
                </c:pt>
                <c:pt idx="35">
                  <c:v>2.44749E+84</c:v>
                </c:pt>
                <c:pt idx="36">
                  <c:v>2.8364E+88</c:v>
                </c:pt>
                <c:pt idx="37">
                  <c:v>3.28711E+92</c:v>
                </c:pt>
                <c:pt idx="38">
                  <c:v>2.02239E+95</c:v>
                </c:pt>
                <c:pt idx="39">
                  <c:v>3.3225E+101</c:v>
                </c:pt>
                <c:pt idx="40">
                  <c:v>2.7162E+103</c:v>
                </c:pt>
                <c:pt idx="41">
                  <c:v>2.2205E+105</c:v>
                </c:pt>
                <c:pt idx="42">
                  <c:v>1.2132E+111</c:v>
                </c:pt>
                <c:pt idx="43">
                  <c:v>6.102E+115</c:v>
                </c:pt>
                <c:pt idx="44">
                  <c:v>5.8861E+119</c:v>
                </c:pt>
                <c:pt idx="45">
                  <c:v>6.2797E+122</c:v>
                </c:pt>
                <c:pt idx="46">
                  <c:v>9.67E+125</c:v>
                </c:pt>
                <c:pt idx="47">
                  <c:v>1.9786E+128</c:v>
                </c:pt>
                <c:pt idx="48">
                  <c:v>7.0201E+130</c:v>
                </c:pt>
                <c:pt idx="49">
                  <c:v>8.3727E+141</c:v>
                </c:pt>
                <c:pt idx="50">
                  <c:v>1.0352E+149</c:v>
                </c:pt>
                <c:pt idx="51">
                  <c:v>1.0093E+162</c:v>
                </c:pt>
                <c:pt idx="52">
                  <c:v>7.1966E+168</c:v>
                </c:pt>
                <c:pt idx="53">
                  <c:v>5.0397E+177</c:v>
                </c:pt>
                <c:pt idx="54">
                  <c:v>7.6221E+182</c:v>
                </c:pt>
                <c:pt idx="55">
                  <c:v>1.6342E+190</c:v>
                </c:pt>
                <c:pt idx="56">
                  <c:v>6.4817E+200</c:v>
                </c:pt>
                <c:pt idx="57">
                  <c:v>8.7052E+208</c:v>
                </c:pt>
                <c:pt idx="58">
                  <c:v>5.5119E+218</c:v>
                </c:pt>
                <c:pt idx="59">
                  <c:v>2.418E+228</c:v>
                </c:pt>
                <c:pt idx="60">
                  <c:v>1.6631E+239</c:v>
                </c:pt>
                <c:pt idx="61">
                  <c:v>1.8929E+245</c:v>
                </c:pt>
                <c:pt idx="62">
                  <c:v>1.7934E+251</c:v>
                </c:pt>
                <c:pt idx="63">
                  <c:v>9.4517E+260</c:v>
                </c:pt>
                <c:pt idx="64">
                  <c:v>1.9902E+270</c:v>
                </c:pt>
                <c:pt idx="65">
                  <c:v>4.6351E+278</c:v>
                </c:pt>
                <c:pt idx="66">
                  <c:v>1.9971E+290</c:v>
                </c:pt>
                <c:pt idx="67">
                  <c:v>1.8251E+300</c:v>
                </c:pt>
                <c:pt idx="68">
                  <c:v>2.2566E+307</c:v>
                </c:pt>
                <c:pt idx="69">
                  <c:v>#NUM!</c:v>
                </c:pt>
                <c:pt idx="70">
                  <c:v>#NUM!</c:v>
                </c:pt>
                <c:pt idx="71">
                  <c:v>#NUM!</c:v>
                </c:pt>
                <c:pt idx="72">
                  <c:v>#NUM!</c:v>
                </c:pt>
                <c:pt idx="73">
                  <c:v>#NUM!</c:v>
                </c:pt>
                <c:pt idx="74">
                  <c:v>#NUM!</c:v>
                </c:pt>
                <c:pt idx="75">
                  <c:v>#NUM!</c:v>
                </c:pt>
                <c:pt idx="76">
                  <c:v>#NUM!</c:v>
                </c:pt>
                <c:pt idx="77">
                  <c:v>#NUM!</c:v>
                </c:pt>
                <c:pt idx="78">
                  <c:v>#NUM!</c:v>
                </c:pt>
                <c:pt idx="79">
                  <c:v>#NUM!</c:v>
                </c:pt>
                <c:pt idx="80">
                  <c:v>#NUM!</c:v>
                </c:pt>
                <c:pt idx="81">
                  <c:v>#NUM!</c:v>
                </c:pt>
                <c:pt idx="82">
                  <c:v>#NUM!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6.264288409</c:v>
                </c:pt>
                <c:pt idx="3">
                  <c:v>13.05029841</c:v>
                </c:pt>
                <c:pt idx="4">
                  <c:v>81.75091481</c:v>
                </c:pt>
                <c:pt idx="5">
                  <c:v>141.7600727</c:v>
                </c:pt>
                <c:pt idx="6">
                  <c:v>141.7600727</c:v>
                </c:pt>
                <c:pt idx="7">
                  <c:v>426.2623492</c:v>
                </c:pt>
                <c:pt idx="8">
                  <c:v>13923.02189</c:v>
                </c:pt>
                <c:pt idx="9">
                  <c:v>41865.52605</c:v>
                </c:pt>
                <c:pt idx="10">
                  <c:v>4939956.088</c:v>
                </c:pt>
                <c:pt idx="11">
                  <c:v>17845697.49</c:v>
                </c:pt>
                <c:pt idx="12">
                  <c:v>582894052.7</c:v>
                </c:pt>
                <c:pt idx="13">
                  <c:v>1752720519</c:v>
                </c:pt>
                <c:pt idx="14">
                  <c:v>27480238959</c:v>
                </c:pt>
                <c:pt idx="15">
                  <c:v>7.47119E+11</c:v>
                </c:pt>
                <c:pt idx="16">
                  <c:v>4.23163E+13</c:v>
                </c:pt>
                <c:pt idx="17">
                  <c:v>3.12785E+16</c:v>
                </c:pt>
                <c:pt idx="18">
                  <c:v>1.10978E+19</c:v>
                </c:pt>
                <c:pt idx="19">
                  <c:v>1.2055E+20</c:v>
                </c:pt>
                <c:pt idx="20">
                  <c:v>1.89006E+21</c:v>
                </c:pt>
                <c:pt idx="21">
                  <c:v>3.43424E+26</c:v>
                </c:pt>
                <c:pt idx="22">
                  <c:v>5.84886E+28</c:v>
                </c:pt>
                <c:pt idx="23">
                  <c:v>3.25364E+32</c:v>
                </c:pt>
                <c:pt idx="24">
                  <c:v>1.63649E+37</c:v>
                </c:pt>
                <c:pt idx="25">
                  <c:v>6.72896E+43</c:v>
                </c:pt>
                <c:pt idx="26">
                  <c:v>4.4971E+47</c:v>
                </c:pt>
                <c:pt idx="27">
                  <c:v>5.76411E+50</c:v>
                </c:pt>
                <c:pt idx="28">
                  <c:v>2.66896E+54</c:v>
                </c:pt>
                <c:pt idx="29">
                  <c:v>5.82617E+59</c:v>
                </c:pt>
                <c:pt idx="30">
                  <c:v>2.06715E+62</c:v>
                </c:pt>
                <c:pt idx="31">
                  <c:v>5.42127E+67</c:v>
                </c:pt>
                <c:pt idx="32">
                  <c:v>1.88917E+72</c:v>
                </c:pt>
                <c:pt idx="33">
                  <c:v>6.58324E+76</c:v>
                </c:pt>
                <c:pt idx="34">
                  <c:v>1.01374E+80</c:v>
                </c:pt>
                <c:pt idx="35">
                  <c:v>2.44749E+84</c:v>
                </c:pt>
                <c:pt idx="36">
                  <c:v>2.8364E+88</c:v>
                </c:pt>
                <c:pt idx="37">
                  <c:v>3.28711E+92</c:v>
                </c:pt>
                <c:pt idx="38">
                  <c:v>2.02239E+95</c:v>
                </c:pt>
                <c:pt idx="39">
                  <c:v>3.3225E+101</c:v>
                </c:pt>
                <c:pt idx="40">
                  <c:v>2.7162E+103</c:v>
                </c:pt>
                <c:pt idx="41">
                  <c:v>2.2205E+105</c:v>
                </c:pt>
                <c:pt idx="42">
                  <c:v>1.2132E+111</c:v>
                </c:pt>
                <c:pt idx="43">
                  <c:v>6.102E+115</c:v>
                </c:pt>
                <c:pt idx="44">
                  <c:v>5.8861E+119</c:v>
                </c:pt>
                <c:pt idx="45">
                  <c:v>6.2797E+122</c:v>
                </c:pt>
                <c:pt idx="46">
                  <c:v>9.67E+125</c:v>
                </c:pt>
                <c:pt idx="47">
                  <c:v>1.9786E+128</c:v>
                </c:pt>
                <c:pt idx="48">
                  <c:v>7.0201E+130</c:v>
                </c:pt>
                <c:pt idx="49">
                  <c:v>8.3727E+141</c:v>
                </c:pt>
                <c:pt idx="50">
                  <c:v>1.0352E+149</c:v>
                </c:pt>
                <c:pt idx="51">
                  <c:v>1.0093E+162</c:v>
                </c:pt>
                <c:pt idx="52">
                  <c:v>7.1966E+168</c:v>
                </c:pt>
                <c:pt idx="53">
                  <c:v>5.0397E+177</c:v>
                </c:pt>
                <c:pt idx="54">
                  <c:v>7.6221E+182</c:v>
                </c:pt>
                <c:pt idx="55">
                  <c:v>1.6342E+190</c:v>
                </c:pt>
                <c:pt idx="56">
                  <c:v>6.4817E+200</c:v>
                </c:pt>
                <c:pt idx="57">
                  <c:v>8.7052E+208</c:v>
                </c:pt>
                <c:pt idx="58">
                  <c:v>5.5119E+218</c:v>
                </c:pt>
                <c:pt idx="59">
                  <c:v>2.418E+228</c:v>
                </c:pt>
                <c:pt idx="60">
                  <c:v>1.6631E+239</c:v>
                </c:pt>
                <c:pt idx="61">
                  <c:v>1.8929E+245</c:v>
                </c:pt>
                <c:pt idx="62">
                  <c:v>1.7934E+251</c:v>
                </c:pt>
                <c:pt idx="63">
                  <c:v>9.4517E+260</c:v>
                </c:pt>
                <c:pt idx="64">
                  <c:v>1.9902E+270</c:v>
                </c:pt>
                <c:pt idx="65">
                  <c:v>4.6351E+278</c:v>
                </c:pt>
                <c:pt idx="66">
                  <c:v>1.9971E+290</c:v>
                </c:pt>
                <c:pt idx="67">
                  <c:v>1.8251E+300</c:v>
                </c:pt>
                <c:pt idx="68">
                  <c:v>2.2566E+307</c:v>
                </c:pt>
                <c:pt idx="69">
                  <c:v>#NUM!</c:v>
                </c:pt>
                <c:pt idx="70">
                  <c:v>#NUM!</c:v>
                </c:pt>
                <c:pt idx="71">
                  <c:v>#NUM!</c:v>
                </c:pt>
                <c:pt idx="72">
                  <c:v>#NUM!</c:v>
                </c:pt>
                <c:pt idx="73">
                  <c:v>#NUM!</c:v>
                </c:pt>
                <c:pt idx="74">
                  <c:v>#NUM!</c:v>
                </c:pt>
                <c:pt idx="75">
                  <c:v>#NUM!</c:v>
                </c:pt>
                <c:pt idx="76">
                  <c:v>#NUM!</c:v>
                </c:pt>
                <c:pt idx="77">
                  <c:v>#NUM!</c:v>
                </c:pt>
                <c:pt idx="78">
                  <c:v>#NUM!</c:v>
                </c:pt>
                <c:pt idx="79">
                  <c:v>#NUM!</c:v>
                </c:pt>
                <c:pt idx="80">
                  <c:v>#NUM!</c:v>
                </c:pt>
                <c:pt idx="81">
                  <c:v>#NUM!</c:v>
                </c:pt>
                <c:pt idx="82">
                  <c:v>#NUM!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4.3317773328013471</c:v>
                </c:pt>
                <c:pt idx="3">
                  <c:v>13.304766611590235</c:v>
                </c:pt>
                <c:pt idx="4">
                  <c:v>4.6712334804817922E-2</c:v>
                </c:pt>
                <c:pt idx="5">
                  <c:v>3.3228435858460304E-15</c:v>
                </c:pt>
                <c:pt idx="6">
                  <c:v>3.3228435858460304E-15</c:v>
                </c:pt>
                <c:pt idx="7">
                  <c:v>3.5371185033362267E-217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3088"/>
        <c:axId val="630714264"/>
      </c:scatterChart>
      <c:valAx>
        <c:axId val="63071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4264"/>
        <c:crosses val="autoZero"/>
        <c:crossBetween val="midCat"/>
      </c:valAx>
      <c:valAx>
        <c:axId val="63071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4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</c:strCache>
            </c:strRef>
          </c:xVal>
          <c:yVal>
            <c:numRef>
              <c:f>logistic!$M$2:$M$214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0.18348657142814773</c:v>
                </c:pt>
                <c:pt idx="3">
                  <c:v>-0.10484942857192436</c:v>
                </c:pt>
                <c:pt idx="4">
                  <c:v>-7.8637000000526314E-2</c:v>
                </c:pt>
                <c:pt idx="5">
                  <c:v>-7.863700000029894E-2</c:v>
                </c:pt>
                <c:pt idx="6">
                  <c:v>-0.18348642857176856</c:v>
                </c:pt>
                <c:pt idx="7">
                  <c:v>-0.10484942857169699</c:v>
                </c:pt>
                <c:pt idx="8">
                  <c:v>-5.242457142890089E-2</c:v>
                </c:pt>
                <c:pt idx="9">
                  <c:v>-0.15727400000014313</c:v>
                </c:pt>
                <c:pt idx="10">
                  <c:v>0.41939785714248501</c:v>
                </c:pt>
                <c:pt idx="11">
                  <c:v>0.34076071428557952</c:v>
                </c:pt>
                <c:pt idx="12">
                  <c:v>0.76015842857123062</c:v>
                </c:pt>
                <c:pt idx="13">
                  <c:v>0.91743257142798029</c:v>
                </c:pt>
                <c:pt idx="14">
                  <c:v>1.1533438571423176</c:v>
                </c:pt>
                <c:pt idx="15">
                  <c:v>1.1271314285711469</c:v>
                </c:pt>
                <c:pt idx="16">
                  <c:v>1.5465291428565706</c:v>
                </c:pt>
                <c:pt idx="17">
                  <c:v>1.808652714285472</c:v>
                </c:pt>
                <c:pt idx="18">
                  <c:v>2.4639617142856878</c:v>
                </c:pt>
                <c:pt idx="19">
                  <c:v>2.306687571428256</c:v>
                </c:pt>
                <c:pt idx="20">
                  <c:v>2.5425988571421385</c:v>
                </c:pt>
                <c:pt idx="21">
                  <c:v>3.8794289999998455</c:v>
                </c:pt>
                <c:pt idx="22">
                  <c:v>4.1415527142855808</c:v>
                </c:pt>
                <c:pt idx="23">
                  <c:v>4.7968617142855692</c:v>
                </c:pt>
                <c:pt idx="24">
                  <c:v>5.399745999999368</c:v>
                </c:pt>
                <c:pt idx="25">
                  <c:v>6.736576142857075</c:v>
                </c:pt>
                <c:pt idx="26">
                  <c:v>7.6540087142852826</c:v>
                </c:pt>
                <c:pt idx="27">
                  <c:v>8.2831052857138729</c:v>
                </c:pt>
                <c:pt idx="28">
                  <c:v>7.7588581428565249</c:v>
                </c:pt>
                <c:pt idx="29">
                  <c:v>8.7811400000000503</c:v>
                </c:pt>
                <c:pt idx="30">
                  <c:v>8.3879545714280539</c:v>
                </c:pt>
                <c:pt idx="31">
                  <c:v>8.6238658571426186</c:v>
                </c:pt>
                <c:pt idx="32">
                  <c:v>7.942344571428066</c:v>
                </c:pt>
                <c:pt idx="33">
                  <c:v>8.1782558571428581</c:v>
                </c:pt>
                <c:pt idx="34">
                  <c:v>8.2044681428567401</c:v>
                </c:pt>
                <c:pt idx="35">
                  <c:v>8.4403794285710774</c:v>
                </c:pt>
                <c:pt idx="36">
                  <c:v>8.0209817142851989</c:v>
                </c:pt>
                <c:pt idx="37">
                  <c:v>8.5190165714284376</c:v>
                </c:pt>
                <c:pt idx="38">
                  <c:v>7.65400871428551</c:v>
                </c:pt>
                <c:pt idx="39">
                  <c:v>8.2044681428565127</c:v>
                </c:pt>
                <c:pt idx="40">
                  <c:v>7.3394604285713285</c:v>
                </c:pt>
                <c:pt idx="41">
                  <c:v>6.9200627142854501</c:v>
                </c:pt>
                <c:pt idx="42">
                  <c:v>7.3656727142852105</c:v>
                </c:pt>
                <c:pt idx="43">
                  <c:v>7.5753715714281498</c:v>
                </c:pt>
                <c:pt idx="44">
                  <c:v>7.5491592857140404</c:v>
                </c:pt>
                <c:pt idx="45">
                  <c:v>7.6277962857141119</c:v>
                </c:pt>
                <c:pt idx="46">
                  <c:v>6.631726714285378</c:v>
                </c:pt>
                <c:pt idx="47">
                  <c:v>6.7627884285707296</c:v>
                </c:pt>
                <c:pt idx="48">
                  <c:v>6.9724872857141236</c:v>
                </c:pt>
                <c:pt idx="49">
                  <c:v>8.7287154285713768</c:v>
                </c:pt>
                <c:pt idx="50">
                  <c:v>9.5150861428567168</c:v>
                </c:pt>
                <c:pt idx="51">
                  <c:v>12.477082571428127</c:v>
                </c:pt>
                <c:pt idx="52">
                  <c:v>13.735275857142824</c:v>
                </c:pt>
                <c:pt idx="53">
                  <c:v>15.596353285713576</c:v>
                </c:pt>
                <c:pt idx="54">
                  <c:v>16.539998142856803</c:v>
                </c:pt>
                <c:pt idx="55">
                  <c:v>18.112739714285908</c:v>
                </c:pt>
                <c:pt idx="56">
                  <c:v>17.955465428570506</c:v>
                </c:pt>
                <c:pt idx="57">
                  <c:v>18.296226142856767</c:v>
                </c:pt>
                <c:pt idx="58">
                  <c:v>17.247731714285464</c:v>
                </c:pt>
                <c:pt idx="59">
                  <c:v>18.1651642857139</c:v>
                </c:pt>
                <c:pt idx="60">
                  <c:v>18.820473285714115</c:v>
                </c:pt>
                <c:pt idx="61">
                  <c:v>19.108809285714187</c:v>
                </c:pt>
                <c:pt idx="62">
                  <c:v>18.663199142856456</c:v>
                </c:pt>
                <c:pt idx="63">
                  <c:v>18.3748632857139</c:v>
                </c:pt>
                <c:pt idx="64">
                  <c:v>18.76804857142838</c:v>
                </c:pt>
                <c:pt idx="65">
                  <c:v>18.296226142857222</c:v>
                </c:pt>
                <c:pt idx="66">
                  <c:v>18.951535142856528</c:v>
                </c:pt>
                <c:pt idx="67">
                  <c:v>18.663199142856911</c:v>
                </c:pt>
                <c:pt idx="68">
                  <c:v>19.003959714285202</c:v>
                </c:pt>
                <c:pt idx="69">
                  <c:v>18.06031485714243</c:v>
                </c:pt>
                <c:pt idx="70">
                  <c:v>17.693341857143196</c:v>
                </c:pt>
                <c:pt idx="71">
                  <c:v>18.505924999999252</c:v>
                </c:pt>
                <c:pt idx="72">
                  <c:v>19.003959857142263</c:v>
                </c:pt>
                <c:pt idx="73">
                  <c:v>18.558349714285441</c:v>
                </c:pt>
                <c:pt idx="74">
                  <c:v>18.925322714285585</c:v>
                </c:pt>
                <c:pt idx="75">
                  <c:v>18.741836285713589</c:v>
                </c:pt>
                <c:pt idx="76">
                  <c:v>19.580631714285801</c:v>
                </c:pt>
                <c:pt idx="77">
                  <c:v>19.108809285713733</c:v>
                </c:pt>
                <c:pt idx="78">
                  <c:v>18.558349714285441</c:v>
                </c:pt>
                <c:pt idx="79">
                  <c:v>18.243801428571032</c:v>
                </c:pt>
                <c:pt idx="80">
                  <c:v>18.06031485714243</c:v>
                </c:pt>
                <c:pt idx="81">
                  <c:v>17.955465428571415</c:v>
                </c:pt>
                <c:pt idx="82">
                  <c:v>17.850615999999491</c:v>
                </c:pt>
                <c:pt idx="83">
                  <c:v>18.479712571428308</c:v>
                </c:pt>
                <c:pt idx="84">
                  <c:v>20.000029285714163</c:v>
                </c:pt>
                <c:pt idx="85">
                  <c:v>21.363071999999875</c:v>
                </c:pt>
                <c:pt idx="86">
                  <c:v>24.429917999999134</c:v>
                </c:pt>
                <c:pt idx="87">
                  <c:v>26.684180714285731</c:v>
                </c:pt>
                <c:pt idx="88">
                  <c:v>27.522976285713639</c:v>
                </c:pt>
                <c:pt idx="89">
                  <c:v>27.522976285714094</c:v>
                </c:pt>
                <c:pt idx="90">
                  <c:v>26.553118999999924</c:v>
                </c:pt>
                <c:pt idx="91">
                  <c:v>25.688111285713376</c:v>
                </c:pt>
                <c:pt idx="92">
                  <c:v>25.03280228571407</c:v>
                </c:pt>
                <c:pt idx="93">
                  <c:v>23.224149428571081</c:v>
                </c:pt>
                <c:pt idx="94">
                  <c:v>22.595052857142718</c:v>
                </c:pt>
                <c:pt idx="95">
                  <c:v>21.756257428571416</c:v>
                </c:pt>
                <c:pt idx="96">
                  <c:v>22.254292142856457</c:v>
                </c:pt>
                <c:pt idx="97">
                  <c:v>23.040662999999995</c:v>
                </c:pt>
                <c:pt idx="98">
                  <c:v>23.853245999999444</c:v>
                </c:pt>
                <c:pt idx="99">
                  <c:v>24.246431428571441</c:v>
                </c:pt>
                <c:pt idx="100">
                  <c:v>25.085226999999804</c:v>
                </c:pt>
                <c:pt idx="101">
                  <c:v>27.339489857142553</c:v>
                </c:pt>
                <c:pt idx="102">
                  <c:v>31.612104142856651</c:v>
                </c:pt>
                <c:pt idx="103">
                  <c:v>34.757587142856437</c:v>
                </c:pt>
                <c:pt idx="104">
                  <c:v>36.64487685714289</c:v>
                </c:pt>
                <c:pt idx="105">
                  <c:v>44.16782371428485</c:v>
                </c:pt>
                <c:pt idx="106">
                  <c:v>48.230739285714435</c:v>
                </c:pt>
                <c:pt idx="107">
                  <c:v>53.761546857142321</c:v>
                </c:pt>
                <c:pt idx="108">
                  <c:v>59.659327428570805</c:v>
                </c:pt>
                <c:pt idx="109">
                  <c:v>64.901799142856589</c:v>
                </c:pt>
                <c:pt idx="110">
                  <c:v>66.264841857142756</c:v>
                </c:pt>
                <c:pt idx="111">
                  <c:v>70.039421428571359</c:v>
                </c:pt>
                <c:pt idx="112">
                  <c:v>77.142970428571289</c:v>
                </c:pt>
                <c:pt idx="113">
                  <c:v>84.823191428571363</c:v>
                </c:pt>
                <c:pt idx="114">
                  <c:v>90.563697857142188</c:v>
                </c:pt>
                <c:pt idx="115">
                  <c:v>94.652825714285655</c:v>
                </c:pt>
                <c:pt idx="116">
                  <c:v>97.483760428571486</c:v>
                </c:pt>
                <c:pt idx="117">
                  <c:v>101.12727814285677</c:v>
                </c:pt>
                <c:pt idx="118">
                  <c:v>105.97656457142807</c:v>
                </c:pt>
                <c:pt idx="119">
                  <c:v>103.06699285714262</c:v>
                </c:pt>
                <c:pt idx="120">
                  <c:v>101.62531299999978</c:v>
                </c:pt>
                <c:pt idx="121">
                  <c:v>101.67773771428551</c:v>
                </c:pt>
                <c:pt idx="122">
                  <c:v>103.40775342857091</c:v>
                </c:pt>
                <c:pt idx="123">
                  <c:v>105.55716685714219</c:v>
                </c:pt>
                <c:pt idx="124">
                  <c:v>108.44052628571376</c:v>
                </c:pt>
                <c:pt idx="125">
                  <c:v>95.622682999999824</c:v>
                </c:pt>
                <c:pt idx="126">
                  <c:v>80.07875457142859</c:v>
                </c:pt>
                <c:pt idx="127">
                  <c:v>109.38417114285699</c:v>
                </c:pt>
                <c:pt idx="128">
                  <c:v>110.22296657142692</c:v>
                </c:pt>
                <c:pt idx="129">
                  <c:v>109.01719814285775</c:v>
                </c:pt>
                <c:pt idx="130">
                  <c:v>106.00277685714195</c:v>
                </c:pt>
                <c:pt idx="131">
                  <c:v>101.28455242857149</c:v>
                </c:pt>
                <c:pt idx="132">
                  <c:v>112.11025628571429</c:v>
                </c:pt>
                <c:pt idx="133">
                  <c:v>123.06702214285656</c:v>
                </c:pt>
                <c:pt idx="134">
                  <c:v>93.027659571428785</c:v>
                </c:pt>
                <c:pt idx="135">
                  <c:v>90.275361999998722</c:v>
                </c:pt>
                <c:pt idx="136">
                  <c:v>85.268801428570669</c:v>
                </c:pt>
                <c:pt idx="137">
                  <c:v>81.913619571427489</c:v>
                </c:pt>
                <c:pt idx="138">
                  <c:v>82.306805000001305</c:v>
                </c:pt>
                <c:pt idx="139">
                  <c:v>78.87298614285578</c:v>
                </c:pt>
                <c:pt idx="140">
                  <c:v>76.356599714285267</c:v>
                </c:pt>
                <c:pt idx="141">
                  <c:v>73.91885028571528</c:v>
                </c:pt>
                <c:pt idx="142">
                  <c:v>69.384112285713172</c:v>
                </c:pt>
                <c:pt idx="143">
                  <c:v>67.339548571428395</c:v>
                </c:pt>
                <c:pt idx="144">
                  <c:v>66.946363142857308</c:v>
                </c:pt>
                <c:pt idx="145">
                  <c:v>64.823161999999911</c:v>
                </c:pt>
                <c:pt idx="146">
                  <c:v>63.984366571427245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7A0-46A1-8F52-C36C27310C77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4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</c:strCache>
            </c:strRef>
          </c:xVal>
          <c:yVal>
            <c:numRef>
              <c:f>logistic!$N$2:$N$214</c:f>
              <c:numCache>
                <c:formatCode>General</c:formatCode>
                <c:ptCount val="213"/>
                <c:pt idx="0">
                  <c:v>0</c:v>
                </c:pt>
                <c:pt idx="1">
                  <c:v>1.4389808138787243</c:v>
                </c:pt>
                <c:pt idx="2">
                  <c:v>1.4408827973878588</c:v>
                </c:pt>
                <c:pt idx="3">
                  <c:v>1.4429386100150576</c:v>
                </c:pt>
                <c:pt idx="4">
                  <c:v>1.4451606897844778</c:v>
                </c:pt>
                <c:pt idx="5">
                  <c:v>1.4475624798369686</c:v>
                </c:pt>
                <c:pt idx="6">
                  <c:v>1.4501585095569909</c:v>
                </c:pt>
                <c:pt idx="7">
                  <c:v>1.452964482231349</c:v>
                </c:pt>
                <c:pt idx="8">
                  <c:v>1.455997369762895</c:v>
                </c:pt>
                <c:pt idx="9">
                  <c:v>1.4592755150038026</c:v>
                </c:pt>
                <c:pt idx="10">
                  <c:v>1.4628187423176524</c:v>
                </c:pt>
                <c:pt idx="11">
                  <c:v>1.4666484770276533</c:v>
                </c:pt>
                <c:pt idx="12">
                  <c:v>1.4707878744600884</c:v>
                </c:pt>
                <c:pt idx="13">
                  <c:v>1.4752619593478034</c:v>
                </c:pt>
                <c:pt idx="14">
                  <c:v>1.4800977764184955</c:v>
                </c:pt>
                <c:pt idx="15">
                  <c:v>1.4853245530570558</c:v>
                </c:pt>
                <c:pt idx="16">
                  <c:v>1.4909738750005253</c:v>
                </c:pt>
                <c:pt idx="17">
                  <c:v>1.4970798760987225</c:v>
                </c:pt>
                <c:pt idx="18">
                  <c:v>1.5036794432536025</c:v>
                </c:pt>
                <c:pt idx="19">
                  <c:v>1.5108124377362793</c:v>
                </c:pt>
                <c:pt idx="20">
                  <c:v>1.51852193417278</c:v>
                </c:pt>
                <c:pt idx="21">
                  <c:v>1.5268544785883487</c:v>
                </c:pt>
                <c:pt idx="22">
                  <c:v>1.535860367005937</c:v>
                </c:pt>
                <c:pt idx="23">
                  <c:v>1.5455939462077599</c:v>
                </c:pt>
                <c:pt idx="24">
                  <c:v>1.5561139383899196</c:v>
                </c:pt>
                <c:pt idx="25">
                  <c:v>1.5674837915695095</c:v>
                </c:pt>
                <c:pt idx="26">
                  <c:v>1.5797720577417291</c:v>
                </c:pt>
                <c:pt idx="27">
                  <c:v>1.5930528009317673</c:v>
                </c:pt>
                <c:pt idx="28">
                  <c:v>1.6074060374429731</c:v>
                </c:pt>
                <c:pt idx="29">
                  <c:v>1.6229182107694615</c:v>
                </c:pt>
                <c:pt idx="30">
                  <c:v>1.6396827038181758</c:v>
                </c:pt>
                <c:pt idx="31">
                  <c:v>1.6578003912727868</c:v>
                </c:pt>
                <c:pt idx="32">
                  <c:v>1.6773802351299412</c:v>
                </c:pt>
                <c:pt idx="33">
                  <c:v>1.6985399266473422</c:v>
                </c:pt>
                <c:pt idx="34">
                  <c:v>1.7214065781630441</c:v>
                </c:pt>
                <c:pt idx="35">
                  <c:v>1.7461174684760312</c:v>
                </c:pt>
                <c:pt idx="36">
                  <c:v>1.7728208457193739</c:v>
                </c:pt>
                <c:pt idx="37">
                  <c:v>1.8016767919085206</c:v>
                </c:pt>
                <c:pt idx="38">
                  <c:v>1.8328581536078556</c:v>
                </c:pt>
                <c:pt idx="39">
                  <c:v>1.8665515434275024</c:v>
                </c:pt>
                <c:pt idx="40">
                  <c:v>1.9029584173380556</c:v>
                </c:pt>
                <c:pt idx="41">
                  <c:v>1.9422962330716138</c:v>
                </c:pt>
                <c:pt idx="42">
                  <c:v>1.984799695160788</c:v>
                </c:pt>
                <c:pt idx="43">
                  <c:v>2.0307220924502283</c:v>
                </c:pt>
                <c:pt idx="44">
                  <c:v>2.0803367341938945</c:v>
                </c:pt>
                <c:pt idx="45">
                  <c:v>2.1339384911210839</c:v>
                </c:pt>
                <c:pt idx="46">
                  <c:v>2.1918454481094614</c:v>
                </c:pt>
                <c:pt idx="47">
                  <c:v>2.2544006753370218</c:v>
                </c:pt>
                <c:pt idx="48">
                  <c:v>2.32197412498875</c:v>
                </c:pt>
                <c:pt idx="49">
                  <c:v>2.3949646607575543</c:v>
                </c:pt>
                <c:pt idx="50">
                  <c:v>2.4738022274910154</c:v>
                </c:pt>
                <c:pt idx="51">
                  <c:v>2.5589501683811502</c:v>
                </c:pt>
                <c:pt idx="52">
                  <c:v>2.6509076970570593</c:v>
                </c:pt>
                <c:pt idx="53">
                  <c:v>2.7502125317999964</c:v>
                </c:pt>
                <c:pt idx="54">
                  <c:v>2.8574436988337792</c:v>
                </c:pt>
                <c:pt idx="55">
                  <c:v>2.9732245112232665</c:v>
                </c:pt>
                <c:pt idx="56">
                  <c:v>3.098225729308087</c:v>
                </c:pt>
                <c:pt idx="57">
                  <c:v>3.2331689077708878</c:v>
                </c:pt>
                <c:pt idx="58">
                  <c:v>3.3788299333465233</c:v>
                </c:pt>
                <c:pt idx="59">
                  <c:v>3.5360427557715011</c:v>
                </c:pt>
                <c:pt idx="60">
                  <c:v>3.7057033127952193</c:v>
                </c:pt>
                <c:pt idx="61">
                  <c:v>3.8887736478614414</c:v>
                </c:pt>
                <c:pt idx="62">
                  <c:v>4.0862862163466369</c:v>
                </c:pt>
                <c:pt idx="63">
                  <c:v>4.299348372927879</c:v>
                </c:pt>
                <c:pt idx="64">
                  <c:v>4.5291470286533499</c:v>
                </c:pt>
                <c:pt idx="65">
                  <c:v>4.7769534614976434</c:v>
                </c:pt>
                <c:pt idx="66">
                  <c:v>5.0441282584852898</c:v>
                </c:pt>
                <c:pt idx="67">
                  <c:v>5.3321263607294664</c:v>
                </c:pt>
                <c:pt idx="68">
                  <c:v>5.6425021748170705</c:v>
                </c:pt>
                <c:pt idx="69">
                  <c:v>5.9769147047218132</c:v>
                </c:pt>
                <c:pt idx="70">
                  <c:v>6.3371326476785805</c:v>
                </c:pt>
                <c:pt idx="71">
                  <c:v>6.7250393850295094</c:v>
                </c:pt>
                <c:pt idx="72">
                  <c:v>7.1426377847731732</c:v>
                </c:pt>
                <c:pt idx="73">
                  <c:v>7.592054716226988</c:v>
                </c:pt>
                <c:pt idx="74">
                  <c:v>8.0755451586666478</c:v>
                </c:pt>
                <c:pt idx="75">
                  <c:v>8.5954957648614343</c:v>
                </c:pt>
                <c:pt idx="76">
                  <c:v>9.1544277169268398</c:v>
                </c:pt>
                <c:pt idx="77">
                  <c:v>9.7549986857456066</c:v>
                </c:pt>
                <c:pt idx="78">
                  <c:v>10.400003676292664</c:v>
                </c:pt>
                <c:pt idx="79">
                  <c:v>11.092374509537271</c:v>
                </c:pt>
                <c:pt idx="80">
                  <c:v>11.835177657280525</c:v>
                </c:pt>
                <c:pt idx="81">
                  <c:v>12.631610109538039</c:v>
                </c:pt>
                <c:pt idx="82">
                  <c:v>13.484992915280007</c:v>
                </c:pt>
                <c:pt idx="83">
                  <c:v>14.398761997083076</c:v>
                </c:pt>
                <c:pt idx="84">
                  <c:v>15.376455799377851</c:v>
                </c:pt>
                <c:pt idx="85">
                  <c:v>16.421699289649279</c:v>
                </c:pt>
                <c:pt idx="86">
                  <c:v>17.538183793698149</c:v>
                </c:pt>
                <c:pt idx="87">
                  <c:v>18.729642111868397</c:v>
                </c:pt>
                <c:pt idx="88">
                  <c:v>19.999818335462439</c:v>
                </c:pt>
                <c:pt idx="89">
                  <c:v>21.352431764442692</c:v>
                </c:pt>
                <c:pt idx="90">
                  <c:v>22.791134322611796</c:v>
                </c:pt>
                <c:pt idx="91">
                  <c:v>24.319460879086481</c:v>
                </c:pt>
                <c:pt idx="92">
                  <c:v>25.940771920005687</c:v>
                </c:pt>
                <c:pt idx="93">
                  <c:v>27.658188077641512</c:v>
                </c:pt>
                <c:pt idx="94">
                  <c:v>29.474516121552114</c:v>
                </c:pt>
                <c:pt idx="95">
                  <c:v>31.392166154639792</c:v>
                </c:pt>
                <c:pt idx="96">
                  <c:v>33.41305994258353</c:v>
                </c:pt>
                <c:pt idx="97">
                  <c:v>35.538530544470945</c:v>
                </c:pt>
                <c:pt idx="98">
                  <c:v>37.769213711169037</c:v>
                </c:pt>
                <c:pt idx="99">
                  <c:v>40.104931880237274</c:v>
                </c:pt>
                <c:pt idx="100">
                  <c:v>42.544572023983648</c:v>
                </c:pt>
                <c:pt idx="101">
                  <c:v>45.08595909941446</c:v>
                </c:pt>
                <c:pt idx="102">
                  <c:v>47.725727399945697</c:v>
                </c:pt>
                <c:pt idx="103">
                  <c:v>50.459192708108645</c:v>
                </c:pt>
                <c:pt idx="104">
                  <c:v>53.28022877896403</c:v>
                </c:pt>
                <c:pt idx="105">
                  <c:v>56.18115232104077</c:v>
                </c:pt>
                <c:pt idx="106">
                  <c:v>59.152621252845265</c:v>
                </c:pt>
                <c:pt idx="107">
                  <c:v>62.18355155770427</c:v>
                </c:pt>
                <c:pt idx="108">
                  <c:v>65.261058489669395</c:v>
                </c:pt>
                <c:pt idx="109">
                  <c:v>68.370428144066025</c:v>
                </c:pt>
                <c:pt idx="110">
                  <c:v>71.495125440077501</c:v>
                </c:pt>
                <c:pt idx="111">
                  <c:v>74.616844311787489</c:v>
                </c:pt>
                <c:pt idx="112">
                  <c:v>77.715605315789617</c:v>
                </c:pt>
                <c:pt idx="113">
                  <c:v>80.769904896436557</c:v>
                </c:pt>
                <c:pt idx="114">
                  <c:v>83.756919180530971</c:v>
                </c:pt>
                <c:pt idx="115">
                  <c:v>86.652763402932095</c:v>
                </c:pt>
                <c:pt idx="116">
                  <c:v>89.432805925109122</c:v>
                </c:pt>
                <c:pt idx="117">
                  <c:v>92.072033367301827</c:v>
                </c:pt>
                <c:pt idx="118">
                  <c:v>94.545460735882116</c:v>
                </c:pt>
                <c:pt idx="119">
                  <c:v>96.828577730254466</c:v>
                </c:pt>
                <c:pt idx="120">
                  <c:v>98.897819826953366</c:v>
                </c:pt>
                <c:pt idx="121">
                  <c:v>100.73105045004638</c:v>
                </c:pt>
                <c:pt idx="122">
                  <c:v>102.30803873829409</c:v>
                </c:pt>
                <c:pt idx="123">
                  <c:v>103.6109162891552</c:v>
                </c:pt>
                <c:pt idx="124">
                  <c:v>104.62459594376641</c:v>
                </c:pt>
                <c:pt idx="125">
                  <c:v>105.33713627133984</c:v>
                </c:pt>
                <c:pt idx="126">
                  <c:v>105.74003694696314</c:v>
                </c:pt>
                <c:pt idx="127">
                  <c:v>105.82845265069302</c:v>
                </c:pt>
                <c:pt idx="128">
                  <c:v>105.60131632985058</c:v>
                </c:pt>
                <c:pt idx="129">
                  <c:v>105.06136647368459</c:v>
                </c:pt>
                <c:pt idx="130">
                  <c:v>104.21507720929156</c:v>
                </c:pt>
                <c:pt idx="131">
                  <c:v>103.0724942664293</c:v>
                </c:pt>
                <c:pt idx="132">
                  <c:v>101.64698389581837</c:v>
                </c:pt>
                <c:pt idx="133">
                  <c:v>99.954905398675038</c:v>
                </c:pt>
                <c:pt idx="134">
                  <c:v>98.015220815232141</c:v>
                </c:pt>
                <c:pt idx="135">
                  <c:v>95.849057368825541</c:v>
                </c:pt>
                <c:pt idx="136">
                  <c:v>93.479239384347068</c:v>
                </c:pt>
                <c:pt idx="137">
                  <c:v>90.929806585748807</c:v>
                </c:pt>
                <c:pt idx="138">
                  <c:v>88.225534987846231</c:v>
                </c:pt>
                <c:pt idx="139">
                  <c:v>85.391475152925437</c:v>
                </c:pt>
                <c:pt idx="140">
                  <c:v>82.45252054526739</c:v>
                </c:pt>
                <c:pt idx="141">
                  <c:v>79.433016273226826</c:v>
                </c:pt>
                <c:pt idx="142">
                  <c:v>76.356415850887899</c:v>
                </c:pt>
                <c:pt idx="143">
                  <c:v>73.244990920408924</c:v>
                </c:pt>
                <c:pt idx="144">
                  <c:v>70.119596308893733</c:v>
                </c:pt>
                <c:pt idx="145">
                  <c:v>66.999490474448407</c:v>
                </c:pt>
                <c:pt idx="146">
                  <c:v>63.902209412921472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7A0-46A1-8F52-C36C27310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2888"/>
        <c:axId val="630724456"/>
      </c:scatterChart>
      <c:valAx>
        <c:axId val="63072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4456"/>
        <c:crosses val="autoZero"/>
        <c:crossBetween val="midCat"/>
      </c:valAx>
      <c:valAx>
        <c:axId val="63072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1.3106178571426881</c:v>
                </c:pt>
                <c:pt idx="4">
                  <c:v>2.6474481428567742</c:v>
                </c:pt>
                <c:pt idx="5">
                  <c:v>3.9842784285710877</c:v>
                </c:pt>
                <c:pt idx="6">
                  <c:v>5.2162592857139316</c:v>
                </c:pt>
                <c:pt idx="7">
                  <c:v>6.5268771428568471</c:v>
                </c:pt>
                <c:pt idx="8">
                  <c:v>7.8899198571425586</c:v>
                </c:pt>
                <c:pt idx="9">
                  <c:v>9.1481131428570279</c:v>
                </c:pt>
                <c:pt idx="10">
                  <c:v>10.982978285714125</c:v>
                </c:pt>
                <c:pt idx="11">
                  <c:v>12.739206285714317</c:v>
                </c:pt>
                <c:pt idx="12">
                  <c:v>14.91483200000016</c:v>
                </c:pt>
                <c:pt idx="13">
                  <c:v>17.247731857142753</c:v>
                </c:pt>
                <c:pt idx="14">
                  <c:v>19.816542999999683</c:v>
                </c:pt>
                <c:pt idx="15">
                  <c:v>22.359141714285443</c:v>
                </c:pt>
                <c:pt idx="16">
                  <c:v>25.321138142856626</c:v>
                </c:pt>
                <c:pt idx="17">
                  <c:v>28.54525814285671</c:v>
                </c:pt>
                <c:pt idx="18">
                  <c:v>32.42468714285701</c:v>
                </c:pt>
                <c:pt idx="19">
                  <c:v>36.146841999999879</c:v>
                </c:pt>
                <c:pt idx="20">
                  <c:v>40.10490814285663</c:v>
                </c:pt>
                <c:pt idx="21">
                  <c:v>45.399804428571088</c:v>
                </c:pt>
                <c:pt idx="22">
                  <c:v>50.956824428571281</c:v>
                </c:pt>
                <c:pt idx="23">
                  <c:v>57.169153428571462</c:v>
                </c:pt>
                <c:pt idx="24">
                  <c:v>63.984366714285443</c:v>
                </c:pt>
                <c:pt idx="25">
                  <c:v>72.13641014285713</c:v>
                </c:pt>
                <c:pt idx="26">
                  <c:v>81.205886142857025</c:v>
                </c:pt>
                <c:pt idx="27">
                  <c:v>90.904458714285511</c:v>
                </c:pt>
                <c:pt idx="28">
                  <c:v>100.07878414285665</c:v>
                </c:pt>
                <c:pt idx="29">
                  <c:v>110.27539142857131</c:v>
                </c:pt>
                <c:pt idx="30">
                  <c:v>120.07881328571398</c:v>
                </c:pt>
                <c:pt idx="31">
                  <c:v>130.11814642857121</c:v>
                </c:pt>
                <c:pt idx="32">
                  <c:v>139.47595828571389</c:v>
                </c:pt>
                <c:pt idx="33">
                  <c:v>149.06968142857136</c:v>
                </c:pt>
                <c:pt idx="34">
                  <c:v>158.68961685714271</c:v>
                </c:pt>
                <c:pt idx="35">
                  <c:v>168.5454635714284</c:v>
                </c:pt>
                <c:pt idx="36">
                  <c:v>177.98191257142821</c:v>
                </c:pt>
                <c:pt idx="37">
                  <c:v>187.91639642857126</c:v>
                </c:pt>
                <c:pt idx="38">
                  <c:v>196.98587242857138</c:v>
                </c:pt>
                <c:pt idx="39">
                  <c:v>206.60580785714251</c:v>
                </c:pt>
                <c:pt idx="40">
                  <c:v>215.36073557142845</c:v>
                </c:pt>
                <c:pt idx="41">
                  <c:v>223.69626557142851</c:v>
                </c:pt>
                <c:pt idx="42">
                  <c:v>232.47740557142833</c:v>
                </c:pt>
                <c:pt idx="43">
                  <c:v>241.4682444285711</c:v>
                </c:pt>
                <c:pt idx="44">
                  <c:v>250.43287099999975</c:v>
                </c:pt>
                <c:pt idx="45">
                  <c:v>259.47613457142847</c:v>
                </c:pt>
                <c:pt idx="46">
                  <c:v>267.52332857142846</c:v>
                </c:pt>
                <c:pt idx="47">
                  <c:v>275.70158428571381</c:v>
                </c:pt>
                <c:pt idx="48">
                  <c:v>284.08953885714254</c:v>
                </c:pt>
                <c:pt idx="49">
                  <c:v>294.23372157142853</c:v>
                </c:pt>
                <c:pt idx="50">
                  <c:v>305.16427499999986</c:v>
                </c:pt>
                <c:pt idx="51">
                  <c:v>319.0568248571426</c:v>
                </c:pt>
                <c:pt idx="52">
                  <c:v>334.20756800000004</c:v>
                </c:pt>
                <c:pt idx="53">
                  <c:v>351.21938857142823</c:v>
                </c:pt>
                <c:pt idx="54">
                  <c:v>369.17485399999964</c:v>
                </c:pt>
                <c:pt idx="55">
                  <c:v>388.70306100000016</c:v>
                </c:pt>
                <c:pt idx="56">
                  <c:v>408.07399371428528</c:v>
                </c:pt>
                <c:pt idx="57">
                  <c:v>427.78568714285666</c:v>
                </c:pt>
                <c:pt idx="58">
                  <c:v>446.44888614285674</c:v>
                </c:pt>
                <c:pt idx="59">
                  <c:v>466.02951771428525</c:v>
                </c:pt>
                <c:pt idx="60">
                  <c:v>486.26545828571398</c:v>
                </c:pt>
                <c:pt idx="61">
                  <c:v>506.78973485714278</c:v>
                </c:pt>
                <c:pt idx="62">
                  <c:v>526.86840128571384</c:v>
                </c:pt>
                <c:pt idx="63">
                  <c:v>546.65873185714236</c:v>
                </c:pt>
                <c:pt idx="64">
                  <c:v>566.84224771428535</c:v>
                </c:pt>
                <c:pt idx="65">
                  <c:v>586.55394114285718</c:v>
                </c:pt>
                <c:pt idx="66">
                  <c:v>606.92094357142832</c:v>
                </c:pt>
                <c:pt idx="67">
                  <c:v>626.99960999999985</c:v>
                </c:pt>
                <c:pt idx="68">
                  <c:v>647.41903699999966</c:v>
                </c:pt>
                <c:pt idx="69">
                  <c:v>666.8948191428567</c:v>
                </c:pt>
                <c:pt idx="70">
                  <c:v>686.00362828571451</c:v>
                </c:pt>
                <c:pt idx="71">
                  <c:v>705.92502057142838</c:v>
                </c:pt>
                <c:pt idx="72">
                  <c:v>726.34444771428525</c:v>
                </c:pt>
                <c:pt idx="73">
                  <c:v>746.31826471428531</c:v>
                </c:pt>
                <c:pt idx="74">
                  <c:v>766.6590547142855</c:v>
                </c:pt>
                <c:pt idx="75">
                  <c:v>786.8163582857137</c:v>
                </c:pt>
                <c:pt idx="76">
                  <c:v>807.81245728571412</c:v>
                </c:pt>
                <c:pt idx="77">
                  <c:v>828.33673385714246</c:v>
                </c:pt>
                <c:pt idx="78">
                  <c:v>848.31055085714252</c:v>
                </c:pt>
                <c:pt idx="79">
                  <c:v>867.96981957142816</c:v>
                </c:pt>
                <c:pt idx="80">
                  <c:v>887.4456017142852</c:v>
                </c:pt>
                <c:pt idx="81">
                  <c:v>906.81653442857123</c:v>
                </c:pt>
                <c:pt idx="82">
                  <c:v>926.08261771428533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8.8521990372902534E-18</c:v>
                </c:pt>
                <c:pt idx="3">
                  <c:v>1.355080500445853E-10</c:v>
                </c:pt>
                <c:pt idx="4">
                  <c:v>3.4904414995161173E-7</c:v>
                </c:pt>
                <c:pt idx="5">
                  <c:v>4.0905856009479665E-5</c:v>
                </c:pt>
                <c:pt idx="6">
                  <c:v>1.0580141700825857E-3</c:v>
                </c:pt>
                <c:pt idx="7">
                  <c:v>1.1510454084881784E-2</c:v>
                </c:pt>
                <c:pt idx="8">
                  <c:v>7.2112499876031175E-2</c:v>
                </c:pt>
                <c:pt idx="9">
                  <c:v>0.30943963250604584</c:v>
                </c:pt>
                <c:pt idx="10">
                  <c:v>1.0103254220962612</c:v>
                </c:pt>
                <c:pt idx="11">
                  <c:v>2.6873336002953718</c:v>
                </c:pt>
                <c:pt idx="12">
                  <c:v>6.1013734794222607</c:v>
                </c:pt>
                <c:pt idx="13">
                  <c:v>12.223587061356087</c:v>
                </c:pt>
                <c:pt idx="14">
                  <c:v>22.142306001057172</c:v>
                </c:pt>
                <c:pt idx="15">
                  <c:v>36.938517880738246</c:v>
                </c:pt>
                <c:pt idx="16">
                  <c:v>57.559021274172629</c:v>
                </c:pt>
                <c:pt idx="17">
                  <c:v>84.711896229836725</c:v>
                </c:pt>
                <c:pt idx="18">
                  <c:v>118.79902328088426</c:v>
                </c:pt>
                <c:pt idx="19">
                  <c:v>159.88988644943066</c:v>
                </c:pt>
                <c:pt idx="20">
                  <c:v>207.73271660969286</c:v>
                </c:pt>
                <c:pt idx="21">
                  <c:v>261.79420522720267</c:v>
                </c:pt>
                <c:pt idx="22">
                  <c:v>321.31729532648882</c:v>
                </c:pt>
                <c:pt idx="23">
                  <c:v>385.38708582314212</c:v>
                </c:pt>
                <c:pt idx="24">
                  <c:v>452.9967107716144</c:v>
                </c:pt>
                <c:pt idx="25">
                  <c:v>523.10738065797216</c:v>
                </c:pt>
                <c:pt idx="26">
                  <c:v>594.69905358860274</c:v>
                </c:pt>
                <c:pt idx="27">
                  <c:v>666.81013441019479</c:v>
                </c:pt>
                <c:pt idx="28">
                  <c:v>738.56605747479216</c:v>
                </c:pt>
                <c:pt idx="29">
                  <c:v>809.19759198157476</c:v>
                </c:pt>
                <c:pt idx="30">
                  <c:v>878.0502813954987</c:v>
                </c:pt>
                <c:pt idx="31">
                  <c:v>944.58668080725317</c:v>
                </c:pt>
                <c:pt idx="32">
                  <c:v>1008.3830807244805</c:v>
                </c:pt>
                <c:pt idx="33">
                  <c:v>1069.1222839386717</c:v>
                </c:pt>
                <c:pt idx="34">
                  <c:v>1126.5837984813597</c:v>
                </c:pt>
                <c:pt idx="35">
                  <c:v>1180.6325717644268</c:v>
                </c:pt>
                <c:pt idx="36">
                  <c:v>1231.2071510161054</c:v>
                </c:pt>
                <c:pt idx="37">
                  <c:v>1278.3079329696695</c:v>
                </c:pt>
                <c:pt idx="38">
                  <c:v>1321.9859720818772</c:v>
                </c:pt>
                <c:pt idx="39">
                  <c:v>1362.3326555137132</c:v>
                </c:pt>
                <c:pt idx="40">
                  <c:v>1399.470424624933</c:v>
                </c:pt>
                <c:pt idx="41">
                  <c:v>1433.544624226101</c:v>
                </c:pt>
                <c:pt idx="42">
                  <c:v>1464.716488418487</c:v>
                </c:pt>
                <c:pt idx="43">
                  <c:v>1493.1572211974003</c:v>
                </c:pt>
                <c:pt idx="44">
                  <c:v>1519.0430968301441</c:v>
                </c:pt>
                <c:pt idx="45">
                  <c:v>1542.5514854468749</c:v>
                </c:pt>
                <c:pt idx="46">
                  <c:v>1563.8576999183763</c:v>
                </c:pt>
                <c:pt idx="47">
                  <c:v>1583.132558117604</c:v>
                </c:pt>
                <c:pt idx="48">
                  <c:v>1600.5405577947517</c:v>
                </c:pt>
                <c:pt idx="49">
                  <c:v>1616.2385677545819</c:v>
                </c:pt>
                <c:pt idx="50">
                  <c:v>1630.3749474518308</c:v>
                </c:pt>
                <c:pt idx="51">
                  <c:v>1643.0890165124099</c:v>
                </c:pt>
                <c:pt idx="52">
                  <c:v>1654.5108053285412</c:v>
                </c:pt>
                <c:pt idx="53">
                  <c:v>1664.7610272744168</c:v>
                </c:pt>
                <c:pt idx="54">
                  <c:v>1673.9512219284675</c:v>
                </c:pt>
                <c:pt idx="55">
                  <c:v>1682.1840267817809</c:v>
                </c:pt>
                <c:pt idx="56">
                  <c:v>1689.5535421672073</c:v>
                </c:pt>
                <c:pt idx="57">
                  <c:v>1696.1457605346291</c:v>
                </c:pt>
                <c:pt idx="58">
                  <c:v>1702.039036744485</c:v>
                </c:pt>
                <c:pt idx="59">
                  <c:v>1707.3045808027325</c:v>
                </c:pt>
                <c:pt idx="60">
                  <c:v>1712.0069584818305</c:v>
                </c:pt>
                <c:pt idx="61">
                  <c:v>1716.2045886383003</c:v>
                </c:pt>
                <c:pt idx="62">
                  <c:v>1719.9502288245644</c:v>
                </c:pt>
                <c:pt idx="63">
                  <c:v>1723.2914430759529</c:v>
                </c:pt>
                <c:pt idx="64">
                  <c:v>1726.2710476036061</c:v>
                </c:pt>
                <c:pt idx="65">
                  <c:v>1728.9275316052588</c:v>
                </c:pt>
                <c:pt idx="66">
                  <c:v>1731.2954515768195</c:v>
                </c:pt>
                <c:pt idx="67">
                  <c:v>1733.4057984197711</c:v>
                </c:pt>
                <c:pt idx="68">
                  <c:v>1735.2863373376395</c:v>
                </c:pt>
                <c:pt idx="69">
                  <c:v>1736.9619210378441</c:v>
                </c:pt>
                <c:pt idx="70">
                  <c:v>1738.4547771362215</c:v>
                </c:pt>
                <c:pt idx="71">
                  <c:v>1739.7847709283076</c:v>
                </c:pt>
                <c:pt idx="72">
                  <c:v>1740.9696448675238</c:v>
                </c:pt>
                <c:pt idx="73">
                  <c:v>1742.0252361951782</c:v>
                </c:pt>
                <c:pt idx="74">
                  <c:v>1742.965674216719</c:v>
                </c:pt>
                <c:pt idx="75">
                  <c:v>1743.8035587261111</c:v>
                </c:pt>
                <c:pt idx="76">
                  <c:v>1744.5501210561983</c:v>
                </c:pt>
                <c:pt idx="77">
                  <c:v>1745.2153691860551</c:v>
                </c:pt>
                <c:pt idx="78">
                  <c:v>1745.8082182734713</c:v>
                </c:pt>
                <c:pt idx="79">
                  <c:v>1746.3366079072621</c:v>
                </c:pt>
                <c:pt idx="80">
                  <c:v>1746.8076072942815</c:v>
                </c:pt>
                <c:pt idx="81">
                  <c:v>1747.2275095131022</c:v>
                </c:pt>
                <c:pt idx="82">
                  <c:v>1747.6019158827771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3672"/>
        <c:axId val="630726024"/>
      </c:scatterChart>
      <c:valAx>
        <c:axId val="63072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6024"/>
        <c:crosses val="autoZero"/>
        <c:crossBetween val="midCat"/>
      </c:valAx>
      <c:valAx>
        <c:axId val="6307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3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1.415467286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3"/>
                <c:pt idx="0">
                  <c:v>t(original)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  <c:pt idx="9">
                  <c:v>144</c:v>
                </c:pt>
                <c:pt idx="10">
                  <c:v>145</c:v>
                </c:pt>
                <c:pt idx="11">
                  <c:v>146</c:v>
                </c:pt>
                <c:pt idx="12">
                  <c:v>147</c:v>
                </c:pt>
                <c:pt idx="13">
                  <c:v>148</c:v>
                </c:pt>
                <c:pt idx="14">
                  <c:v>149</c:v>
                </c:pt>
                <c:pt idx="15">
                  <c:v>150</c:v>
                </c:pt>
                <c:pt idx="16">
                  <c:v>151</c:v>
                </c:pt>
                <c:pt idx="17">
                  <c:v>152</c:v>
                </c:pt>
                <c:pt idx="18">
                  <c:v>153</c:v>
                </c:pt>
                <c:pt idx="19">
                  <c:v>154</c:v>
                </c:pt>
                <c:pt idx="20">
                  <c:v>155</c:v>
                </c:pt>
                <c:pt idx="21">
                  <c:v>156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160</c:v>
                </c:pt>
                <c:pt idx="26">
                  <c:v>161</c:v>
                </c:pt>
                <c:pt idx="27">
                  <c:v>162</c:v>
                </c:pt>
                <c:pt idx="28">
                  <c:v>163</c:v>
                </c:pt>
                <c:pt idx="29">
                  <c:v>164</c:v>
                </c:pt>
                <c:pt idx="30">
                  <c:v>165</c:v>
                </c:pt>
                <c:pt idx="31">
                  <c:v>166</c:v>
                </c:pt>
                <c:pt idx="32">
                  <c:v>167</c:v>
                </c:pt>
                <c:pt idx="33">
                  <c:v>168</c:v>
                </c:pt>
                <c:pt idx="34">
                  <c:v>169</c:v>
                </c:pt>
                <c:pt idx="35">
                  <c:v>170</c:v>
                </c:pt>
                <c:pt idx="36">
                  <c:v>171</c:v>
                </c:pt>
                <c:pt idx="37">
                  <c:v>172</c:v>
                </c:pt>
                <c:pt idx="38">
                  <c:v>173</c:v>
                </c:pt>
                <c:pt idx="39">
                  <c:v>174</c:v>
                </c:pt>
                <c:pt idx="40">
                  <c:v>175</c:v>
                </c:pt>
                <c:pt idx="41">
                  <c:v>176</c:v>
                </c:pt>
                <c:pt idx="42">
                  <c:v>177</c:v>
                </c:pt>
                <c:pt idx="43">
                  <c:v>178</c:v>
                </c:pt>
                <c:pt idx="44">
                  <c:v>179</c:v>
                </c:pt>
                <c:pt idx="45">
                  <c:v>180</c:v>
                </c:pt>
                <c:pt idx="46">
                  <c:v>181</c:v>
                </c:pt>
                <c:pt idx="47">
                  <c:v>182</c:v>
                </c:pt>
                <c:pt idx="48">
                  <c:v>183</c:v>
                </c:pt>
                <c:pt idx="49">
                  <c:v>184</c:v>
                </c:pt>
                <c:pt idx="50">
                  <c:v>185</c:v>
                </c:pt>
                <c:pt idx="51">
                  <c:v>186</c:v>
                </c:pt>
                <c:pt idx="52">
                  <c:v>187</c:v>
                </c:pt>
                <c:pt idx="53">
                  <c:v>188</c:v>
                </c:pt>
                <c:pt idx="54">
                  <c:v>189</c:v>
                </c:pt>
                <c:pt idx="55">
                  <c:v>190</c:v>
                </c:pt>
                <c:pt idx="56">
                  <c:v>191</c:v>
                </c:pt>
                <c:pt idx="57">
                  <c:v>192</c:v>
                </c:pt>
                <c:pt idx="58">
                  <c:v>193</c:v>
                </c:pt>
                <c:pt idx="59">
                  <c:v>194</c:v>
                </c:pt>
                <c:pt idx="60">
                  <c:v>195</c:v>
                </c:pt>
                <c:pt idx="61">
                  <c:v>196</c:v>
                </c:pt>
                <c:pt idx="62">
                  <c:v>197</c:v>
                </c:pt>
                <c:pt idx="63">
                  <c:v>198</c:v>
                </c:pt>
                <c:pt idx="64">
                  <c:v>199</c:v>
                </c:pt>
                <c:pt idx="65">
                  <c:v>200</c:v>
                </c:pt>
                <c:pt idx="66">
                  <c:v>201</c:v>
                </c:pt>
                <c:pt idx="67">
                  <c:v>202</c:v>
                </c:pt>
                <c:pt idx="68">
                  <c:v>203</c:v>
                </c:pt>
                <c:pt idx="69">
                  <c:v>204</c:v>
                </c:pt>
                <c:pt idx="70">
                  <c:v>205</c:v>
                </c:pt>
                <c:pt idx="71">
                  <c:v>206</c:v>
                </c:pt>
                <c:pt idx="72">
                  <c:v>207</c:v>
                </c:pt>
                <c:pt idx="73">
                  <c:v>208</c:v>
                </c:pt>
                <c:pt idx="74">
                  <c:v>209</c:v>
                </c:pt>
                <c:pt idx="75">
                  <c:v>210</c:v>
                </c:pt>
                <c:pt idx="76">
                  <c:v>211</c:v>
                </c:pt>
                <c:pt idx="77">
                  <c:v>212</c:v>
                </c:pt>
                <c:pt idx="78">
                  <c:v>213</c:v>
                </c:pt>
                <c:pt idx="79">
                  <c:v>214</c:v>
                </c:pt>
                <c:pt idx="80">
                  <c:v>215</c:v>
                </c:pt>
                <c:pt idx="81">
                  <c:v>216</c:v>
                </c:pt>
                <c:pt idx="82">
                  <c:v>217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-0.28833600000007209</c:v>
                </c:pt>
                <c:pt idx="4">
                  <c:v>-0.26212357142867404</c:v>
                </c:pt>
                <c:pt idx="5">
                  <c:v>-0.26212357142844667</c:v>
                </c:pt>
                <c:pt idx="6">
                  <c:v>-0.36697299999991628</c:v>
                </c:pt>
                <c:pt idx="7">
                  <c:v>-0.28833599999984472</c:v>
                </c:pt>
                <c:pt idx="8">
                  <c:v>-0.23591114285704862</c:v>
                </c:pt>
                <c:pt idx="9">
                  <c:v>-0.34076057142829086</c:v>
                </c:pt>
                <c:pt idx="10">
                  <c:v>0.23591128571433728</c:v>
                </c:pt>
                <c:pt idx="11">
                  <c:v>0.1572741428574318</c:v>
                </c:pt>
                <c:pt idx="12">
                  <c:v>0.57667185714308289</c:v>
                </c:pt>
                <c:pt idx="13">
                  <c:v>0.73394599999983257</c:v>
                </c:pt>
                <c:pt idx="14">
                  <c:v>0.96985728571416985</c:v>
                </c:pt>
                <c:pt idx="15">
                  <c:v>0.94364485714299917</c:v>
                </c:pt>
                <c:pt idx="16">
                  <c:v>1.3630425714284229</c:v>
                </c:pt>
                <c:pt idx="17">
                  <c:v>1.6251661428573243</c:v>
                </c:pt>
                <c:pt idx="18">
                  <c:v>2.28047514285754</c:v>
                </c:pt>
                <c:pt idx="19">
                  <c:v>2.1232010000001083</c:v>
                </c:pt>
                <c:pt idx="20">
                  <c:v>2.3591122857139908</c:v>
                </c:pt>
                <c:pt idx="21">
                  <c:v>3.6959424285716977</c:v>
                </c:pt>
                <c:pt idx="22">
                  <c:v>3.9580661428574331</c:v>
                </c:pt>
                <c:pt idx="23">
                  <c:v>4.6133751428574215</c:v>
                </c:pt>
                <c:pt idx="24">
                  <c:v>5.2162594285712203</c:v>
                </c:pt>
                <c:pt idx="25">
                  <c:v>6.5530895714289272</c:v>
                </c:pt>
                <c:pt idx="26">
                  <c:v>7.4705221428571349</c:v>
                </c:pt>
                <c:pt idx="27">
                  <c:v>8.0996187142857252</c:v>
                </c:pt>
                <c:pt idx="28">
                  <c:v>7.5753715714283771</c:v>
                </c:pt>
                <c:pt idx="29">
                  <c:v>8.5976534285719026</c:v>
                </c:pt>
                <c:pt idx="30">
                  <c:v>8.2044679999999062</c:v>
                </c:pt>
                <c:pt idx="31">
                  <c:v>8.4403792857144708</c:v>
                </c:pt>
                <c:pt idx="32">
                  <c:v>7.7588579999999183</c:v>
                </c:pt>
                <c:pt idx="33">
                  <c:v>7.9947692857147103</c:v>
                </c:pt>
                <c:pt idx="34">
                  <c:v>8.0209815714285924</c:v>
                </c:pt>
                <c:pt idx="35">
                  <c:v>8.2568928571429296</c:v>
                </c:pt>
                <c:pt idx="36">
                  <c:v>7.8374951428570512</c:v>
                </c:pt>
                <c:pt idx="37">
                  <c:v>8.3355300000002899</c:v>
                </c:pt>
                <c:pt idx="38">
                  <c:v>7.4705221428573623</c:v>
                </c:pt>
                <c:pt idx="39">
                  <c:v>8.020981571428365</c:v>
                </c:pt>
                <c:pt idx="40">
                  <c:v>7.1559738571431808</c:v>
                </c:pt>
                <c:pt idx="41">
                  <c:v>6.7365761428573023</c:v>
                </c:pt>
                <c:pt idx="42">
                  <c:v>7.1821861428570628</c:v>
                </c:pt>
                <c:pt idx="43">
                  <c:v>7.391885000000002</c:v>
                </c:pt>
                <c:pt idx="44">
                  <c:v>7.3656727142858927</c:v>
                </c:pt>
                <c:pt idx="45">
                  <c:v>7.4443097142859642</c:v>
                </c:pt>
                <c:pt idx="46">
                  <c:v>6.4482401428572302</c:v>
                </c:pt>
                <c:pt idx="47">
                  <c:v>6.5793018571425819</c:v>
                </c:pt>
                <c:pt idx="48">
                  <c:v>6.7890007142859758</c:v>
                </c:pt>
                <c:pt idx="49">
                  <c:v>8.5452288571432291</c:v>
                </c:pt>
                <c:pt idx="50">
                  <c:v>9.3315995714285691</c:v>
                </c:pt>
                <c:pt idx="51">
                  <c:v>12.29359599999998</c:v>
                </c:pt>
                <c:pt idx="52">
                  <c:v>13.551789285714676</c:v>
                </c:pt>
                <c:pt idx="53">
                  <c:v>15.412866714285428</c:v>
                </c:pt>
                <c:pt idx="54">
                  <c:v>16.356511571428655</c:v>
                </c:pt>
                <c:pt idx="55">
                  <c:v>17.92925314285776</c:v>
                </c:pt>
                <c:pt idx="56">
                  <c:v>17.771978857142358</c:v>
                </c:pt>
                <c:pt idx="57">
                  <c:v>18.112739571428619</c:v>
                </c:pt>
                <c:pt idx="58">
                  <c:v>17.064245142857317</c:v>
                </c:pt>
                <c:pt idx="59">
                  <c:v>17.981677714285752</c:v>
                </c:pt>
                <c:pt idx="60">
                  <c:v>18.636986714285968</c:v>
                </c:pt>
                <c:pt idx="61">
                  <c:v>18.92532271428604</c:v>
                </c:pt>
                <c:pt idx="62">
                  <c:v>18.479712571428308</c:v>
                </c:pt>
                <c:pt idx="63">
                  <c:v>18.191376714285752</c:v>
                </c:pt>
                <c:pt idx="64">
                  <c:v>18.584562000000233</c:v>
                </c:pt>
                <c:pt idx="65">
                  <c:v>18.112739571429074</c:v>
                </c:pt>
                <c:pt idx="66">
                  <c:v>18.76804857142838</c:v>
                </c:pt>
                <c:pt idx="67">
                  <c:v>18.479712571428763</c:v>
                </c:pt>
                <c:pt idx="68">
                  <c:v>18.820473142857054</c:v>
                </c:pt>
                <c:pt idx="69">
                  <c:v>17.876828285714282</c:v>
                </c:pt>
                <c:pt idx="70">
                  <c:v>17.509855285715048</c:v>
                </c:pt>
                <c:pt idx="71">
                  <c:v>18.322438428571104</c:v>
                </c:pt>
                <c:pt idx="72">
                  <c:v>18.820473285714115</c:v>
                </c:pt>
                <c:pt idx="73">
                  <c:v>18.374863142857293</c:v>
                </c:pt>
                <c:pt idx="74">
                  <c:v>18.741836142857437</c:v>
                </c:pt>
                <c:pt idx="75">
                  <c:v>18.558349714285441</c:v>
                </c:pt>
                <c:pt idx="76">
                  <c:v>19.397145142857653</c:v>
                </c:pt>
                <c:pt idx="77">
                  <c:v>18.925322714285585</c:v>
                </c:pt>
                <c:pt idx="78">
                  <c:v>18.374863142857293</c:v>
                </c:pt>
                <c:pt idx="79">
                  <c:v>18.060314857142885</c:v>
                </c:pt>
                <c:pt idx="80">
                  <c:v>17.876828285714282</c:v>
                </c:pt>
                <c:pt idx="81">
                  <c:v>17.771978857143267</c:v>
                </c:pt>
                <c:pt idx="82">
                  <c:v>17.667129428571343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3"/>
                <c:pt idx="0">
                  <c:v>t(original)</c:v>
                </c:pt>
                <c:pt idx="1">
                  <c:v>136</c:v>
                </c:pt>
                <c:pt idx="2">
                  <c:v>137</c:v>
                </c:pt>
                <c:pt idx="3">
                  <c:v>138</c:v>
                </c:pt>
                <c:pt idx="4">
                  <c:v>139</c:v>
                </c:pt>
                <c:pt idx="5">
                  <c:v>140</c:v>
                </c:pt>
                <c:pt idx="6">
                  <c:v>141</c:v>
                </c:pt>
                <c:pt idx="7">
                  <c:v>142</c:v>
                </c:pt>
                <c:pt idx="8">
                  <c:v>143</c:v>
                </c:pt>
                <c:pt idx="9">
                  <c:v>144</c:v>
                </c:pt>
                <c:pt idx="10">
                  <c:v>145</c:v>
                </c:pt>
                <c:pt idx="11">
                  <c:v>146</c:v>
                </c:pt>
                <c:pt idx="12">
                  <c:v>147</c:v>
                </c:pt>
                <c:pt idx="13">
                  <c:v>148</c:v>
                </c:pt>
                <c:pt idx="14">
                  <c:v>149</c:v>
                </c:pt>
                <c:pt idx="15">
                  <c:v>150</c:v>
                </c:pt>
                <c:pt idx="16">
                  <c:v>151</c:v>
                </c:pt>
                <c:pt idx="17">
                  <c:v>152</c:v>
                </c:pt>
                <c:pt idx="18">
                  <c:v>153</c:v>
                </c:pt>
                <c:pt idx="19">
                  <c:v>154</c:v>
                </c:pt>
                <c:pt idx="20">
                  <c:v>155</c:v>
                </c:pt>
                <c:pt idx="21">
                  <c:v>156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160</c:v>
                </c:pt>
                <c:pt idx="26">
                  <c:v>161</c:v>
                </c:pt>
                <c:pt idx="27">
                  <c:v>162</c:v>
                </c:pt>
                <c:pt idx="28">
                  <c:v>163</c:v>
                </c:pt>
                <c:pt idx="29">
                  <c:v>164</c:v>
                </c:pt>
                <c:pt idx="30">
                  <c:v>165</c:v>
                </c:pt>
                <c:pt idx="31">
                  <c:v>166</c:v>
                </c:pt>
                <c:pt idx="32">
                  <c:v>167</c:v>
                </c:pt>
                <c:pt idx="33">
                  <c:v>168</c:v>
                </c:pt>
                <c:pt idx="34">
                  <c:v>169</c:v>
                </c:pt>
                <c:pt idx="35">
                  <c:v>170</c:v>
                </c:pt>
                <c:pt idx="36">
                  <c:v>171</c:v>
                </c:pt>
                <c:pt idx="37">
                  <c:v>172</c:v>
                </c:pt>
                <c:pt idx="38">
                  <c:v>173</c:v>
                </c:pt>
                <c:pt idx="39">
                  <c:v>174</c:v>
                </c:pt>
                <c:pt idx="40">
                  <c:v>175</c:v>
                </c:pt>
                <c:pt idx="41">
                  <c:v>176</c:v>
                </c:pt>
                <c:pt idx="42">
                  <c:v>177</c:v>
                </c:pt>
                <c:pt idx="43">
                  <c:v>178</c:v>
                </c:pt>
                <c:pt idx="44">
                  <c:v>179</c:v>
                </c:pt>
                <c:pt idx="45">
                  <c:v>180</c:v>
                </c:pt>
                <c:pt idx="46">
                  <c:v>181</c:v>
                </c:pt>
                <c:pt idx="47">
                  <c:v>182</c:v>
                </c:pt>
                <c:pt idx="48">
                  <c:v>183</c:v>
                </c:pt>
                <c:pt idx="49">
                  <c:v>184</c:v>
                </c:pt>
                <c:pt idx="50">
                  <c:v>185</c:v>
                </c:pt>
                <c:pt idx="51">
                  <c:v>186</c:v>
                </c:pt>
                <c:pt idx="52">
                  <c:v>187</c:v>
                </c:pt>
                <c:pt idx="53">
                  <c:v>188</c:v>
                </c:pt>
                <c:pt idx="54">
                  <c:v>189</c:v>
                </c:pt>
                <c:pt idx="55">
                  <c:v>190</c:v>
                </c:pt>
                <c:pt idx="56">
                  <c:v>191</c:v>
                </c:pt>
                <c:pt idx="57">
                  <c:v>192</c:v>
                </c:pt>
                <c:pt idx="58">
                  <c:v>193</c:v>
                </c:pt>
                <c:pt idx="59">
                  <c:v>194</c:v>
                </c:pt>
                <c:pt idx="60">
                  <c:v>195</c:v>
                </c:pt>
                <c:pt idx="61">
                  <c:v>196</c:v>
                </c:pt>
                <c:pt idx="62">
                  <c:v>197</c:v>
                </c:pt>
                <c:pt idx="63">
                  <c:v>198</c:v>
                </c:pt>
                <c:pt idx="64">
                  <c:v>199</c:v>
                </c:pt>
                <c:pt idx="65">
                  <c:v>200</c:v>
                </c:pt>
                <c:pt idx="66">
                  <c:v>201</c:v>
                </c:pt>
                <c:pt idx="67">
                  <c:v>202</c:v>
                </c:pt>
                <c:pt idx="68">
                  <c:v>203</c:v>
                </c:pt>
                <c:pt idx="69">
                  <c:v>204</c:v>
                </c:pt>
                <c:pt idx="70">
                  <c:v>205</c:v>
                </c:pt>
                <c:pt idx="71">
                  <c:v>206</c:v>
                </c:pt>
                <c:pt idx="72">
                  <c:v>207</c:v>
                </c:pt>
                <c:pt idx="73">
                  <c:v>208</c:v>
                </c:pt>
                <c:pt idx="74">
                  <c:v>209</c:v>
                </c:pt>
                <c:pt idx="75">
                  <c:v>210</c:v>
                </c:pt>
                <c:pt idx="76">
                  <c:v>211</c:v>
                </c:pt>
                <c:pt idx="77">
                  <c:v>212</c:v>
                </c:pt>
                <c:pt idx="78">
                  <c:v>213</c:v>
                </c:pt>
                <c:pt idx="79">
                  <c:v>214</c:v>
                </c:pt>
                <c:pt idx="80">
                  <c:v>215</c:v>
                </c:pt>
                <c:pt idx="81">
                  <c:v>216</c:v>
                </c:pt>
                <c:pt idx="82">
                  <c:v>217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8.8521990372902534E-18</c:v>
                </c:pt>
                <c:pt idx="3">
                  <c:v>1.3550804119238627E-10</c:v>
                </c:pt>
                <c:pt idx="4">
                  <c:v>3.4890864190156716E-7</c:v>
                </c:pt>
                <c:pt idx="5">
                  <c:v>4.0556811859528053E-5</c:v>
                </c:pt>
                <c:pt idx="6">
                  <c:v>1.0171083140731061E-3</c:v>
                </c:pt>
                <c:pt idx="7">
                  <c:v>1.0452439914799197E-2</c:v>
                </c:pt>
                <c:pt idx="8">
                  <c:v>6.0602045791149389E-2</c:v>
                </c:pt>
                <c:pt idx="9">
                  <c:v>0.23732713263001468</c:v>
                </c:pt>
                <c:pt idx="10">
                  <c:v>0.7008857895902153</c:v>
                </c:pt>
                <c:pt idx="11">
                  <c:v>1.6770081781991106</c:v>
                </c:pt>
                <c:pt idx="12">
                  <c:v>3.4140398791268889</c:v>
                </c:pt>
                <c:pt idx="13">
                  <c:v>6.1222135819338259</c:v>
                </c:pt>
                <c:pt idx="14">
                  <c:v>9.9187189397010851</c:v>
                </c:pt>
                <c:pt idx="15">
                  <c:v>14.796211879681072</c:v>
                </c:pt>
                <c:pt idx="16">
                  <c:v>20.620503393434383</c:v>
                </c:pt>
                <c:pt idx="17">
                  <c:v>27.1528749556641</c:v>
                </c:pt>
                <c:pt idx="18">
                  <c:v>34.087127051047538</c:v>
                </c:pt>
                <c:pt idx="19">
                  <c:v>41.090863168546413</c:v>
                </c:pt>
                <c:pt idx="20">
                  <c:v>47.842830160262196</c:v>
                </c:pt>
                <c:pt idx="21">
                  <c:v>54.061488617509795</c:v>
                </c:pt>
                <c:pt idx="22">
                  <c:v>59.523090099286144</c:v>
                </c:pt>
                <c:pt idx="23">
                  <c:v>64.069790496653326</c:v>
                </c:pt>
                <c:pt idx="24">
                  <c:v>67.609624948472259</c:v>
                </c:pt>
                <c:pt idx="25">
                  <c:v>70.110669886357712</c:v>
                </c:pt>
                <c:pt idx="26">
                  <c:v>71.591672930630622</c:v>
                </c:pt>
                <c:pt idx="27">
                  <c:v>72.111080821592097</c:v>
                </c:pt>
                <c:pt idx="28">
                  <c:v>71.755923064597383</c:v>
                </c:pt>
                <c:pt idx="29">
                  <c:v>70.631534506782643</c:v>
                </c:pt>
                <c:pt idx="30">
                  <c:v>68.852689413923983</c:v>
                </c:pt>
                <c:pt idx="31">
                  <c:v>66.536399411754431</c:v>
                </c:pt>
                <c:pt idx="32">
                  <c:v>63.796399917227298</c:v>
                </c:pt>
                <c:pt idx="33">
                  <c:v>60.739203214191313</c:v>
                </c:pt>
                <c:pt idx="34">
                  <c:v>57.461514542688015</c:v>
                </c:pt>
                <c:pt idx="35">
                  <c:v>54.048773283067028</c:v>
                </c:pt>
                <c:pt idx="36">
                  <c:v>50.574579251678692</c:v>
                </c:pt>
                <c:pt idx="37">
                  <c:v>47.100781953564152</c:v>
                </c:pt>
                <c:pt idx="38">
                  <c:v>43.678039112207571</c:v>
                </c:pt>
                <c:pt idx="39">
                  <c:v>40.346683431835963</c:v>
                </c:pt>
                <c:pt idx="40">
                  <c:v>37.137769111219683</c:v>
                </c:pt>
                <c:pt idx="41">
                  <c:v>34.074199601167841</c:v>
                </c:pt>
                <c:pt idx="42">
                  <c:v>31.171864192385996</c:v>
                </c:pt>
                <c:pt idx="43">
                  <c:v>28.440732778913244</c:v>
                </c:pt>
                <c:pt idx="44">
                  <c:v>25.885875632743883</c:v>
                </c:pt>
                <c:pt idx="45">
                  <c:v>23.508388616730851</c:v>
                </c:pt>
                <c:pt idx="46">
                  <c:v>21.30621447150142</c:v>
                </c:pt>
                <c:pt idx="47">
                  <c:v>19.274858199227765</c:v>
                </c:pt>
                <c:pt idx="48">
                  <c:v>17.407999677147739</c:v>
                </c:pt>
                <c:pt idx="49">
                  <c:v>15.698009959830161</c:v>
                </c:pt>
                <c:pt idx="50">
                  <c:v>14.136379697248932</c:v>
                </c:pt>
                <c:pt idx="51">
                  <c:v>12.714069060579094</c:v>
                </c:pt>
                <c:pt idx="52">
                  <c:v>11.421788816131359</c:v>
                </c:pt>
                <c:pt idx="53">
                  <c:v>10.250221945875724</c:v>
                </c:pt>
                <c:pt idx="54">
                  <c:v>9.1901946540506216</c:v>
                </c:pt>
                <c:pt idx="55">
                  <c:v>8.2328048533133114</c:v>
                </c:pt>
                <c:pt idx="56">
                  <c:v>7.369515385426479</c:v>
                </c:pt>
                <c:pt idx="57">
                  <c:v>6.5922183674216672</c:v>
                </c:pt>
                <c:pt idx="58">
                  <c:v>5.8932762098558529</c:v>
                </c:pt>
                <c:pt idx="59">
                  <c:v>5.2655440582475492</c:v>
                </c:pt>
                <c:pt idx="60">
                  <c:v>4.7023776790979444</c:v>
                </c:pt>
                <c:pt idx="61">
                  <c:v>4.1976301564698177</c:v>
                </c:pt>
                <c:pt idx="62">
                  <c:v>3.7456401862640427</c:v>
                </c:pt>
                <c:pt idx="63">
                  <c:v>3.3412142513884628</c:v>
                </c:pt>
                <c:pt idx="64">
                  <c:v>2.9796045276533354</c:v>
                </c:pt>
                <c:pt idx="65">
                  <c:v>2.6564840016527236</c:v>
                </c:pt>
                <c:pt idx="66">
                  <c:v>2.3679199715606623</c:v>
                </c:pt>
                <c:pt idx="67">
                  <c:v>2.1103468429517314</c:v>
                </c:pt>
                <c:pt idx="68">
                  <c:v>1.880538917868243</c:v>
                </c:pt>
                <c:pt idx="69">
                  <c:v>1.6755837002045959</c:v>
                </c:pt>
                <c:pt idx="70">
                  <c:v>1.4928560983774362</c:v>
                </c:pt>
                <c:pt idx="71">
                  <c:v>1.3299937920859748</c:v>
                </c:pt>
                <c:pt idx="72">
                  <c:v>1.1848739392161507</c:v>
                </c:pt>
                <c:pt idx="73">
                  <c:v>1.0555913276543314</c:v>
                </c:pt>
                <c:pt idx="74">
                  <c:v>0.94043802154068468</c:v>
                </c:pt>
                <c:pt idx="75">
                  <c:v>0.83788450939198666</c:v>
                </c:pt>
                <c:pt idx="76">
                  <c:v>0.74656233008715966</c:v>
                </c:pt>
                <c:pt idx="77">
                  <c:v>0.66524812985680559</c:v>
                </c:pt>
                <c:pt idx="78">
                  <c:v>0.5928490874162321</c:v>
                </c:pt>
                <c:pt idx="79">
                  <c:v>0.52838963379071635</c:v>
                </c:pt>
                <c:pt idx="80">
                  <c:v>0.47099938701934252</c:v>
                </c:pt>
                <c:pt idx="81">
                  <c:v>0.41990221882075429</c:v>
                </c:pt>
                <c:pt idx="82">
                  <c:v>0.37440636967503887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1520"/>
        <c:axId val="630715440"/>
      </c:scatterChart>
      <c:valAx>
        <c:axId val="6307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5440"/>
        <c:crosses val="autoZero"/>
        <c:crossBetween val="midCat"/>
      </c:valAx>
      <c:valAx>
        <c:axId val="6307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1.5989538571427602</c:v>
                </c:pt>
                <c:pt idx="3">
                  <c:v>2.9095717142854483</c:v>
                </c:pt>
                <c:pt idx="4">
                  <c:v>4.2464019999995344</c:v>
                </c:pt>
                <c:pt idx="5">
                  <c:v>5.5832322857138479</c:v>
                </c:pt>
                <c:pt idx="6">
                  <c:v>6.8152131428566918</c:v>
                </c:pt>
                <c:pt idx="7">
                  <c:v>8.1258309999996072</c:v>
                </c:pt>
                <c:pt idx="8">
                  <c:v>9.4888737142853188</c:v>
                </c:pt>
                <c:pt idx="9">
                  <c:v>10.747066999999788</c:v>
                </c:pt>
                <c:pt idx="10">
                  <c:v>12.581932142856886</c:v>
                </c:pt>
                <c:pt idx="11">
                  <c:v>14.338160142857078</c:v>
                </c:pt>
                <c:pt idx="12">
                  <c:v>16.513785857142921</c:v>
                </c:pt>
                <c:pt idx="13">
                  <c:v>18.846685714285513</c:v>
                </c:pt>
                <c:pt idx="14">
                  <c:v>21.415496857142443</c:v>
                </c:pt>
                <c:pt idx="15">
                  <c:v>23.958095571428203</c:v>
                </c:pt>
                <c:pt idx="16">
                  <c:v>26.920091999999386</c:v>
                </c:pt>
                <c:pt idx="17">
                  <c:v>30.14421199999947</c:v>
                </c:pt>
                <c:pt idx="18">
                  <c:v>34.02364099999977</c:v>
                </c:pt>
                <c:pt idx="19">
                  <c:v>37.745795857142639</c:v>
                </c:pt>
                <c:pt idx="20">
                  <c:v>41.70386199999939</c:v>
                </c:pt>
                <c:pt idx="21">
                  <c:v>46.998758285713848</c:v>
                </c:pt>
                <c:pt idx="22">
                  <c:v>52.555778285714041</c:v>
                </c:pt>
                <c:pt idx="23">
                  <c:v>58.768107285714223</c:v>
                </c:pt>
                <c:pt idx="24">
                  <c:v>65.583320571428203</c:v>
                </c:pt>
                <c:pt idx="25">
                  <c:v>73.73536399999989</c:v>
                </c:pt>
                <c:pt idx="26">
                  <c:v>82.804839999999786</c:v>
                </c:pt>
                <c:pt idx="27">
                  <c:v>92.503412571428271</c:v>
                </c:pt>
                <c:pt idx="28">
                  <c:v>101.67773799999941</c:v>
                </c:pt>
                <c:pt idx="29">
                  <c:v>111.87434528571407</c:v>
                </c:pt>
                <c:pt idx="30">
                  <c:v>121.67776714285674</c:v>
                </c:pt>
                <c:pt idx="31">
                  <c:v>131.71710028571397</c:v>
                </c:pt>
                <c:pt idx="32">
                  <c:v>141.07491214285665</c:v>
                </c:pt>
                <c:pt idx="33">
                  <c:v>150.66863528571412</c:v>
                </c:pt>
                <c:pt idx="34">
                  <c:v>160.28857071428547</c:v>
                </c:pt>
                <c:pt idx="35">
                  <c:v>170.14441742857116</c:v>
                </c:pt>
                <c:pt idx="36">
                  <c:v>179.58086642857097</c:v>
                </c:pt>
                <c:pt idx="37">
                  <c:v>189.51535028571402</c:v>
                </c:pt>
                <c:pt idx="38">
                  <c:v>198.58482628571414</c:v>
                </c:pt>
                <c:pt idx="39">
                  <c:v>208.20476171428527</c:v>
                </c:pt>
                <c:pt idx="40">
                  <c:v>216.95968942857121</c:v>
                </c:pt>
                <c:pt idx="41">
                  <c:v>225.29521942857127</c:v>
                </c:pt>
                <c:pt idx="42">
                  <c:v>234.0763594285711</c:v>
                </c:pt>
                <c:pt idx="43">
                  <c:v>243.06719828571386</c:v>
                </c:pt>
                <c:pt idx="44">
                  <c:v>252.03182485714251</c:v>
                </c:pt>
                <c:pt idx="45">
                  <c:v>261.07508842857123</c:v>
                </c:pt>
                <c:pt idx="46">
                  <c:v>269.12228242857122</c:v>
                </c:pt>
                <c:pt idx="47">
                  <c:v>277.30053814285657</c:v>
                </c:pt>
                <c:pt idx="48">
                  <c:v>285.6884927142853</c:v>
                </c:pt>
                <c:pt idx="49">
                  <c:v>295.83267542857129</c:v>
                </c:pt>
                <c:pt idx="50">
                  <c:v>306.76322885714262</c:v>
                </c:pt>
                <c:pt idx="51">
                  <c:v>320.65577871428536</c:v>
                </c:pt>
                <c:pt idx="52">
                  <c:v>335.8065218571428</c:v>
                </c:pt>
                <c:pt idx="53">
                  <c:v>352.81834242857099</c:v>
                </c:pt>
                <c:pt idx="54">
                  <c:v>370.7738078571424</c:v>
                </c:pt>
                <c:pt idx="55">
                  <c:v>390.30201485714292</c:v>
                </c:pt>
                <c:pt idx="56">
                  <c:v>409.67294757142804</c:v>
                </c:pt>
                <c:pt idx="57">
                  <c:v>429.38464099999942</c:v>
                </c:pt>
                <c:pt idx="58">
                  <c:v>448.0478399999995</c:v>
                </c:pt>
                <c:pt idx="59">
                  <c:v>467.62847157142801</c:v>
                </c:pt>
                <c:pt idx="60">
                  <c:v>487.86441214285674</c:v>
                </c:pt>
                <c:pt idx="61">
                  <c:v>508.38868871428554</c:v>
                </c:pt>
                <c:pt idx="62">
                  <c:v>528.4673551428566</c:v>
                </c:pt>
                <c:pt idx="63">
                  <c:v>548.25768571428512</c:v>
                </c:pt>
                <c:pt idx="64">
                  <c:v>568.44120157142811</c:v>
                </c:pt>
                <c:pt idx="65">
                  <c:v>588.15289499999994</c:v>
                </c:pt>
                <c:pt idx="66">
                  <c:v>608.51989742857108</c:v>
                </c:pt>
                <c:pt idx="67">
                  <c:v>628.59856385714261</c:v>
                </c:pt>
                <c:pt idx="68">
                  <c:v>649.01799085714242</c:v>
                </c:pt>
                <c:pt idx="69">
                  <c:v>668.49377299999946</c:v>
                </c:pt>
                <c:pt idx="70">
                  <c:v>687.60258214285727</c:v>
                </c:pt>
                <c:pt idx="71">
                  <c:v>707.52397442857114</c:v>
                </c:pt>
                <c:pt idx="72">
                  <c:v>727.94340157142801</c:v>
                </c:pt>
                <c:pt idx="73">
                  <c:v>747.91721857142807</c:v>
                </c:pt>
                <c:pt idx="74">
                  <c:v>768.25800857142826</c:v>
                </c:pt>
                <c:pt idx="75">
                  <c:v>788.41531214285646</c:v>
                </c:pt>
                <c:pt idx="76">
                  <c:v>809.41141114285688</c:v>
                </c:pt>
                <c:pt idx="77">
                  <c:v>829.93568771428522</c:v>
                </c:pt>
                <c:pt idx="78">
                  <c:v>849.90950471428528</c:v>
                </c:pt>
                <c:pt idx="79">
                  <c:v>869.56877342857092</c:v>
                </c:pt>
                <c:pt idx="80">
                  <c:v>889.04455557142796</c:v>
                </c:pt>
                <c:pt idx="81">
                  <c:v>908.41548828571399</c:v>
                </c:pt>
                <c:pt idx="82">
                  <c:v>927.68157157142809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3.3066404803098086</c:v>
                </c:pt>
                <c:pt idx="4">
                  <c:v>5.5738929896874936</c:v>
                </c:pt>
                <c:pt idx="5">
                  <c:v>8.3591147409768158</c:v>
                </c:pt>
                <c:pt idx="6">
                  <c:v>11.758264575968479</c:v>
                </c:pt>
                <c:pt idx="7">
                  <c:v>15.879538517390518</c:v>
                </c:pt>
                <c:pt idx="8">
                  <c:v>20.843670287472655</c:v>
                </c:pt>
                <c:pt idx="9">
                  <c:v>26.783934509867052</c:v>
                </c:pt>
                <c:pt idx="10">
                  <c:v>33.845790683518558</c:v>
                </c:pt>
                <c:pt idx="11">
                  <c:v>42.186108828427585</c:v>
                </c:pt>
                <c:pt idx="12">
                  <c:v>51.971924028943178</c:v>
                </c:pt>
                <c:pt idx="13">
                  <c:v>63.37867726783557</c:v>
                </c:pt>
                <c:pt idx="14">
                  <c:v>76.587914098881242</c:v>
                </c:pt>
                <c:pt idx="15">
                  <c:v>91.78443076484777</c:v>
                </c:pt>
                <c:pt idx="16">
                  <c:v>109.15287898715344</c:v>
                </c:pt>
                <c:pt idx="17">
                  <c:v>128.87386520545633</c:v>
                </c:pt>
                <c:pt idx="18">
                  <c:v>151.11960661649607</c:v>
                </c:pt>
                <c:pt idx="19">
                  <c:v>176.04923377119272</c:v>
                </c:pt>
                <c:pt idx="20">
                  <c:v>203.80385633207743</c:v>
                </c:pt>
                <c:pt idx="21">
                  <c:v>234.50153330516889</c:v>
                </c:pt>
                <c:pt idx="22">
                  <c:v>268.23231000451699</c:v>
                </c:pt>
                <c:pt idx="23">
                  <c:v>305.05349957800513</c:v>
                </c:pt>
                <c:pt idx="24">
                  <c:v>344.98539565893395</c:v>
                </c:pt>
                <c:pt idx="25">
                  <c:v>388.00760341014899</c:v>
                </c:pt>
                <c:pt idx="26">
                  <c:v>434.05616806758695</c:v>
                </c:pt>
                <c:pt idx="27">
                  <c:v>483.02166270326666</c:v>
                </c:pt>
                <c:pt idx="28">
                  <c:v>534.74837047963774</c:v>
                </c:pt>
                <c:pt idx="29">
                  <c:v>589.03466188745801</c:v>
                </c:pt>
                <c:pt idx="30">
                  <c:v>645.63462563581209</c:v>
                </c:pt>
                <c:pt idx="31">
                  <c:v>704.26096479415128</c:v>
                </c:pt>
                <c:pt idx="32">
                  <c:v>764.58911969364794</c:v>
                </c:pt>
                <c:pt idx="33">
                  <c:v>826.26252849836567</c:v>
                </c:pt>
                <c:pt idx="34">
                  <c:v>888.89888792095405</c:v>
                </c:pt>
                <c:pt idx="35">
                  <c:v>952.09723292322792</c:v>
                </c:pt>
                <c:pt idx="36">
                  <c:v>1015.4456178495877</c:v>
                </c:pt>
                <c:pt idx="37">
                  <c:v>1078.5291543649823</c:v>
                </c:pt>
                <c:pt idx="38">
                  <c:v>1140.9381453727894</c:v>
                </c:pt>
                <c:pt idx="39">
                  <c:v>1202.2760497147865</c:v>
                </c:pt>
                <c:pt idx="40">
                  <c:v>1262.167020160939</c:v>
                </c:pt>
                <c:pt idx="41">
                  <c:v>1320.2627765308935</c:v>
                </c:pt>
                <c:pt idx="42">
                  <c:v>1376.2486056279538</c:v>
                </c:pt>
                <c:pt idx="43">
                  <c:v>1429.8483182920352</c:v>
                </c:pt>
                <c:pt idx="44">
                  <c:v>1480.8280390992707</c:v>
                </c:pt>
                <c:pt idx="45">
                  <c:v>1528.9987535394196</c:v>
                </c:pt>
                <c:pt idx="46">
                  <c:v>1574.2175882230604</c:v>
                </c:pt>
                <c:pt idx="47">
                  <c:v>1616.3878491673754</c:v>
                </c:pt>
                <c:pt idx="48">
                  <c:v>1655.4578890309006</c:v>
                </c:pt>
                <c:pt idx="49">
                  <c:v>1691.4189141987072</c:v>
                </c:pt>
                <c:pt idx="50">
                  <c:v>1724.3018751959098</c:v>
                </c:pt>
                <c:pt idx="51">
                  <c:v>1754.1736078930526</c:v>
                </c:pt>
                <c:pt idx="52">
                  <c:v>1781.1324077896688</c:v>
                </c:pt>
                <c:pt idx="53">
                  <c:v>1805.3032253083427</c:v>
                </c:pt>
                <c:pt idx="54">
                  <c:v>1826.8326670022236</c:v>
                </c:pt>
                <c:pt idx="55">
                  <c:v>1845.8839768155342</c:v>
                </c:pt>
                <c:pt idx="56">
                  <c:v>1862.6321543223075</c:v>
                </c:pt>
                <c:pt idx="57">
                  <c:v>1877.2593447160218</c:v>
                </c:pt>
                <c:pt idx="58">
                  <c:v>1889.950609857515</c:v>
                </c:pt>
                <c:pt idx="59">
                  <c:v>1900.8901625371129</c:v>
                </c:pt>
                <c:pt idx="60">
                  <c:v>1910.2581187974558</c:v>
                </c:pt>
                <c:pt idx="61">
                  <c:v>1918.2277970445716</c:v>
                </c:pt>
                <c:pt idx="62">
                  <c:v>1924.9635688560347</c:v>
                </c:pt>
                <c:pt idx="63">
                  <c:v>1930.6192457117763</c:v>
                </c:pt>
                <c:pt idx="64">
                  <c:v>1935.3369688732985</c:v>
                </c:pt>
                <c:pt idx="65">
                  <c:v>1939.2465565896816</c:v>
                </c:pt>
                <c:pt idx="66">
                  <c:v>1942.4652537290999</c:v>
                </c:pt>
                <c:pt idx="67">
                  <c:v>1945.0978236222518</c:v>
                </c:pt>
                <c:pt idx="68">
                  <c:v>1947.2369199896307</c:v>
                </c:pt>
                <c:pt idx="69">
                  <c:v>1948.9636778189699</c:v>
                </c:pt>
                <c:pt idx="70">
                  <c:v>1950.3484654034644</c:v>
                </c:pt>
                <c:pt idx="71">
                  <c:v>1951.4517448616546</c:v>
                </c:pt>
                <c:pt idx="72">
                  <c:v>1952.3249947663462</c:v>
                </c:pt>
                <c:pt idx="73">
                  <c:v>1953.0116554875726</c:v>
                </c:pt>
                <c:pt idx="74">
                  <c:v>1953.5480650452562</c:v>
                </c:pt>
                <c:pt idx="75">
                  <c:v>1953.9643602930885</c:v>
                </c:pt>
                <c:pt idx="76">
                  <c:v>1954.2853248245003</c:v>
                </c:pt>
                <c:pt idx="77">
                  <c:v>1954.531170897784</c:v>
                </c:pt>
                <c:pt idx="78">
                  <c:v>1954.7182477927079</c:v>
                </c:pt>
                <c:pt idx="79">
                  <c:v>1954.8596732766603</c:v>
                </c:pt>
                <c:pt idx="80">
                  <c:v>1954.9658882728515</c:v>
                </c:pt>
                <c:pt idx="81">
                  <c:v>1955.0451374288855</c:v>
                </c:pt>
                <c:pt idx="82">
                  <c:v>1955.1038801550455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1320"/>
        <c:axId val="630716616"/>
      </c:scatterChart>
      <c:valAx>
        <c:axId val="63072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6616"/>
        <c:crosses val="autoZero"/>
        <c:crossBetween val="midCat"/>
      </c:valAx>
      <c:valAx>
        <c:axId val="63071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1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0.18348657142814773</c:v>
                </c:pt>
                <c:pt idx="3">
                  <c:v>-0.10484942857192436</c:v>
                </c:pt>
                <c:pt idx="4">
                  <c:v>-7.8637000000526314E-2</c:v>
                </c:pt>
                <c:pt idx="5">
                  <c:v>-7.863700000029894E-2</c:v>
                </c:pt>
                <c:pt idx="6">
                  <c:v>-0.18348642857176856</c:v>
                </c:pt>
                <c:pt idx="7">
                  <c:v>-0.10484942857169699</c:v>
                </c:pt>
                <c:pt idx="8">
                  <c:v>-5.242457142890089E-2</c:v>
                </c:pt>
                <c:pt idx="9">
                  <c:v>-0.15727400000014313</c:v>
                </c:pt>
                <c:pt idx="10">
                  <c:v>0.41939785714248501</c:v>
                </c:pt>
                <c:pt idx="11">
                  <c:v>0.34076071428557952</c:v>
                </c:pt>
                <c:pt idx="12">
                  <c:v>0.76015842857123062</c:v>
                </c:pt>
                <c:pt idx="13">
                  <c:v>0.91743257142798029</c:v>
                </c:pt>
                <c:pt idx="14">
                  <c:v>1.1533438571423176</c:v>
                </c:pt>
                <c:pt idx="15">
                  <c:v>1.1271314285711469</c:v>
                </c:pt>
                <c:pt idx="16">
                  <c:v>1.5465291428565706</c:v>
                </c:pt>
                <c:pt idx="17">
                  <c:v>1.808652714285472</c:v>
                </c:pt>
                <c:pt idx="18">
                  <c:v>2.4639617142856878</c:v>
                </c:pt>
                <c:pt idx="19">
                  <c:v>2.306687571428256</c:v>
                </c:pt>
                <c:pt idx="20">
                  <c:v>2.5425988571421385</c:v>
                </c:pt>
                <c:pt idx="21">
                  <c:v>3.8794289999998455</c:v>
                </c:pt>
                <c:pt idx="22">
                  <c:v>4.1415527142855808</c:v>
                </c:pt>
                <c:pt idx="23">
                  <c:v>4.7968617142855692</c:v>
                </c:pt>
                <c:pt idx="24">
                  <c:v>5.399745999999368</c:v>
                </c:pt>
                <c:pt idx="25">
                  <c:v>6.736576142857075</c:v>
                </c:pt>
                <c:pt idx="26">
                  <c:v>7.6540087142852826</c:v>
                </c:pt>
                <c:pt idx="27">
                  <c:v>8.2831052857138729</c:v>
                </c:pt>
                <c:pt idx="28">
                  <c:v>7.7588581428565249</c:v>
                </c:pt>
                <c:pt idx="29">
                  <c:v>8.7811400000000503</c:v>
                </c:pt>
                <c:pt idx="30">
                  <c:v>8.3879545714280539</c:v>
                </c:pt>
                <c:pt idx="31">
                  <c:v>8.6238658571426186</c:v>
                </c:pt>
                <c:pt idx="32">
                  <c:v>7.942344571428066</c:v>
                </c:pt>
                <c:pt idx="33">
                  <c:v>8.1782558571428581</c:v>
                </c:pt>
                <c:pt idx="34">
                  <c:v>8.2044681428567401</c:v>
                </c:pt>
                <c:pt idx="35">
                  <c:v>8.4403794285710774</c:v>
                </c:pt>
                <c:pt idx="36">
                  <c:v>8.0209817142851989</c:v>
                </c:pt>
                <c:pt idx="37">
                  <c:v>8.5190165714284376</c:v>
                </c:pt>
                <c:pt idx="38">
                  <c:v>7.65400871428551</c:v>
                </c:pt>
                <c:pt idx="39">
                  <c:v>8.2044681428565127</c:v>
                </c:pt>
                <c:pt idx="40">
                  <c:v>7.3394604285713285</c:v>
                </c:pt>
                <c:pt idx="41">
                  <c:v>6.9200627142854501</c:v>
                </c:pt>
                <c:pt idx="42">
                  <c:v>7.3656727142852105</c:v>
                </c:pt>
                <c:pt idx="43">
                  <c:v>7.5753715714281498</c:v>
                </c:pt>
                <c:pt idx="44">
                  <c:v>7.5491592857140404</c:v>
                </c:pt>
                <c:pt idx="45">
                  <c:v>7.6277962857141119</c:v>
                </c:pt>
                <c:pt idx="46">
                  <c:v>6.631726714285378</c:v>
                </c:pt>
                <c:pt idx="47">
                  <c:v>6.7627884285707296</c:v>
                </c:pt>
                <c:pt idx="48">
                  <c:v>6.9724872857141236</c:v>
                </c:pt>
                <c:pt idx="49">
                  <c:v>8.7287154285713768</c:v>
                </c:pt>
                <c:pt idx="50">
                  <c:v>9.5150861428567168</c:v>
                </c:pt>
                <c:pt idx="51">
                  <c:v>12.477082571428127</c:v>
                </c:pt>
                <c:pt idx="52">
                  <c:v>13.735275857142824</c:v>
                </c:pt>
                <c:pt idx="53">
                  <c:v>15.596353285713576</c:v>
                </c:pt>
                <c:pt idx="54">
                  <c:v>16.539998142856803</c:v>
                </c:pt>
                <c:pt idx="55">
                  <c:v>18.112739714285908</c:v>
                </c:pt>
                <c:pt idx="56">
                  <c:v>17.955465428570506</c:v>
                </c:pt>
                <c:pt idx="57">
                  <c:v>18.296226142856767</c:v>
                </c:pt>
                <c:pt idx="58">
                  <c:v>17.247731714285464</c:v>
                </c:pt>
                <c:pt idx="59">
                  <c:v>18.1651642857139</c:v>
                </c:pt>
                <c:pt idx="60">
                  <c:v>18.820473285714115</c:v>
                </c:pt>
                <c:pt idx="61">
                  <c:v>19.108809285714187</c:v>
                </c:pt>
                <c:pt idx="62">
                  <c:v>18.663199142856456</c:v>
                </c:pt>
                <c:pt idx="63">
                  <c:v>18.3748632857139</c:v>
                </c:pt>
                <c:pt idx="64">
                  <c:v>18.76804857142838</c:v>
                </c:pt>
                <c:pt idx="65">
                  <c:v>18.296226142857222</c:v>
                </c:pt>
                <c:pt idx="66">
                  <c:v>18.951535142856528</c:v>
                </c:pt>
                <c:pt idx="67">
                  <c:v>18.663199142856911</c:v>
                </c:pt>
                <c:pt idx="68">
                  <c:v>19.003959714285202</c:v>
                </c:pt>
                <c:pt idx="69">
                  <c:v>18.06031485714243</c:v>
                </c:pt>
                <c:pt idx="70">
                  <c:v>17.693341857143196</c:v>
                </c:pt>
                <c:pt idx="71">
                  <c:v>18.505924999999252</c:v>
                </c:pt>
                <c:pt idx="72">
                  <c:v>19.003959857142263</c:v>
                </c:pt>
                <c:pt idx="73">
                  <c:v>18.558349714285441</c:v>
                </c:pt>
                <c:pt idx="74">
                  <c:v>18.925322714285585</c:v>
                </c:pt>
                <c:pt idx="75">
                  <c:v>18.741836285713589</c:v>
                </c:pt>
                <c:pt idx="76">
                  <c:v>19.580631714285801</c:v>
                </c:pt>
                <c:pt idx="77">
                  <c:v>19.108809285713733</c:v>
                </c:pt>
                <c:pt idx="78">
                  <c:v>18.558349714285441</c:v>
                </c:pt>
                <c:pt idx="79">
                  <c:v>18.243801428571032</c:v>
                </c:pt>
                <c:pt idx="80">
                  <c:v>18.06031485714243</c:v>
                </c:pt>
                <c:pt idx="81">
                  <c:v>17.955465428571415</c:v>
                </c:pt>
                <c:pt idx="82">
                  <c:v>17.850615999999491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1.8335410942396306</c:v>
                </c:pt>
                <c:pt idx="4">
                  <c:v>2.267252509377685</c:v>
                </c:pt>
                <c:pt idx="5">
                  <c:v>2.7852217512893227</c:v>
                </c:pt>
                <c:pt idx="6">
                  <c:v>3.3991498349916633</c:v>
                </c:pt>
                <c:pt idx="7">
                  <c:v>4.1212739414220385</c:v>
                </c:pt>
                <c:pt idx="8">
                  <c:v>4.9641317700821368</c:v>
                </c:pt>
                <c:pt idx="9">
                  <c:v>5.940264222394398</c:v>
                </c:pt>
                <c:pt idx="10">
                  <c:v>7.0618561736515044</c:v>
                </c:pt>
                <c:pt idx="11">
                  <c:v>8.3403181449090269</c:v>
                </c:pt>
                <c:pt idx="12">
                  <c:v>9.7858152005155912</c:v>
                </c:pt>
                <c:pt idx="13">
                  <c:v>11.406753238892396</c:v>
                </c:pt>
                <c:pt idx="14">
                  <c:v>13.209236831045677</c:v>
                </c:pt>
                <c:pt idx="15">
                  <c:v>15.196516665966522</c:v>
                </c:pt>
                <c:pt idx="16">
                  <c:v>17.36844822230567</c:v>
                </c:pt>
                <c:pt idx="17">
                  <c:v>19.720986218302887</c:v>
                </c:pt>
                <c:pt idx="18">
                  <c:v>22.245741411039738</c:v>
                </c:pt>
                <c:pt idx="19">
                  <c:v>24.92962715469665</c:v>
                </c:pt>
                <c:pt idx="20">
                  <c:v>27.754622560884716</c:v>
                </c:pt>
                <c:pt idx="21">
                  <c:v>30.697676973091468</c:v>
                </c:pt>
                <c:pt idx="22">
                  <c:v>33.73077669934812</c:v>
                </c:pt>
                <c:pt idx="23">
                  <c:v>36.821189573488113</c:v>
                </c:pt>
                <c:pt idx="24">
                  <c:v>39.931896080928837</c:v>
                </c:pt>
                <c:pt idx="25">
                  <c:v>43.022207751215014</c:v>
                </c:pt>
                <c:pt idx="26">
                  <c:v>46.048564657437957</c:v>
                </c:pt>
                <c:pt idx="27">
                  <c:v>48.965494635679725</c:v>
                </c:pt>
                <c:pt idx="28">
                  <c:v>51.726707776371128</c:v>
                </c:pt>
                <c:pt idx="29">
                  <c:v>54.286291407820229</c:v>
                </c:pt>
                <c:pt idx="30">
                  <c:v>56.599963748354092</c:v>
                </c:pt>
                <c:pt idx="31">
                  <c:v>58.626339158339235</c:v>
                </c:pt>
                <c:pt idx="32">
                  <c:v>60.328154899496674</c:v>
                </c:pt>
                <c:pt idx="33">
                  <c:v>61.673408804717752</c:v>
                </c:pt>
                <c:pt idx="34">
                  <c:v>62.636359422588349</c:v>
                </c:pt>
                <c:pt idx="35">
                  <c:v>63.198345002273861</c:v>
                </c:pt>
                <c:pt idx="36">
                  <c:v>63.348384926359806</c:v>
                </c:pt>
                <c:pt idx="37">
                  <c:v>63.083536515394556</c:v>
                </c:pt>
                <c:pt idx="38">
                  <c:v>62.408991007807145</c:v>
                </c:pt>
                <c:pt idx="39">
                  <c:v>61.337904341997152</c:v>
                </c:pt>
                <c:pt idx="40">
                  <c:v>59.890970446152565</c:v>
                </c:pt>
                <c:pt idx="41">
                  <c:v>58.095756369954302</c:v>
                </c:pt>
                <c:pt idx="42">
                  <c:v>55.985829097060417</c:v>
                </c:pt>
                <c:pt idx="43">
                  <c:v>53.599712664081352</c:v>
                </c:pt>
                <c:pt idx="44">
                  <c:v>50.979720807235545</c:v>
                </c:pt>
                <c:pt idx="45">
                  <c:v>48.170714440148942</c:v>
                </c:pt>
                <c:pt idx="46">
                  <c:v>45.218834683640701</c:v>
                </c:pt>
                <c:pt idx="47">
                  <c:v>42.170260944315054</c:v>
                </c:pt>
                <c:pt idx="48">
                  <c:v>39.07003986352511</c:v>
                </c:pt>
                <c:pt idx="49">
                  <c:v>35.961025167806696</c:v>
                </c:pt>
                <c:pt idx="50">
                  <c:v>32.882960997202595</c:v>
                </c:pt>
                <c:pt idx="51">
                  <c:v>29.871732697142658</c:v>
                </c:pt>
                <c:pt idx="52">
                  <c:v>26.958799896616284</c:v>
                </c:pt>
                <c:pt idx="53">
                  <c:v>24.170817518673939</c:v>
                </c:pt>
                <c:pt idx="54">
                  <c:v>21.52944169388088</c:v>
                </c:pt>
                <c:pt idx="55">
                  <c:v>19.051309813310606</c:v>
                </c:pt>
                <c:pt idx="56">
                  <c:v>16.748177506773303</c:v>
                </c:pt>
                <c:pt idx="57">
                  <c:v>14.627190393714361</c:v>
                </c:pt>
                <c:pt idx="58">
                  <c:v>12.691265141493163</c:v>
                </c:pt>
                <c:pt idx="59">
                  <c:v>10.939552679597876</c:v>
                </c:pt>
                <c:pt idx="60">
                  <c:v>9.3679562603430124</c:v>
                </c:pt>
                <c:pt idx="61">
                  <c:v>7.9696782471158043</c:v>
                </c:pt>
                <c:pt idx="62">
                  <c:v>6.7357718114631515</c:v>
                </c:pt>
                <c:pt idx="63">
                  <c:v>5.6556768557417119</c:v>
                </c:pt>
                <c:pt idx="64">
                  <c:v>4.7177231615221142</c:v>
                </c:pt>
                <c:pt idx="65">
                  <c:v>3.9095877163830934</c:v>
                </c:pt>
                <c:pt idx="66">
                  <c:v>3.2186971394183641</c:v>
                </c:pt>
                <c:pt idx="67">
                  <c:v>2.6325698931519605</c:v>
                </c:pt>
                <c:pt idx="68">
                  <c:v>2.1390963673788548</c:v>
                </c:pt>
                <c:pt idx="69">
                  <c:v>1.7267578293392905</c:v>
                </c:pt>
                <c:pt idx="70">
                  <c:v>1.3847875844943713</c:v>
                </c:pt>
                <c:pt idx="71">
                  <c:v>1.1032794581902508</c:v>
                </c:pt>
                <c:pt idx="72">
                  <c:v>0.87324990469168084</c:v>
                </c:pt>
                <c:pt idx="73">
                  <c:v>0.68666072122632704</c:v>
                </c:pt>
                <c:pt idx="74">
                  <c:v>0.53640955768352327</c:v>
                </c:pt>
                <c:pt idx="75">
                  <c:v>0.41629524783223454</c:v>
                </c:pt>
                <c:pt idx="76">
                  <c:v>0.32096453141176501</c:v>
                </c:pt>
                <c:pt idx="77">
                  <c:v>0.24584607328366054</c:v>
                </c:pt>
                <c:pt idx="78">
                  <c:v>0.1870768949237975</c:v>
                </c:pt>
                <c:pt idx="79">
                  <c:v>0.14142548395249327</c:v>
                </c:pt>
                <c:pt idx="80">
                  <c:v>0.10621499619128323</c:v>
                </c:pt>
                <c:pt idx="81">
                  <c:v>7.9249156033927542E-2</c:v>
                </c:pt>
                <c:pt idx="82">
                  <c:v>5.8742726159951568E-2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6224"/>
        <c:axId val="630718576"/>
      </c:scatterChart>
      <c:valAx>
        <c:axId val="6307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8576"/>
        <c:crosses val="autoZero"/>
        <c:crossBetween val="midCat"/>
      </c:valAx>
      <c:valAx>
        <c:axId val="6307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Cauchy!$B$2:$B$237</c:f>
              <c:strCache>
                <c:ptCount val="14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</c:strCache>
            </c:strRef>
          </c:xVal>
          <c:yVal>
            <c:numRef>
              <c:f>Cauchy!$D$2:$D$237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1.5989538571427602</c:v>
                </c:pt>
                <c:pt idx="3">
                  <c:v>2.9095717142854483</c:v>
                </c:pt>
                <c:pt idx="4">
                  <c:v>4.2464019999995344</c:v>
                </c:pt>
                <c:pt idx="5">
                  <c:v>5.5832322857138479</c:v>
                </c:pt>
                <c:pt idx="6">
                  <c:v>6.8152131428566918</c:v>
                </c:pt>
                <c:pt idx="7">
                  <c:v>8.1258309999996072</c:v>
                </c:pt>
                <c:pt idx="8">
                  <c:v>9.4888737142853188</c:v>
                </c:pt>
                <c:pt idx="9">
                  <c:v>10.747066999999788</c:v>
                </c:pt>
                <c:pt idx="10">
                  <c:v>12.581932142856886</c:v>
                </c:pt>
                <c:pt idx="11">
                  <c:v>14.338160142857078</c:v>
                </c:pt>
                <c:pt idx="12">
                  <c:v>16.513785857142921</c:v>
                </c:pt>
                <c:pt idx="13">
                  <c:v>18.846685714285513</c:v>
                </c:pt>
                <c:pt idx="14">
                  <c:v>21.415496857142443</c:v>
                </c:pt>
                <c:pt idx="15">
                  <c:v>23.958095571428203</c:v>
                </c:pt>
                <c:pt idx="16">
                  <c:v>26.920091999999386</c:v>
                </c:pt>
                <c:pt idx="17">
                  <c:v>30.14421199999947</c:v>
                </c:pt>
                <c:pt idx="18">
                  <c:v>34.02364099999977</c:v>
                </c:pt>
                <c:pt idx="19">
                  <c:v>37.745795857142639</c:v>
                </c:pt>
                <c:pt idx="20">
                  <c:v>41.70386199999939</c:v>
                </c:pt>
                <c:pt idx="21">
                  <c:v>46.998758285713848</c:v>
                </c:pt>
                <c:pt idx="22">
                  <c:v>52.555778285714041</c:v>
                </c:pt>
                <c:pt idx="23">
                  <c:v>58.768107285714223</c:v>
                </c:pt>
                <c:pt idx="24">
                  <c:v>65.583320571428203</c:v>
                </c:pt>
                <c:pt idx="25">
                  <c:v>73.73536399999989</c:v>
                </c:pt>
                <c:pt idx="26">
                  <c:v>82.804839999999786</c:v>
                </c:pt>
                <c:pt idx="27">
                  <c:v>92.503412571428271</c:v>
                </c:pt>
                <c:pt idx="28">
                  <c:v>101.67773799999941</c:v>
                </c:pt>
                <c:pt idx="29">
                  <c:v>111.87434528571407</c:v>
                </c:pt>
                <c:pt idx="30">
                  <c:v>121.67776714285674</c:v>
                </c:pt>
                <c:pt idx="31">
                  <c:v>131.71710028571397</c:v>
                </c:pt>
                <c:pt idx="32">
                  <c:v>141.07491214285665</c:v>
                </c:pt>
                <c:pt idx="33">
                  <c:v>150.66863528571412</c:v>
                </c:pt>
                <c:pt idx="34">
                  <c:v>160.28857071428547</c:v>
                </c:pt>
                <c:pt idx="35">
                  <c:v>170.14441742857116</c:v>
                </c:pt>
                <c:pt idx="36">
                  <c:v>179.58086642857097</c:v>
                </c:pt>
                <c:pt idx="37">
                  <c:v>189.51535028571402</c:v>
                </c:pt>
                <c:pt idx="38">
                  <c:v>198.58482628571414</c:v>
                </c:pt>
                <c:pt idx="39">
                  <c:v>208.20476171428527</c:v>
                </c:pt>
                <c:pt idx="40">
                  <c:v>216.95968942857121</c:v>
                </c:pt>
                <c:pt idx="41">
                  <c:v>225.29521942857127</c:v>
                </c:pt>
                <c:pt idx="42">
                  <c:v>234.0763594285711</c:v>
                </c:pt>
                <c:pt idx="43">
                  <c:v>243.06719828571386</c:v>
                </c:pt>
                <c:pt idx="44">
                  <c:v>252.03182485714251</c:v>
                </c:pt>
                <c:pt idx="45">
                  <c:v>261.07508842857123</c:v>
                </c:pt>
                <c:pt idx="46">
                  <c:v>269.12228242857122</c:v>
                </c:pt>
                <c:pt idx="47">
                  <c:v>277.30053814285657</c:v>
                </c:pt>
                <c:pt idx="48">
                  <c:v>285.6884927142853</c:v>
                </c:pt>
                <c:pt idx="49">
                  <c:v>295.83267542857129</c:v>
                </c:pt>
                <c:pt idx="50">
                  <c:v>306.76322885714262</c:v>
                </c:pt>
                <c:pt idx="51">
                  <c:v>320.65577871428536</c:v>
                </c:pt>
                <c:pt idx="52">
                  <c:v>335.8065218571428</c:v>
                </c:pt>
                <c:pt idx="53">
                  <c:v>352.81834242857099</c:v>
                </c:pt>
                <c:pt idx="54">
                  <c:v>370.7738078571424</c:v>
                </c:pt>
                <c:pt idx="55">
                  <c:v>390.30201485714292</c:v>
                </c:pt>
                <c:pt idx="56">
                  <c:v>409.67294757142804</c:v>
                </c:pt>
                <c:pt idx="57">
                  <c:v>429.38464099999942</c:v>
                </c:pt>
                <c:pt idx="58">
                  <c:v>448.0478399999995</c:v>
                </c:pt>
                <c:pt idx="59">
                  <c:v>467.62847157142801</c:v>
                </c:pt>
                <c:pt idx="60">
                  <c:v>487.86441214285674</c:v>
                </c:pt>
                <c:pt idx="61">
                  <c:v>508.38868871428554</c:v>
                </c:pt>
                <c:pt idx="62">
                  <c:v>528.4673551428566</c:v>
                </c:pt>
                <c:pt idx="63">
                  <c:v>548.25768571428512</c:v>
                </c:pt>
                <c:pt idx="64">
                  <c:v>568.44120157142811</c:v>
                </c:pt>
                <c:pt idx="65">
                  <c:v>588.15289499999994</c:v>
                </c:pt>
                <c:pt idx="66">
                  <c:v>608.51989742857108</c:v>
                </c:pt>
                <c:pt idx="67">
                  <c:v>628.59856385714261</c:v>
                </c:pt>
                <c:pt idx="68">
                  <c:v>649.01799085714242</c:v>
                </c:pt>
                <c:pt idx="69">
                  <c:v>668.49377299999946</c:v>
                </c:pt>
                <c:pt idx="70">
                  <c:v>687.60258214285727</c:v>
                </c:pt>
                <c:pt idx="71">
                  <c:v>707.52397442857114</c:v>
                </c:pt>
                <c:pt idx="72">
                  <c:v>727.94340157142801</c:v>
                </c:pt>
                <c:pt idx="73">
                  <c:v>747.91721857142807</c:v>
                </c:pt>
                <c:pt idx="74">
                  <c:v>768.25800857142826</c:v>
                </c:pt>
                <c:pt idx="75">
                  <c:v>788.41531214285646</c:v>
                </c:pt>
                <c:pt idx="76">
                  <c:v>809.41141114285688</c:v>
                </c:pt>
                <c:pt idx="77">
                  <c:v>829.93568771428522</c:v>
                </c:pt>
                <c:pt idx="78">
                  <c:v>849.90950471428528</c:v>
                </c:pt>
                <c:pt idx="79">
                  <c:v>869.56877342857092</c:v>
                </c:pt>
                <c:pt idx="80">
                  <c:v>889.04455557142796</c:v>
                </c:pt>
                <c:pt idx="81">
                  <c:v>908.41548828571399</c:v>
                </c:pt>
                <c:pt idx="82">
                  <c:v>927.68157157142809</c:v>
                </c:pt>
                <c:pt idx="83">
                  <c:v>947.57675142857101</c:v>
                </c:pt>
                <c:pt idx="84">
                  <c:v>968.99224799999979</c:v>
                </c:pt>
                <c:pt idx="85">
                  <c:v>991.77078728571428</c:v>
                </c:pt>
                <c:pt idx="86">
                  <c:v>1017.616172571428</c:v>
                </c:pt>
                <c:pt idx="87">
                  <c:v>1045.7158205714284</c:v>
                </c:pt>
                <c:pt idx="88">
                  <c:v>1074.6542641428566</c:v>
                </c:pt>
                <c:pt idx="89">
                  <c:v>1103.5927077142853</c:v>
                </c:pt>
                <c:pt idx="90">
                  <c:v>1131.5612939999999</c:v>
                </c:pt>
                <c:pt idx="91">
                  <c:v>1158.6648725714278</c:v>
                </c:pt>
                <c:pt idx="92">
                  <c:v>1185.1131421428565</c:v>
                </c:pt>
                <c:pt idx="93">
                  <c:v>1209.7527588571422</c:v>
                </c:pt>
                <c:pt idx="94">
                  <c:v>1233.7632789999996</c:v>
                </c:pt>
                <c:pt idx="95">
                  <c:v>1256.9350037142856</c:v>
                </c:pt>
                <c:pt idx="96">
                  <c:v>1280.6047631428567</c:v>
                </c:pt>
                <c:pt idx="97">
                  <c:v>1305.0608934285713</c:v>
                </c:pt>
                <c:pt idx="98">
                  <c:v>1330.3296067142853</c:v>
                </c:pt>
                <c:pt idx="99">
                  <c:v>1355.9915054285714</c:v>
                </c:pt>
                <c:pt idx="100">
                  <c:v>1382.4921997142858</c:v>
                </c:pt>
                <c:pt idx="101">
                  <c:v>1411.247156857143</c:v>
                </c:pt>
                <c:pt idx="102">
                  <c:v>1444.2747282857142</c:v>
                </c:pt>
                <c:pt idx="103">
                  <c:v>1480.4477827142853</c:v>
                </c:pt>
                <c:pt idx="104">
                  <c:v>1518.5081268571428</c:v>
                </c:pt>
                <c:pt idx="105">
                  <c:v>1564.0914178571422</c:v>
                </c:pt>
                <c:pt idx="106">
                  <c:v>1613.7376244285713</c:v>
                </c:pt>
                <c:pt idx="107">
                  <c:v>1668.9146385714282</c:v>
                </c:pt>
                <c:pt idx="108">
                  <c:v>1729.9894332857136</c:v>
                </c:pt>
                <c:pt idx="109">
                  <c:v>1796.3066997142848</c:v>
                </c:pt>
                <c:pt idx="110">
                  <c:v>1863.9870088571422</c:v>
                </c:pt>
                <c:pt idx="111">
                  <c:v>1935.4418975714282</c:v>
                </c:pt>
                <c:pt idx="112">
                  <c:v>2014.0003352857141</c:v>
                </c:pt>
                <c:pt idx="113">
                  <c:v>2100.2389940000003</c:v>
                </c:pt>
                <c:pt idx="114">
                  <c:v>2192.2181591428571</c:v>
                </c:pt>
                <c:pt idx="115">
                  <c:v>2288.2864521428573</c:v>
                </c:pt>
                <c:pt idx="116">
                  <c:v>2387.1856798571434</c:v>
                </c:pt>
                <c:pt idx="117">
                  <c:v>2489.7284252857144</c:v>
                </c:pt>
                <c:pt idx="118">
                  <c:v>2597.120457142857</c:v>
                </c:pt>
                <c:pt idx="119">
                  <c:v>2701.6029172857143</c:v>
                </c:pt>
                <c:pt idx="120">
                  <c:v>2804.6436975714287</c:v>
                </c:pt>
                <c:pt idx="121">
                  <c:v>2907.7369025714288</c:v>
                </c:pt>
                <c:pt idx="122">
                  <c:v>3012.5601232857143</c:v>
                </c:pt>
                <c:pt idx="123">
                  <c:v>3119.5327574285711</c:v>
                </c:pt>
                <c:pt idx="124">
                  <c:v>3229.3887509999995</c:v>
                </c:pt>
                <c:pt idx="125">
                  <c:v>3326.4269012857139</c:v>
                </c:pt>
                <c:pt idx="126">
                  <c:v>3407.9211231428571</c:v>
                </c:pt>
                <c:pt idx="127">
                  <c:v>3518.7207615714287</c:v>
                </c:pt>
                <c:pt idx="128">
                  <c:v>3630.3591954285703</c:v>
                </c:pt>
                <c:pt idx="129">
                  <c:v>3740.7918608571426</c:v>
                </c:pt>
                <c:pt idx="130">
                  <c:v>3848.2101049999992</c:v>
                </c:pt>
                <c:pt idx="131">
                  <c:v>3950.9101247142853</c:v>
                </c:pt>
                <c:pt idx="132">
                  <c:v>4064.4358482857142</c:v>
                </c:pt>
                <c:pt idx="133">
                  <c:v>4188.9183377142854</c:v>
                </c:pt>
                <c:pt idx="134">
                  <c:v>4283.3614645714288</c:v>
                </c:pt>
                <c:pt idx="135">
                  <c:v>4375.0522938571421</c:v>
                </c:pt>
                <c:pt idx="136">
                  <c:v>4461.7365625714274</c:v>
                </c:pt>
                <c:pt idx="137">
                  <c:v>4545.0656494285695</c:v>
                </c:pt>
                <c:pt idx="138">
                  <c:v>4628.7879217142854</c:v>
                </c:pt>
                <c:pt idx="139">
                  <c:v>4709.0763751428558</c:v>
                </c:pt>
                <c:pt idx="140">
                  <c:v>4786.8484421428557</c:v>
                </c:pt>
                <c:pt idx="141">
                  <c:v>4862.1827597142856</c:v>
                </c:pt>
                <c:pt idx="142">
                  <c:v>4932.9823392857134</c:v>
                </c:pt>
                <c:pt idx="143">
                  <c:v>5001.7373551428564</c:v>
                </c:pt>
                <c:pt idx="144">
                  <c:v>5070.0991855714283</c:v>
                </c:pt>
                <c:pt idx="145">
                  <c:v>5136.3378148571428</c:v>
                </c:pt>
                <c:pt idx="146">
                  <c:v>5201.7376487142847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739-41B2-8A99-3FB1CDA6385A}"/>
            </c:ext>
          </c:extLst>
        </c:ser>
        <c:ser>
          <c:idx val="1"/>
          <c:order val="1"/>
          <c:tx>
            <c:strRef>
              <c:f>Cauchy!$E$1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Cauchy!$B$2:$B$237</c:f>
              <c:strCache>
                <c:ptCount val="14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</c:strCache>
            </c:strRef>
          </c:xVal>
          <c:yVal>
            <c:numRef>
              <c:f>Cauchy!$E$2:$E$237</c:f>
              <c:numCache>
                <c:formatCode>General</c:formatCode>
                <c:ptCount val="236"/>
                <c:pt idx="0">
                  <c:v>0</c:v>
                </c:pt>
                <c:pt idx="1">
                  <c:v>3.0105373500874872</c:v>
                </c:pt>
                <c:pt idx="2">
                  <c:v>6.0681966942575665</c:v>
                </c:pt>
                <c:pt idx="3">
                  <c:v>9.1740822886829232</c:v>
                </c:pt>
                <c:pt idx="4">
                  <c:v>12.329332811084901</c:v>
                </c:pt>
                <c:pt idx="5">
                  <c:v>15.535122697964603</c:v>
                </c:pt>
                <c:pt idx="6">
                  <c:v>18.79266354393669</c:v>
                </c:pt>
                <c:pt idx="7">
                  <c:v>22.103205566514291</c:v>
                </c:pt>
                <c:pt idx="8">
                  <c:v>25.468039139898373</c:v>
                </c:pt>
                <c:pt idx="9">
                  <c:v>28.888496401544028</c:v>
                </c:pt>
                <c:pt idx="10">
                  <c:v>32.365952935510165</c:v>
                </c:pt>
                <c:pt idx="11">
                  <c:v>35.901829536849391</c:v>
                </c:pt>
                <c:pt idx="12">
                  <c:v>39.49759406156253</c:v>
                </c:pt>
                <c:pt idx="13">
                  <c:v>43.154763366928762</c:v>
                </c:pt>
                <c:pt idx="14">
                  <c:v>46.874905347328891</c:v>
                </c:pt>
                <c:pt idx="15">
                  <c:v>50.659641071007819</c:v>
                </c:pt>
                <c:pt idx="16">
                  <c:v>54.510647023574002</c:v>
                </c:pt>
                <c:pt idx="17">
                  <c:v>58.429657464410894</c:v>
                </c:pt>
                <c:pt idx="18">
                  <c:v>62.418466902579766</c:v>
                </c:pt>
                <c:pt idx="19">
                  <c:v>66.47893269922713</c:v>
                </c:pt>
                <c:pt idx="20">
                  <c:v>70.612977803975525</c:v>
                </c:pt>
                <c:pt idx="21">
                  <c:v>74.822593633276469</c:v>
                </c:pt>
                <c:pt idx="22">
                  <c:v>79.109843099241061</c:v>
                </c:pt>
                <c:pt idx="23">
                  <c:v>83.476863798041009</c:v>
                </c:pt>
                <c:pt idx="24">
                  <c:v>87.925871367592947</c:v>
                </c:pt>
                <c:pt idx="25">
                  <c:v>92.459163024906161</c:v>
                </c:pt>
                <c:pt idx="26">
                  <c:v>97.079121294191495</c:v>
                </c:pt>
                <c:pt idx="27">
                  <c:v>101.78821793760216</c:v>
                </c:pt>
                <c:pt idx="28">
                  <c:v>106.58901810130882</c:v>
                </c:pt>
                <c:pt idx="29">
                  <c:v>111.48418469050817</c:v>
                </c:pt>
                <c:pt idx="30">
                  <c:v>116.4764829879299</c:v>
                </c:pt>
                <c:pt idx="31">
                  <c:v>121.56878553144905</c:v>
                </c:pt>
                <c:pt idx="32">
                  <c:v>126.76407726753409</c:v>
                </c:pt>
                <c:pt idx="33">
                  <c:v>132.06546099847355</c:v>
                </c:pt>
                <c:pt idx="34">
                  <c:v>137.47616314263323</c:v>
                </c:pt>
                <c:pt idx="35">
                  <c:v>142.99953982840913</c:v>
                </c:pt>
                <c:pt idx="36">
                  <c:v>148.63908334406889</c:v>
                </c:pt>
                <c:pt idx="37">
                  <c:v>154.39842896732441</c:v>
                </c:pt>
                <c:pt idx="38">
                  <c:v>160.28136220026317</c:v>
                </c:pt>
                <c:pt idx="39">
                  <c:v>166.29182643719531</c:v>
                </c:pt>
                <c:pt idx="40">
                  <c:v>172.43393109506133</c:v>
                </c:pt>
                <c:pt idx="41">
                  <c:v>178.71196023830464</c:v>
                </c:pt>
                <c:pt idx="42">
                  <c:v>185.13038173255947</c:v>
                </c:pt>
                <c:pt idx="43">
                  <c:v>191.69385696415213</c:v>
                </c:pt>
                <c:pt idx="44">
                  <c:v>198.40725116528316</c:v>
                </c:pt>
                <c:pt idx="45">
                  <c:v>205.27564438786433</c:v>
                </c:pt>
                <c:pt idx="46">
                  <c:v>212.30434317235211</c:v>
                </c:pt>
                <c:pt idx="47">
                  <c:v>219.49889296156718</c:v>
                </c:pt>
                <c:pt idx="48">
                  <c:v>226.86509131344468</c:v>
                </c:pt>
                <c:pt idx="49">
                  <c:v>234.40900197094501</c:v>
                </c:pt>
                <c:pt idx="50">
                  <c:v>242.13696985200116</c:v>
                </c:pt>
                <c:pt idx="51">
                  <c:v>250.05563702741279</c:v>
                </c:pt>
                <c:pt idx="52">
                  <c:v>258.17195976005354</c:v>
                </c:pt>
                <c:pt idx="53">
                  <c:v>266.49322668466959</c:v>
                </c:pt>
                <c:pt idx="54">
                  <c:v>275.0270782139504</c:v>
                </c:pt>
                <c:pt idx="55">
                  <c:v>283.78152726348594</c:v>
                </c:pt>
                <c:pt idx="56">
                  <c:v>292.76498139572692</c:v>
                </c:pt>
                <c:pt idx="57">
                  <c:v>301.98626649118012</c:v>
                </c:pt>
                <c:pt idx="58">
                  <c:v>311.45465206383921</c:v>
                </c:pt>
                <c:pt idx="59">
                  <c:v>321.17987834731969</c:v>
                </c:pt>
                <c:pt idx="60">
                  <c:v>331.17218528837594</c:v>
                </c:pt>
                <c:pt idx="61">
                  <c:v>341.44234359547312</c:v>
                </c:pt>
                <c:pt idx="62">
                  <c:v>352.00168800190539</c:v>
                </c:pt>
                <c:pt idx="63">
                  <c:v>362.86215291563229</c:v>
                </c:pt>
                <c:pt idx="64">
                  <c:v>374.03631064157594</c:v>
                </c:pt>
                <c:pt idx="65">
                  <c:v>385.53741237660176</c:v>
                </c:pt>
                <c:pt idx="66">
                  <c:v>397.37943219280345</c:v>
                </c:pt>
                <c:pt idx="67">
                  <c:v>409.57711424101456</c:v>
                </c:pt>
                <c:pt idx="68">
                  <c:v>422.1460234236377</c:v>
                </c:pt>
                <c:pt idx="69">
                  <c:v>435.10259980385001</c:v>
                </c:pt>
                <c:pt idx="70">
                  <c:v>448.46421703689356</c:v>
                </c:pt>
                <c:pt idx="71">
                  <c:v>462.24924512832553</c:v>
                </c:pt>
                <c:pt idx="72">
                  <c:v>476.47711784354186</c:v>
                </c:pt>
                <c:pt idx="73">
                  <c:v>491.16840511226638</c:v>
                </c:pt>
                <c:pt idx="74">
                  <c:v>506.34489079056277</c:v>
                </c:pt>
                <c:pt idx="75">
                  <c:v>522.02965616067593</c:v>
                </c:pt>
                <c:pt idx="76">
                  <c:v>538.24716956485486</c:v>
                </c:pt>
                <c:pt idx="77">
                  <c:v>555.02338258221619</c:v>
                </c:pt>
                <c:pt idx="78">
                  <c:v>572.38583316635538</c:v>
                </c:pt>
                <c:pt idx="79">
                  <c:v>590.36375616409236</c:v>
                </c:pt>
                <c:pt idx="80">
                  <c:v>608.98820163028847</c:v>
                </c:pt>
                <c:pt idx="81">
                  <c:v>628.29216133734178</c:v>
                </c:pt>
                <c:pt idx="82">
                  <c:v>648.31070384729651</c:v>
                </c:pt>
                <c:pt idx="83">
                  <c:v>669.08111846514043</c:v>
                </c:pt>
                <c:pt idx="84">
                  <c:v>690.64306831837166</c:v>
                </c:pt>
                <c:pt idx="85">
                  <c:v>713.03875270352614</c:v>
                </c:pt>
                <c:pt idx="86">
                  <c:v>736.31307869667637</c:v>
                </c:pt>
                <c:pt idx="87">
                  <c:v>760.5138418315762</c:v>
                </c:pt>
                <c:pt idx="88">
                  <c:v>785.69191539342</c:v>
                </c:pt>
                <c:pt idx="89">
                  <c:v>811.90144754256494</c:v>
                </c:pt>
                <c:pt idx="90">
                  <c:v>839.20006505215861</c:v>
                </c:pt>
                <c:pt idx="91">
                  <c:v>867.6490818936918</c:v>
                </c:pt>
                <c:pt idx="92">
                  <c:v>897.31371020787208</c:v>
                </c:pt>
                <c:pt idx="93">
                  <c:v>928.26327032274583</c:v>
                </c:pt>
                <c:pt idx="94">
                  <c:v>960.57139538915169</c:v>
                </c:pt>
                <c:pt idx="95">
                  <c:v>994.31622485222829</c:v>
                </c:pt>
                <c:pt idx="96">
                  <c:v>1029.5805793183213</c:v>
                </c:pt>
                <c:pt idx="97">
                  <c:v>1066.4521073562005</c:v>
                </c:pt>
                <c:pt idx="98">
                  <c:v>1105.0233923343983</c:v>
                </c:pt>
                <c:pt idx="99">
                  <c:v>1145.3920044879824</c:v>
                </c:pt>
                <c:pt idx="100">
                  <c:v>1187.6604799800946</c:v>
                </c:pt>
                <c:pt idx="101">
                  <c:v>1231.9362047435891</c:v>
                </c:pt>
                <c:pt idx="102">
                  <c:v>1278.3311763522993</c:v>
                </c:pt>
                <c:pt idx="103">
                  <c:v>1326.9616121236447</c:v>
                </c:pt>
                <c:pt idx="104">
                  <c:v>1377.9473662115518</c:v>
                </c:pt>
                <c:pt idx="105">
                  <c:v>1431.4111128353693</c:v>
                </c:pt>
                <c:pt idx="106">
                  <c:v>1487.4772473809294</c:v>
                </c:pt>
                <c:pt idx="107">
                  <c:v>1546.2704524789303</c:v>
                </c:pt>
                <c:pt idx="108">
                  <c:v>1607.9138731437881</c:v>
                </c:pt>
                <c:pt idx="109">
                  <c:v>1672.5268447808633</c:v>
                </c:pt>
                <c:pt idx="110">
                  <c:v>1740.2221218218451</c:v>
                </c:pt>
                <c:pt idx="111">
                  <c:v>1811.1025647458193</c:v>
                </c:pt>
                <c:pt idx="112">
                  <c:v>1885.2572613694676</c:v>
                </c:pt>
                <c:pt idx="113">
                  <c:v>1962.7570867038294</c:v>
                </c:pt>
                <c:pt idx="114">
                  <c:v>2043.6497462731036</c:v>
                </c:pt>
                <c:pt idx="115">
                  <c:v>2127.9544016735754</c:v>
                </c:pt>
                <c:pt idx="116">
                  <c:v>2215.6560438963566</c:v>
                </c:pt>
                <c:pt idx="117">
                  <c:v>2306.6998567394498</c:v>
                </c:pt>
                <c:pt idx="118">
                  <c:v>2400.9858934555768</c:v>
                </c:pt>
                <c:pt idx="119">
                  <c:v>2498.3644648038889</c:v>
                </c:pt>
                <c:pt idx="120">
                  <c:v>2598.6326924229002</c:v>
                </c:pt>
                <c:pt idx="121">
                  <c:v>2701.5327020068585</c:v>
                </c:pt>
                <c:pt idx="122">
                  <c:v>2806.7519003798875</c:v>
                </c:pt>
                <c:pt idx="123">
                  <c:v>2913.9256874598814</c:v>
                </c:pt>
                <c:pt idx="124">
                  <c:v>3022.6427950206189</c:v>
                </c:pt>
                <c:pt idx="125">
                  <c:v>3132.4532281675847</c:v>
                </c:pt>
                <c:pt idx="126">
                  <c:v>3242.8785355215091</c:v>
                </c:pt>
                <c:pt idx="127">
                  <c:v>3353.4238850557017</c:v>
                </c:pt>
                <c:pt idx="128">
                  <c:v>3463.5912148459615</c:v>
                </c:pt>
                <c:pt idx="129">
                  <c:v>3572.8925987941648</c:v>
                </c:pt>
                <c:pt idx="130">
                  <c:v>3680.8629410722669</c:v>
                </c:pt>
                <c:pt idx="131">
                  <c:v>3787.0711946819101</c:v>
                </c:pt>
                <c:pt idx="132">
                  <c:v>3891.1294734958706</c:v>
                </c:pt>
                <c:pt idx="133">
                  <c:v>3992.6996613709798</c:v>
                </c:pt>
                <c:pt idx="134">
                  <c:v>4091.4973763046578</c:v>
                </c:pt>
                <c:pt idx="135">
                  <c:v>4187.2933836204011</c:v>
                </c:pt>
                <c:pt idx="136">
                  <c:v>4279.9127406250382</c:v>
                </c:pt>
                <c:pt idx="137">
                  <c:v>4369.2320803128068</c:v>
                </c:pt>
                <c:pt idx="138">
                  <c:v>4455.1755012066105</c:v>
                </c:pt>
                <c:pt idx="139">
                  <c:v>4537.7095325557057</c:v>
                </c:pt>
                <c:pt idx="140">
                  <c:v>4616.8376032356764</c:v>
                </c:pt>
                <c:pt idx="141">
                  <c:v>4692.5943750727974</c:v>
                </c:pt>
                <c:pt idx="142">
                  <c:v>4765.0402218199151</c:v>
                </c:pt>
                <c:pt idx="143">
                  <c:v>4834.256055295753</c:v>
                </c:pt>
                <c:pt idx="144">
                  <c:v>4900.3386280836221</c:v>
                </c:pt>
                <c:pt idx="145">
                  <c:v>4963.3963819349019</c:v>
                </c:pt>
                <c:pt idx="146">
                  <c:v>5023.5458640949246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739-41B2-8A99-3FB1CDA63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1712"/>
        <c:axId val="630718968"/>
      </c:scatterChart>
      <c:valAx>
        <c:axId val="63072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8968"/>
        <c:crosses val="autoZero"/>
        <c:crossBetween val="midCat"/>
      </c:valAx>
      <c:valAx>
        <c:axId val="63071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Cauchy!$B$2:$B$237</c:f>
              <c:strCache>
                <c:ptCount val="14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</c:strCache>
            </c:strRef>
          </c:xVal>
          <c:yVal>
            <c:numRef>
              <c:f>Cauchy!$M$2:$M$237</c:f>
              <c:numCache>
                <c:formatCode>General</c:formatCode>
                <c:ptCount val="236"/>
                <c:pt idx="0">
                  <c:v>0</c:v>
                </c:pt>
                <c:pt idx="1">
                  <c:v>0</c:v>
                </c:pt>
                <c:pt idx="2">
                  <c:v>0.18348657142814773</c:v>
                </c:pt>
                <c:pt idx="3">
                  <c:v>-0.10484942857192436</c:v>
                </c:pt>
                <c:pt idx="4">
                  <c:v>-7.8637000000526314E-2</c:v>
                </c:pt>
                <c:pt idx="5">
                  <c:v>-7.863700000029894E-2</c:v>
                </c:pt>
                <c:pt idx="6">
                  <c:v>-0.18348642857176856</c:v>
                </c:pt>
                <c:pt idx="7">
                  <c:v>-0.10484942857169699</c:v>
                </c:pt>
                <c:pt idx="8">
                  <c:v>-5.242457142890089E-2</c:v>
                </c:pt>
                <c:pt idx="9">
                  <c:v>-0.15727400000014313</c:v>
                </c:pt>
                <c:pt idx="10">
                  <c:v>0.41939785714248501</c:v>
                </c:pt>
                <c:pt idx="11">
                  <c:v>0.34076071428557952</c:v>
                </c:pt>
                <c:pt idx="12">
                  <c:v>0.76015842857123062</c:v>
                </c:pt>
                <c:pt idx="13">
                  <c:v>0.91743257142798029</c:v>
                </c:pt>
                <c:pt idx="14">
                  <c:v>1.1533438571423176</c:v>
                </c:pt>
                <c:pt idx="15">
                  <c:v>1.1271314285711469</c:v>
                </c:pt>
                <c:pt idx="16">
                  <c:v>1.5465291428565706</c:v>
                </c:pt>
                <c:pt idx="17">
                  <c:v>1.808652714285472</c:v>
                </c:pt>
                <c:pt idx="18">
                  <c:v>2.4639617142856878</c:v>
                </c:pt>
                <c:pt idx="19">
                  <c:v>2.306687571428256</c:v>
                </c:pt>
                <c:pt idx="20">
                  <c:v>2.5425988571421385</c:v>
                </c:pt>
                <c:pt idx="21">
                  <c:v>3.8794289999998455</c:v>
                </c:pt>
                <c:pt idx="22">
                  <c:v>4.1415527142855808</c:v>
                </c:pt>
                <c:pt idx="23">
                  <c:v>4.7968617142855692</c:v>
                </c:pt>
                <c:pt idx="24">
                  <c:v>5.399745999999368</c:v>
                </c:pt>
                <c:pt idx="25">
                  <c:v>6.736576142857075</c:v>
                </c:pt>
                <c:pt idx="26">
                  <c:v>7.6540087142852826</c:v>
                </c:pt>
                <c:pt idx="27">
                  <c:v>8.2831052857138729</c:v>
                </c:pt>
                <c:pt idx="28">
                  <c:v>7.7588581428565249</c:v>
                </c:pt>
                <c:pt idx="29">
                  <c:v>8.7811400000000503</c:v>
                </c:pt>
                <c:pt idx="30">
                  <c:v>8.3879545714280539</c:v>
                </c:pt>
                <c:pt idx="31">
                  <c:v>8.6238658571426186</c:v>
                </c:pt>
                <c:pt idx="32">
                  <c:v>7.942344571428066</c:v>
                </c:pt>
                <c:pt idx="33">
                  <c:v>8.1782558571428581</c:v>
                </c:pt>
                <c:pt idx="34">
                  <c:v>8.2044681428567401</c:v>
                </c:pt>
                <c:pt idx="35">
                  <c:v>8.4403794285710774</c:v>
                </c:pt>
                <c:pt idx="36">
                  <c:v>8.0209817142851989</c:v>
                </c:pt>
                <c:pt idx="37">
                  <c:v>8.5190165714284376</c:v>
                </c:pt>
                <c:pt idx="38">
                  <c:v>7.65400871428551</c:v>
                </c:pt>
                <c:pt idx="39">
                  <c:v>8.2044681428565127</c:v>
                </c:pt>
                <c:pt idx="40">
                  <c:v>7.3394604285713285</c:v>
                </c:pt>
                <c:pt idx="41">
                  <c:v>6.9200627142854501</c:v>
                </c:pt>
                <c:pt idx="42">
                  <c:v>7.3656727142852105</c:v>
                </c:pt>
                <c:pt idx="43">
                  <c:v>7.5753715714281498</c:v>
                </c:pt>
                <c:pt idx="44">
                  <c:v>7.5491592857140404</c:v>
                </c:pt>
                <c:pt idx="45">
                  <c:v>7.6277962857141119</c:v>
                </c:pt>
                <c:pt idx="46">
                  <c:v>6.631726714285378</c:v>
                </c:pt>
                <c:pt idx="47">
                  <c:v>6.7627884285707296</c:v>
                </c:pt>
                <c:pt idx="48">
                  <c:v>6.9724872857141236</c:v>
                </c:pt>
                <c:pt idx="49">
                  <c:v>8.7287154285713768</c:v>
                </c:pt>
                <c:pt idx="50">
                  <c:v>9.5150861428567168</c:v>
                </c:pt>
                <c:pt idx="51">
                  <c:v>12.477082571428127</c:v>
                </c:pt>
                <c:pt idx="52">
                  <c:v>13.735275857142824</c:v>
                </c:pt>
                <c:pt idx="53">
                  <c:v>15.596353285713576</c:v>
                </c:pt>
                <c:pt idx="54">
                  <c:v>16.539998142856803</c:v>
                </c:pt>
                <c:pt idx="55">
                  <c:v>18.112739714285908</c:v>
                </c:pt>
                <c:pt idx="56">
                  <c:v>17.955465428570506</c:v>
                </c:pt>
                <c:pt idx="57">
                  <c:v>18.296226142856767</c:v>
                </c:pt>
                <c:pt idx="58">
                  <c:v>17.247731714285464</c:v>
                </c:pt>
                <c:pt idx="59">
                  <c:v>18.1651642857139</c:v>
                </c:pt>
                <c:pt idx="60">
                  <c:v>18.820473285714115</c:v>
                </c:pt>
                <c:pt idx="61">
                  <c:v>19.108809285714187</c:v>
                </c:pt>
                <c:pt idx="62">
                  <c:v>18.663199142856456</c:v>
                </c:pt>
                <c:pt idx="63">
                  <c:v>18.3748632857139</c:v>
                </c:pt>
                <c:pt idx="64">
                  <c:v>18.76804857142838</c:v>
                </c:pt>
                <c:pt idx="65">
                  <c:v>18.296226142857222</c:v>
                </c:pt>
                <c:pt idx="66">
                  <c:v>18.951535142856528</c:v>
                </c:pt>
                <c:pt idx="67">
                  <c:v>18.663199142856911</c:v>
                </c:pt>
                <c:pt idx="68">
                  <c:v>19.003959714285202</c:v>
                </c:pt>
                <c:pt idx="69">
                  <c:v>18.06031485714243</c:v>
                </c:pt>
                <c:pt idx="70">
                  <c:v>17.693341857143196</c:v>
                </c:pt>
                <c:pt idx="71">
                  <c:v>18.505924999999252</c:v>
                </c:pt>
                <c:pt idx="72">
                  <c:v>19.003959857142263</c:v>
                </c:pt>
                <c:pt idx="73">
                  <c:v>18.558349714285441</c:v>
                </c:pt>
                <c:pt idx="74">
                  <c:v>18.925322714285585</c:v>
                </c:pt>
                <c:pt idx="75">
                  <c:v>18.741836285713589</c:v>
                </c:pt>
                <c:pt idx="76">
                  <c:v>19.580631714285801</c:v>
                </c:pt>
                <c:pt idx="77">
                  <c:v>19.108809285713733</c:v>
                </c:pt>
                <c:pt idx="78">
                  <c:v>18.558349714285441</c:v>
                </c:pt>
                <c:pt idx="79">
                  <c:v>18.243801428571032</c:v>
                </c:pt>
                <c:pt idx="80">
                  <c:v>18.06031485714243</c:v>
                </c:pt>
                <c:pt idx="81">
                  <c:v>17.955465428571415</c:v>
                </c:pt>
                <c:pt idx="82">
                  <c:v>17.850615999999491</c:v>
                </c:pt>
                <c:pt idx="83">
                  <c:v>18.479712571428308</c:v>
                </c:pt>
                <c:pt idx="84">
                  <c:v>20.000029285714163</c:v>
                </c:pt>
                <c:pt idx="85">
                  <c:v>21.363071999999875</c:v>
                </c:pt>
                <c:pt idx="86">
                  <c:v>24.429917999999134</c:v>
                </c:pt>
                <c:pt idx="87">
                  <c:v>26.684180714285731</c:v>
                </c:pt>
                <c:pt idx="88">
                  <c:v>27.522976285713639</c:v>
                </c:pt>
                <c:pt idx="89">
                  <c:v>27.522976285714094</c:v>
                </c:pt>
                <c:pt idx="90">
                  <c:v>26.553118999999924</c:v>
                </c:pt>
                <c:pt idx="91">
                  <c:v>25.688111285713376</c:v>
                </c:pt>
                <c:pt idx="92">
                  <c:v>25.03280228571407</c:v>
                </c:pt>
                <c:pt idx="93">
                  <c:v>23.224149428571081</c:v>
                </c:pt>
                <c:pt idx="94">
                  <c:v>22.595052857142718</c:v>
                </c:pt>
                <c:pt idx="95">
                  <c:v>21.756257428571416</c:v>
                </c:pt>
                <c:pt idx="96">
                  <c:v>22.254292142856457</c:v>
                </c:pt>
                <c:pt idx="97">
                  <c:v>23.040662999999995</c:v>
                </c:pt>
                <c:pt idx="98">
                  <c:v>23.853245999999444</c:v>
                </c:pt>
                <c:pt idx="99">
                  <c:v>24.246431428571441</c:v>
                </c:pt>
                <c:pt idx="100">
                  <c:v>25.085226999999804</c:v>
                </c:pt>
                <c:pt idx="101">
                  <c:v>27.339489857142553</c:v>
                </c:pt>
                <c:pt idx="102">
                  <c:v>31.612104142856651</c:v>
                </c:pt>
                <c:pt idx="103">
                  <c:v>34.757587142856437</c:v>
                </c:pt>
                <c:pt idx="104">
                  <c:v>36.64487685714289</c:v>
                </c:pt>
                <c:pt idx="105">
                  <c:v>44.16782371428485</c:v>
                </c:pt>
                <c:pt idx="106">
                  <c:v>48.230739285714435</c:v>
                </c:pt>
                <c:pt idx="107">
                  <c:v>53.761546857142321</c:v>
                </c:pt>
                <c:pt idx="108">
                  <c:v>59.659327428570805</c:v>
                </c:pt>
                <c:pt idx="109">
                  <c:v>64.901799142856589</c:v>
                </c:pt>
                <c:pt idx="110">
                  <c:v>66.264841857142756</c:v>
                </c:pt>
                <c:pt idx="111">
                  <c:v>70.039421428571359</c:v>
                </c:pt>
                <c:pt idx="112">
                  <c:v>77.142970428571289</c:v>
                </c:pt>
                <c:pt idx="113">
                  <c:v>84.823191428571363</c:v>
                </c:pt>
                <c:pt idx="114">
                  <c:v>90.563697857142188</c:v>
                </c:pt>
                <c:pt idx="115">
                  <c:v>94.652825714285655</c:v>
                </c:pt>
                <c:pt idx="116">
                  <c:v>97.483760428571486</c:v>
                </c:pt>
                <c:pt idx="117">
                  <c:v>101.12727814285677</c:v>
                </c:pt>
                <c:pt idx="118">
                  <c:v>105.97656457142807</c:v>
                </c:pt>
                <c:pt idx="119">
                  <c:v>103.06699285714262</c:v>
                </c:pt>
                <c:pt idx="120">
                  <c:v>101.62531299999978</c:v>
                </c:pt>
                <c:pt idx="121">
                  <c:v>101.67773771428551</c:v>
                </c:pt>
                <c:pt idx="122">
                  <c:v>103.40775342857091</c:v>
                </c:pt>
                <c:pt idx="123">
                  <c:v>105.55716685714219</c:v>
                </c:pt>
                <c:pt idx="124">
                  <c:v>108.44052628571376</c:v>
                </c:pt>
                <c:pt idx="125">
                  <c:v>95.622682999999824</c:v>
                </c:pt>
                <c:pt idx="126">
                  <c:v>80.07875457142859</c:v>
                </c:pt>
                <c:pt idx="127">
                  <c:v>109.38417114285699</c:v>
                </c:pt>
                <c:pt idx="128">
                  <c:v>110.22296657142692</c:v>
                </c:pt>
                <c:pt idx="129">
                  <c:v>109.01719814285775</c:v>
                </c:pt>
                <c:pt idx="130">
                  <c:v>106.00277685714195</c:v>
                </c:pt>
                <c:pt idx="131">
                  <c:v>101.28455242857149</c:v>
                </c:pt>
                <c:pt idx="132">
                  <c:v>112.11025628571429</c:v>
                </c:pt>
                <c:pt idx="133">
                  <c:v>123.06702214285656</c:v>
                </c:pt>
                <c:pt idx="134">
                  <c:v>93.027659571428785</c:v>
                </c:pt>
                <c:pt idx="135">
                  <c:v>90.275361999998722</c:v>
                </c:pt>
                <c:pt idx="136">
                  <c:v>85.268801428570669</c:v>
                </c:pt>
                <c:pt idx="137">
                  <c:v>81.913619571427489</c:v>
                </c:pt>
                <c:pt idx="138">
                  <c:v>82.306805000001305</c:v>
                </c:pt>
                <c:pt idx="139">
                  <c:v>78.87298614285578</c:v>
                </c:pt>
                <c:pt idx="140">
                  <c:v>76.356599714285267</c:v>
                </c:pt>
                <c:pt idx="141">
                  <c:v>73.91885028571528</c:v>
                </c:pt>
                <c:pt idx="142">
                  <c:v>69.384112285713172</c:v>
                </c:pt>
                <c:pt idx="143">
                  <c:v>67.339548571428395</c:v>
                </c:pt>
                <c:pt idx="144">
                  <c:v>66.946363142857308</c:v>
                </c:pt>
                <c:pt idx="145">
                  <c:v>64.823161999999911</c:v>
                </c:pt>
                <c:pt idx="146">
                  <c:v>63.984366571427245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480-408C-BBAA-42430B085E79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Cauchy!$B$2:$B$237</c:f>
              <c:strCache>
                <c:ptCount val="147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</c:strCache>
            </c:strRef>
          </c:xVal>
          <c:yVal>
            <c:numRef>
              <c:f>Cauchy!$N$2:$N$237</c:f>
              <c:numCache>
                <c:formatCode>General</c:formatCode>
                <c:ptCount val="236"/>
                <c:pt idx="0">
                  <c:v>0</c:v>
                </c:pt>
                <c:pt idx="1">
                  <c:v>3.0105373500874872</c:v>
                </c:pt>
                <c:pt idx="2">
                  <c:v>3.0576593441700792</c:v>
                </c:pt>
                <c:pt idx="3">
                  <c:v>3.1058855944253563</c:v>
                </c:pt>
                <c:pt idx="4">
                  <c:v>3.1552505224019778</c:v>
                </c:pt>
                <c:pt idx="5">
                  <c:v>3.205789886879701</c:v>
                </c:pt>
                <c:pt idx="6">
                  <c:v>3.2575408459720885</c:v>
                </c:pt>
                <c:pt idx="7">
                  <c:v>3.3105420225776019</c:v>
                </c:pt>
                <c:pt idx="8">
                  <c:v>3.3648335733840824</c:v>
                </c:pt>
                <c:pt idx="9">
                  <c:v>3.4204572616456552</c:v>
                </c:pt>
                <c:pt idx="10">
                  <c:v>3.4774565339661399</c:v>
                </c:pt>
                <c:pt idx="11">
                  <c:v>3.5358766013392273</c:v>
                </c:pt>
                <c:pt idx="12">
                  <c:v>3.5957645247131418</c:v>
                </c:pt>
                <c:pt idx="13">
                  <c:v>3.6571693053662293</c:v>
                </c:pt>
                <c:pt idx="14">
                  <c:v>3.7201419804001281</c:v>
                </c:pt>
                <c:pt idx="15">
                  <c:v>3.7847357236789296</c:v>
                </c:pt>
                <c:pt idx="16">
                  <c:v>3.8510059525661848</c:v>
                </c:pt>
                <c:pt idx="17">
                  <c:v>3.9190104408368907</c:v>
                </c:pt>
                <c:pt idx="18">
                  <c:v>3.9888094381688695</c:v>
                </c:pt>
                <c:pt idx="19">
                  <c:v>4.0604657966473567</c:v>
                </c:pt>
                <c:pt idx="20">
                  <c:v>4.1340451047483988</c:v>
                </c:pt>
                <c:pt idx="21">
                  <c:v>4.2096158293009474</c:v>
                </c:pt>
                <c:pt idx="22">
                  <c:v>4.2872494659645968</c:v>
                </c:pt>
                <c:pt idx="23">
                  <c:v>4.3670206987999514</c:v>
                </c:pt>
                <c:pt idx="24">
                  <c:v>4.4490075695519451</c:v>
                </c:pt>
                <c:pt idx="25">
                  <c:v>4.5332916573132112</c:v>
                </c:pt>
                <c:pt idx="26">
                  <c:v>4.6199582692853394</c:v>
                </c:pt>
                <c:pt idx="27">
                  <c:v>4.7090966434106667</c:v>
                </c:pt>
                <c:pt idx="28">
                  <c:v>4.8008001637066684</c:v>
                </c:pt>
                <c:pt idx="29">
                  <c:v>4.895166589199345</c:v>
                </c:pt>
                <c:pt idx="30">
                  <c:v>4.9922982974217218</c:v>
                </c:pt>
                <c:pt idx="31">
                  <c:v>5.0923025435191533</c:v>
                </c:pt>
                <c:pt idx="32">
                  <c:v>5.195291736085041</c:v>
                </c:pt>
                <c:pt idx="33">
                  <c:v>5.3013837309394702</c:v>
                </c:pt>
                <c:pt idx="34">
                  <c:v>5.4107021441596794</c:v>
                </c:pt>
                <c:pt idx="35">
                  <c:v>5.5233766857759088</c:v>
                </c:pt>
                <c:pt idx="36">
                  <c:v>5.6395435156597618</c:v>
                </c:pt>
                <c:pt idx="37">
                  <c:v>5.7593456232555171</c:v>
                </c:pt>
                <c:pt idx="38">
                  <c:v>5.8829332329387638</c:v>
                </c:pt>
                <c:pt idx="39">
                  <c:v>6.0104642369321466</c:v>
                </c:pt>
                <c:pt idx="40">
                  <c:v>6.1421046578660032</c:v>
                </c:pt>
                <c:pt idx="41">
                  <c:v>6.2780291432433177</c:v>
                </c:pt>
                <c:pt idx="42">
                  <c:v>6.4184214942548223</c:v>
                </c:pt>
                <c:pt idx="43">
                  <c:v>6.5634752315926583</c:v>
                </c:pt>
                <c:pt idx="44">
                  <c:v>6.7133942011310213</c:v>
                </c:pt>
                <c:pt idx="45">
                  <c:v>6.8683932225811759</c:v>
                </c:pt>
                <c:pt idx="46">
                  <c:v>7.0286987844877702</c:v>
                </c:pt>
                <c:pt idx="47">
                  <c:v>7.1945497892150749</c:v>
                </c:pt>
                <c:pt idx="48">
                  <c:v>7.3661983518774949</c:v>
                </c:pt>
                <c:pt idx="49">
                  <c:v>7.5439106575003256</c:v>
                </c:pt>
                <c:pt idx="50">
                  <c:v>7.7279678810561476</c:v>
                </c:pt>
                <c:pt idx="51">
                  <c:v>7.9186671754116267</c:v>
                </c:pt>
                <c:pt idx="52">
                  <c:v>8.1163227326407501</c:v>
                </c:pt>
                <c:pt idx="53">
                  <c:v>8.3212669246160367</c:v>
                </c:pt>
                <c:pt idx="54">
                  <c:v>8.5338515292808097</c:v>
                </c:pt>
                <c:pt idx="55">
                  <c:v>8.754449049535511</c:v>
                </c:pt>
                <c:pt idx="56">
                  <c:v>8.9834541322409613</c:v>
                </c:pt>
                <c:pt idx="57">
                  <c:v>9.2212850954531955</c:v>
                </c:pt>
                <c:pt idx="58">
                  <c:v>9.4683855726590913</c:v>
                </c:pt>
                <c:pt idx="59">
                  <c:v>9.7252262834804544</c:v>
                </c:pt>
                <c:pt idx="60">
                  <c:v>9.9923069410562313</c:v>
                </c:pt>
                <c:pt idx="61">
                  <c:v>10.270158307097176</c:v>
                </c:pt>
                <c:pt idx="62">
                  <c:v>10.559344406432265</c:v>
                </c:pt>
                <c:pt idx="63">
                  <c:v>10.86046491372692</c:v>
                </c:pt>
                <c:pt idx="64">
                  <c:v>11.174157725943658</c:v>
                </c:pt>
                <c:pt idx="65">
                  <c:v>11.501101735025808</c:v>
                </c:pt>
                <c:pt idx="66">
                  <c:v>11.842019816201695</c:v>
                </c:pt>
                <c:pt idx="67">
                  <c:v>12.197682048211091</c:v>
                </c:pt>
                <c:pt idx="68">
                  <c:v>12.56890918262312</c:v>
                </c:pt>
                <c:pt idx="69">
                  <c:v>12.956576380212304</c:v>
                </c:pt>
                <c:pt idx="70">
                  <c:v>13.361617233043571</c:v>
                </c:pt>
                <c:pt idx="71">
                  <c:v>13.785028091431995</c:v>
                </c:pt>
                <c:pt idx="72">
                  <c:v>14.227872715216323</c:v>
                </c:pt>
                <c:pt idx="73">
                  <c:v>14.691287268724524</c:v>
                </c:pt>
                <c:pt idx="74">
                  <c:v>15.176485678296364</c:v>
                </c:pt>
                <c:pt idx="75">
                  <c:v>15.684765370113185</c:v>
                </c:pt>
                <c:pt idx="76">
                  <c:v>16.217513404178916</c:v>
                </c:pt>
                <c:pt idx="77">
                  <c:v>16.776213017361297</c:v>
                </c:pt>
                <c:pt idx="78">
                  <c:v>17.362450584139147</c:v>
                </c:pt>
                <c:pt idx="79">
                  <c:v>17.977922997736975</c:v>
                </c:pt>
                <c:pt idx="80">
                  <c:v>18.624445466196132</c:v>
                </c:pt>
                <c:pt idx="81">
                  <c:v>19.303959707053277</c:v>
                </c:pt>
                <c:pt idx="82">
                  <c:v>20.01854250995472</c:v>
                </c:pt>
                <c:pt idx="83">
                  <c:v>20.770414617843954</c:v>
                </c:pt>
                <c:pt idx="84">
                  <c:v>21.561949853231177</c:v>
                </c:pt>
                <c:pt idx="85">
                  <c:v>22.395684385154464</c:v>
                </c:pt>
                <c:pt idx="86">
                  <c:v>23.274325993150278</c:v>
                </c:pt>
                <c:pt idx="87">
                  <c:v>24.200763134899773</c:v>
                </c:pt>
                <c:pt idx="88">
                  <c:v>25.178073561843807</c:v>
                </c:pt>
                <c:pt idx="89">
                  <c:v>26.209532149144973</c:v>
                </c:pt>
                <c:pt idx="90">
                  <c:v>27.29861750959369</c:v>
                </c:pt>
                <c:pt idx="91">
                  <c:v>28.449016841533222</c:v>
                </c:pt>
                <c:pt idx="92">
                  <c:v>29.664628314180234</c:v>
                </c:pt>
                <c:pt idx="93">
                  <c:v>30.949560114873794</c:v>
                </c:pt>
                <c:pt idx="94">
                  <c:v>32.3081250664059</c:v>
                </c:pt>
                <c:pt idx="95">
                  <c:v>33.744829463076627</c:v>
                </c:pt>
                <c:pt idx="96">
                  <c:v>35.264354466092982</c:v>
                </c:pt>
                <c:pt idx="97">
                  <c:v>36.871528037879244</c:v>
                </c:pt>
                <c:pt idx="98">
                  <c:v>38.571284978197866</c:v>
                </c:pt>
                <c:pt idx="99">
                  <c:v>40.368612153583975</c:v>
                </c:pt>
                <c:pt idx="100">
                  <c:v>42.268475492112188</c:v>
                </c:pt>
                <c:pt idx="101">
                  <c:v>44.275724763494594</c:v>
                </c:pt>
                <c:pt idx="102">
                  <c:v>46.394971608710236</c:v>
                </c:pt>
                <c:pt idx="103">
                  <c:v>48.630435771345518</c:v>
                </c:pt>
                <c:pt idx="104">
                  <c:v>50.985754087907061</c:v>
                </c:pt>
                <c:pt idx="105">
                  <c:v>53.463746623817606</c:v>
                </c:pt>
                <c:pt idx="106">
                  <c:v>56.066134545560161</c:v>
                </c:pt>
                <c:pt idx="107">
                  <c:v>58.793205098000847</c:v>
                </c:pt>
                <c:pt idx="108">
                  <c:v>61.643420664857778</c:v>
                </c:pt>
                <c:pt idx="109">
                  <c:v>64.61297163707512</c:v>
                </c:pt>
                <c:pt idx="110">
                  <c:v>67.695277040981978</c:v>
                </c:pt>
                <c:pt idx="111">
                  <c:v>70.880442923974186</c:v>
                </c:pt>
                <c:pt idx="112">
                  <c:v>74.154696623648277</c:v>
                </c:pt>
                <c:pt idx="113">
                  <c:v>77.499825334361731</c:v>
                </c:pt>
                <c:pt idx="114">
                  <c:v>80.892659569274244</c:v>
                </c:pt>
                <c:pt idx="115">
                  <c:v>84.304655400471589</c:v>
                </c:pt>
                <c:pt idx="116">
                  <c:v>87.701642222781089</c:v>
                </c:pt>
                <c:pt idx="117">
                  <c:v>91.043812843093164</c:v>
                </c:pt>
                <c:pt idx="118">
                  <c:v>94.286036716127228</c:v>
                </c:pt>
                <c:pt idx="119">
                  <c:v>97.378571348312036</c:v>
                </c:pt>
                <c:pt idx="120">
                  <c:v>100.26822761901138</c:v>
                </c:pt>
                <c:pt idx="121">
                  <c:v>102.90000958395844</c:v>
                </c:pt>
                <c:pt idx="122">
                  <c:v>105.21919837302904</c:v>
                </c:pt>
                <c:pt idx="123">
                  <c:v>107.1737870799941</c:v>
                </c:pt>
                <c:pt idx="124">
                  <c:v>108.71710756073736</c:v>
                </c:pt>
                <c:pt idx="125">
                  <c:v>109.81043314696588</c:v>
                </c:pt>
                <c:pt idx="126">
                  <c:v>110.42530735392432</c:v>
                </c:pt>
                <c:pt idx="127">
                  <c:v>110.54534953419275</c:v>
                </c:pt>
                <c:pt idx="128">
                  <c:v>110.16732979025993</c:v>
                </c:pt>
                <c:pt idx="129">
                  <c:v>109.30138394820328</c:v>
                </c:pt>
                <c:pt idx="130">
                  <c:v>107.97034227810219</c:v>
                </c:pt>
                <c:pt idx="131">
                  <c:v>106.20825360964324</c:v>
                </c:pt>
                <c:pt idx="132">
                  <c:v>104.05827881396063</c:v>
                </c:pt>
                <c:pt idx="133">
                  <c:v>101.57018787510918</c:v>
                </c:pt>
                <c:pt idx="134">
                  <c:v>98.797714933677824</c:v>
                </c:pt>
                <c:pt idx="135">
                  <c:v>95.796007315743665</c:v>
                </c:pt>
                <c:pt idx="136">
                  <c:v>92.619357004637067</c:v>
                </c:pt>
                <c:pt idx="137">
                  <c:v>89.319339687768561</c:v>
                </c:pt>
                <c:pt idx="138">
                  <c:v>85.943420893803747</c:v>
                </c:pt>
                <c:pt idx="139">
                  <c:v>82.534031349094789</c:v>
                </c:pt>
                <c:pt idx="140">
                  <c:v>79.128070679971074</c:v>
                </c:pt>
                <c:pt idx="141">
                  <c:v>75.75677183712088</c:v>
                </c:pt>
                <c:pt idx="142">
                  <c:v>72.445846747117756</c:v>
                </c:pt>
                <c:pt idx="143">
                  <c:v>69.215833475837499</c:v>
                </c:pt>
                <c:pt idx="144">
                  <c:v>66.082572787869537</c:v>
                </c:pt>
                <c:pt idx="145">
                  <c:v>63.057753851280133</c:v>
                </c:pt>
                <c:pt idx="146">
                  <c:v>60.149482160022693</c:v>
                </c:pt>
                <c:pt idx="148">
                  <c:v>110.54534953419275</c:v>
                </c:pt>
                <c:pt idx="149">
                  <c:v>73.69689968946183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480-408C-BBAA-42430B085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9360"/>
        <c:axId val="630719752"/>
      </c:scatterChart>
      <c:valAx>
        <c:axId val="6307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9752"/>
        <c:crosses val="autoZero"/>
        <c:crossBetween val="midCat"/>
      </c:valAx>
      <c:valAx>
        <c:axId val="63071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1.5989538571427602</c:v>
                </c:pt>
                <c:pt idx="3">
                  <c:v>2.9095717142854483</c:v>
                </c:pt>
                <c:pt idx="4">
                  <c:v>4.2464019999995344</c:v>
                </c:pt>
                <c:pt idx="5">
                  <c:v>5.5832322857138479</c:v>
                </c:pt>
                <c:pt idx="6">
                  <c:v>6.8152131428566918</c:v>
                </c:pt>
                <c:pt idx="7">
                  <c:v>8.1258309999996072</c:v>
                </c:pt>
                <c:pt idx="8">
                  <c:v>9.4888737142853188</c:v>
                </c:pt>
                <c:pt idx="9">
                  <c:v>10.747066999999788</c:v>
                </c:pt>
                <c:pt idx="10">
                  <c:v>12.581932142856886</c:v>
                </c:pt>
                <c:pt idx="11">
                  <c:v>14.338160142857078</c:v>
                </c:pt>
                <c:pt idx="12">
                  <c:v>16.513785857142921</c:v>
                </c:pt>
                <c:pt idx="13">
                  <c:v>18.846685714285513</c:v>
                </c:pt>
                <c:pt idx="14">
                  <c:v>21.415496857142443</c:v>
                </c:pt>
                <c:pt idx="15">
                  <c:v>23.958095571428203</c:v>
                </c:pt>
                <c:pt idx="16">
                  <c:v>26.920091999999386</c:v>
                </c:pt>
                <c:pt idx="17">
                  <c:v>30.14421199999947</c:v>
                </c:pt>
                <c:pt idx="18">
                  <c:v>34.02364099999977</c:v>
                </c:pt>
                <c:pt idx="19">
                  <c:v>37.745795857142639</c:v>
                </c:pt>
                <c:pt idx="20">
                  <c:v>41.70386199999939</c:v>
                </c:pt>
                <c:pt idx="21">
                  <c:v>46.998758285713848</c:v>
                </c:pt>
                <c:pt idx="22">
                  <c:v>52.555778285714041</c:v>
                </c:pt>
                <c:pt idx="23">
                  <c:v>58.768107285714223</c:v>
                </c:pt>
                <c:pt idx="24">
                  <c:v>65.583320571428203</c:v>
                </c:pt>
                <c:pt idx="25">
                  <c:v>73.73536399999989</c:v>
                </c:pt>
                <c:pt idx="26">
                  <c:v>82.804839999999786</c:v>
                </c:pt>
                <c:pt idx="27">
                  <c:v>92.503412571428271</c:v>
                </c:pt>
                <c:pt idx="28">
                  <c:v>101.67773799999941</c:v>
                </c:pt>
                <c:pt idx="29">
                  <c:v>111.87434528571407</c:v>
                </c:pt>
                <c:pt idx="30">
                  <c:v>121.67776714285674</c:v>
                </c:pt>
                <c:pt idx="31">
                  <c:v>131.71710028571397</c:v>
                </c:pt>
                <c:pt idx="32">
                  <c:v>141.07491214285665</c:v>
                </c:pt>
                <c:pt idx="33">
                  <c:v>150.66863528571412</c:v>
                </c:pt>
                <c:pt idx="34">
                  <c:v>160.28857071428547</c:v>
                </c:pt>
                <c:pt idx="35">
                  <c:v>170.14441742857116</c:v>
                </c:pt>
                <c:pt idx="36">
                  <c:v>179.58086642857097</c:v>
                </c:pt>
                <c:pt idx="37">
                  <c:v>189.51535028571402</c:v>
                </c:pt>
                <c:pt idx="38">
                  <c:v>198.58482628571414</c:v>
                </c:pt>
                <c:pt idx="39">
                  <c:v>208.20476171428527</c:v>
                </c:pt>
                <c:pt idx="40">
                  <c:v>216.95968942857121</c:v>
                </c:pt>
                <c:pt idx="41">
                  <c:v>225.29521942857127</c:v>
                </c:pt>
                <c:pt idx="42">
                  <c:v>234.0763594285711</c:v>
                </c:pt>
                <c:pt idx="43">
                  <c:v>243.06719828571386</c:v>
                </c:pt>
                <c:pt idx="44">
                  <c:v>252.03182485714251</c:v>
                </c:pt>
                <c:pt idx="45">
                  <c:v>261.07508842857123</c:v>
                </c:pt>
                <c:pt idx="46">
                  <c:v>269.12228242857122</c:v>
                </c:pt>
                <c:pt idx="47">
                  <c:v>277.30053814285657</c:v>
                </c:pt>
                <c:pt idx="48">
                  <c:v>285.6884927142853</c:v>
                </c:pt>
                <c:pt idx="49">
                  <c:v>295.83267542857129</c:v>
                </c:pt>
                <c:pt idx="50">
                  <c:v>306.76322885714262</c:v>
                </c:pt>
                <c:pt idx="51">
                  <c:v>320.65577871428536</c:v>
                </c:pt>
                <c:pt idx="52">
                  <c:v>335.8065218571428</c:v>
                </c:pt>
                <c:pt idx="53">
                  <c:v>352.81834242857099</c:v>
                </c:pt>
                <c:pt idx="54">
                  <c:v>370.7738078571424</c:v>
                </c:pt>
                <c:pt idx="55">
                  <c:v>390.30201485714292</c:v>
                </c:pt>
                <c:pt idx="56">
                  <c:v>409.67294757142804</c:v>
                </c:pt>
                <c:pt idx="57">
                  <c:v>429.38464099999942</c:v>
                </c:pt>
                <c:pt idx="58">
                  <c:v>448.0478399999995</c:v>
                </c:pt>
                <c:pt idx="59">
                  <c:v>467.62847157142801</c:v>
                </c:pt>
                <c:pt idx="60">
                  <c:v>487.86441214285674</c:v>
                </c:pt>
                <c:pt idx="61">
                  <c:v>508.38868871428554</c:v>
                </c:pt>
                <c:pt idx="62">
                  <c:v>528.4673551428566</c:v>
                </c:pt>
                <c:pt idx="63">
                  <c:v>548.25768571428512</c:v>
                </c:pt>
                <c:pt idx="64">
                  <c:v>568.44120157142811</c:v>
                </c:pt>
                <c:pt idx="65">
                  <c:v>588.15289499999994</c:v>
                </c:pt>
                <c:pt idx="66">
                  <c:v>608.51989742857108</c:v>
                </c:pt>
                <c:pt idx="67">
                  <c:v>628.59856385714261</c:v>
                </c:pt>
                <c:pt idx="68">
                  <c:v>649.01799085714242</c:v>
                </c:pt>
                <c:pt idx="69">
                  <c:v>668.49377299999946</c:v>
                </c:pt>
                <c:pt idx="70">
                  <c:v>687.60258214285727</c:v>
                </c:pt>
                <c:pt idx="71">
                  <c:v>707.52397442857114</c:v>
                </c:pt>
                <c:pt idx="72">
                  <c:v>727.94340157142801</c:v>
                </c:pt>
                <c:pt idx="73">
                  <c:v>747.91721857142807</c:v>
                </c:pt>
                <c:pt idx="74">
                  <c:v>768.25800857142826</c:v>
                </c:pt>
                <c:pt idx="75">
                  <c:v>788.41531214285646</c:v>
                </c:pt>
                <c:pt idx="76">
                  <c:v>809.41141114285688</c:v>
                </c:pt>
                <c:pt idx="77">
                  <c:v>829.93568771428522</c:v>
                </c:pt>
                <c:pt idx="78">
                  <c:v>849.90950471428528</c:v>
                </c:pt>
                <c:pt idx="79">
                  <c:v>869.56877342857092</c:v>
                </c:pt>
                <c:pt idx="80">
                  <c:v>889.04455557142796</c:v>
                </c:pt>
                <c:pt idx="81">
                  <c:v>908.41548828571399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0.31054324819700063</c:v>
                </c:pt>
                <c:pt idx="3">
                  <c:v>1.7758973661016642</c:v>
                </c:pt>
                <c:pt idx="4">
                  <c:v>4.9225229940318238</c:v>
                </c:pt>
                <c:pt idx="5">
                  <c:v>10.140299732574624</c:v>
                </c:pt>
                <c:pt idx="6">
                  <c:v>17.748349096094863</c:v>
                </c:pt>
                <c:pt idx="7">
                  <c:v>28.015443673188454</c:v>
                </c:pt>
                <c:pt idx="8">
                  <c:v>41.16885928891358</c:v>
                </c:pt>
                <c:pt idx="9">
                  <c:v>57.39858001814639</c:v>
                </c:pt>
                <c:pt idx="10">
                  <c:v>76.859273646338522</c:v>
                </c:pt>
                <c:pt idx="11">
                  <c:v>99.671114537262696</c:v>
                </c:pt>
                <c:pt idx="12">
                  <c:v>125.92001508730598</c:v>
                </c:pt>
                <c:pt idx="13">
                  <c:v>155.65759394672969</c:v>
                </c:pt>
                <c:pt idx="14">
                  <c:v>188.90109063818912</c:v>
                </c:pt>
                <c:pt idx="15">
                  <c:v>225.63336950716126</c:v>
                </c:pt>
                <c:pt idx="16">
                  <c:v>265.80311468081277</c:v>
                </c:pt>
                <c:pt idx="17">
                  <c:v>309.32528965095383</c:v>
                </c:pt>
                <c:pt idx="18">
                  <c:v>356.08191415648412</c:v>
                </c:pt>
                <c:pt idx="19">
                  <c:v>405.92319405920892</c:v>
                </c:pt>
                <c:pt idx="20">
                  <c:v>458.6690252010718</c:v>
                </c:pt>
                <c:pt idx="21">
                  <c:v>514.11087891514705</c:v>
                </c:pt>
                <c:pt idx="22">
                  <c:v>572.01406450436161</c:v>
                </c:pt>
                <c:pt idx="23">
                  <c:v>632.12035243573644</c:v>
                </c:pt>
                <c:pt idx="24">
                  <c:v>694.15093122080873</c:v>
                </c:pt>
                <c:pt idx="25">
                  <c:v>757.80966105900291</c:v>
                </c:pt>
                <c:pt idx="26">
                  <c:v>822.78657845946123</c:v>
                </c:pt>
                <c:pt idx="27">
                  <c:v>888.76159840278126</c:v>
                </c:pt>
                <c:pt idx="28">
                  <c:v>955.40835433488132</c:v>
                </c:pt>
                <c:pt idx="29">
                  <c:v>1022.3981115639156</c:v>
                </c:pt>
                <c:pt idx="30">
                  <c:v>1089.4036865924884</c:v>
                </c:pt>
                <c:pt idx="31">
                  <c:v>1156.1033036567517</c:v>
                </c:pt>
                <c:pt idx="32">
                  <c:v>1222.1843203090807</c:v>
                </c:pt>
                <c:pt idx="33">
                  <c:v>1287.3467562665462</c:v>
                </c:pt>
                <c:pt idx="34">
                  <c:v>1351.3065638919848</c:v>
                </c:pt>
                <c:pt idx="35">
                  <c:v>1413.7985844605173</c:v>
                </c:pt>
                <c:pt idx="36">
                  <c:v>1474.5791416206175</c:v>
                </c:pt>
                <c:pt idx="37">
                  <c:v>1533.4282319652116</c:v>
                </c:pt>
                <c:pt idx="38">
                  <c:v>1590.1512821232268</c:v>
                </c:pt>
                <c:pt idx="39">
                  <c:v>1644.5804519715725</c:v>
                </c:pt>
                <c:pt idx="40">
                  <c:v>1696.5754741362355</c:v>
                </c:pt>
                <c:pt idx="41">
                  <c:v>1746.0240305735447</c:v>
                </c:pt>
                <c:pt idx="42">
                  <c:v>1792.8416773756842</c:v>
                </c:pt>
                <c:pt idx="43">
                  <c:v>1836.9713387195889</c:v>
                </c:pt>
                <c:pt idx="44">
                  <c:v>1878.3823997929067</c:v>
                </c:pt>
                <c:pt idx="45">
                  <c:v>1917.0694363382975</c:v>
                </c:pt>
                <c:pt idx="46">
                  <c:v>1953.0506249566049</c:v>
                </c:pt>
                <c:pt idx="47">
                  <c:v>1986.3658833502679</c:v>
                </c:pt>
                <c:pt idx="48">
                  <c:v>2017.0747931765104</c:v>
                </c:pt>
                <c:pt idx="49">
                  <c:v>2045.2543600784675</c:v>
                </c:pt>
                <c:pt idx="50">
                  <c:v>2070.9966657914588</c:v>
                </c:pt>
                <c:pt idx="51">
                  <c:v>2094.406466054661</c:v>
                </c:pt>
                <c:pt idx="52">
                  <c:v>2115.5987855173557</c:v>
                </c:pt>
                <c:pt idx="53">
                  <c:v>2134.6965570769071</c:v>
                </c:pt>
                <c:pt idx="54">
                  <c:v>2151.8283483183395</c:v>
                </c:pt>
                <c:pt idx="55">
                  <c:v>2167.1262121618283</c:v>
                </c:pt>
                <c:pt idx="56">
                  <c:v>2180.7236926964219</c:v>
                </c:pt>
                <c:pt idx="57">
                  <c:v>2192.7540107212094</c:v>
                </c:pt>
                <c:pt idx="58">
                  <c:v>2203.3484469576329</c:v>
                </c:pt>
                <c:pt idx="59">
                  <c:v>2212.6349344528571</c:v>
                </c:pt>
                <c:pt idx="60">
                  <c:v>2220.7368655559258</c:v>
                </c:pt>
                <c:pt idx="61">
                  <c:v>2227.7721131799854</c:v>
                </c:pt>
                <c:pt idx="62">
                  <c:v>2233.8522609973061</c:v>
                </c:pt>
                <c:pt idx="63">
                  <c:v>2239.0820328471668</c:v>
                </c:pt>
                <c:pt idx="64">
                  <c:v>2243.5589080330151</c:v>
                </c:pt>
                <c:pt idx="65">
                  <c:v>2247.3729063739152</c:v>
                </c:pt>
                <c:pt idx="66">
                  <c:v>2250.6065248538939</c:v>
                </c:pt>
                <c:pt idx="67">
                  <c:v>2253.3348064511174</c:v>
                </c:pt>
                <c:pt idx="68">
                  <c:v>2255.6255211729599</c:v>
                </c:pt>
                <c:pt idx="69">
                  <c:v>2257.5394394002924</c:v>
                </c:pt>
                <c:pt idx="70">
                  <c:v>2259.1306782684928</c:v>
                </c:pt>
                <c:pt idx="71">
                  <c:v>2260.4471028891821</c:v>
                </c:pt>
                <c:pt idx="72">
                  <c:v>2261.5307656473174</c:v>
                </c:pt>
                <c:pt idx="73">
                  <c:v>2262.4183684958293</c:v>
                </c:pt>
                <c:pt idx="74">
                  <c:v>2263.141735021884</c:v>
                </c:pt>
                <c:pt idx="75">
                  <c:v>2263.7282809902545</c:v>
                </c:pt>
                <c:pt idx="76">
                  <c:v>2264.2014740054465</c:v>
                </c:pt>
                <c:pt idx="77">
                  <c:v>2264.5812748118024</c:v>
                </c:pt>
                <c:pt idx="78">
                  <c:v>2264.8845545189265</c:v>
                </c:pt>
                <c:pt idx="79">
                  <c:v>2265.1254836597691</c:v>
                </c:pt>
                <c:pt idx="80">
                  <c:v>2265.3158904340048</c:v>
                </c:pt>
                <c:pt idx="81">
                  <c:v>2265.4655867442198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0536"/>
        <c:axId val="630710736"/>
      </c:scatterChart>
      <c:valAx>
        <c:axId val="63072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0736"/>
        <c:crosses val="autoZero"/>
        <c:crossBetween val="midCat"/>
      </c:valAx>
      <c:valAx>
        <c:axId val="6307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355841</xdr:colOff>
      <xdr:row>8</xdr:row>
      <xdr:rowOff>166775</xdr:rowOff>
    </xdr:from>
    <xdr:to>
      <xdr:col>7</xdr:col>
      <xdr:colOff>190501</xdr:colOff>
      <xdr:row>24</xdr:row>
      <xdr:rowOff>34504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7EA36E1-C18E-4A62-9A2C-B73B9889D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398972</xdr:colOff>
      <xdr:row>8</xdr:row>
      <xdr:rowOff>159588</xdr:rowOff>
    </xdr:from>
    <xdr:to>
      <xdr:col>14</xdr:col>
      <xdr:colOff>190501</xdr:colOff>
      <xdr:row>24</xdr:row>
      <xdr:rowOff>27317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2A98039-5653-4ED1-9F72-9DC95D784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71718</xdr:colOff>
      <xdr:row>8</xdr:row>
      <xdr:rowOff>28815</xdr:rowOff>
    </xdr:from>
    <xdr:to>
      <xdr:col>7</xdr:col>
      <xdr:colOff>558373</xdr:colOff>
      <xdr:row>22</xdr:row>
      <xdr:rowOff>172250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E1697E5B-01D3-4C81-BC17-56958467F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72358</xdr:colOff>
      <xdr:row>13</xdr:row>
      <xdr:rowOff>115900</xdr:rowOff>
    </xdr:from>
    <xdr:to>
      <xdr:col>15</xdr:col>
      <xdr:colOff>776728</xdr:colOff>
      <xdr:row>28</xdr:row>
      <xdr:rowOff>73637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1EBB2789-7043-41FA-8F87-1A953642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workbookViewId="0">
      <selection activeCell="J145" sqref="J5:J145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20.42578125" bestFit="1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468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467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3">
      <c r="A4" s="9" t="s">
        <v>44</v>
      </c>
      <c r="B4" s="9"/>
      <c r="C4" s="10">
        <f>[1]Sheet1_Raw!N3</f>
        <v>0</v>
      </c>
      <c r="F4" t="s">
        <v>217</v>
      </c>
      <c r="G4">
        <v>136</v>
      </c>
      <c r="H4">
        <v>1651.5620570000001</v>
      </c>
      <c r="I4">
        <v>1646.9748945714289</v>
      </c>
      <c r="J4">
        <v>1.4154672857146124</v>
      </c>
    </row>
    <row r="5" spans="1:12" ht="24" x14ac:dyDescent="0.3">
      <c r="A5" s="9" t="s">
        <v>45</v>
      </c>
      <c r="B5" s="9"/>
      <c r="C5" s="10">
        <f>[1]Sheet1_Raw!N4</f>
        <v>0</v>
      </c>
      <c r="F5" t="s">
        <v>218</v>
      </c>
      <c r="G5">
        <v>137</v>
      </c>
      <c r="H5">
        <v>1653.3969219999999</v>
      </c>
      <c r="I5">
        <v>1648.5738484285716</v>
      </c>
      <c r="J5">
        <v>1.5989538571427602</v>
      </c>
    </row>
    <row r="6" spans="1:12" ht="24" x14ac:dyDescent="0.3">
      <c r="A6" s="9" t="s">
        <v>46</v>
      </c>
      <c r="B6" s="9"/>
      <c r="C6" s="10">
        <f>[1]Sheet1_Raw!N5</f>
        <v>0</v>
      </c>
      <c r="F6" t="s">
        <v>219</v>
      </c>
      <c r="G6">
        <v>138</v>
      </c>
      <c r="H6">
        <v>1654.130868</v>
      </c>
      <c r="I6">
        <v>1649.8844662857143</v>
      </c>
      <c r="J6">
        <v>1.3106178571426881</v>
      </c>
    </row>
    <row r="7" spans="1:12" ht="24" x14ac:dyDescent="0.3">
      <c r="A7" s="9" t="s">
        <v>47</v>
      </c>
      <c r="B7" s="9"/>
      <c r="C7" s="10">
        <f>[1]Sheet1_Raw!N6</f>
        <v>0</v>
      </c>
      <c r="F7" t="s">
        <v>220</v>
      </c>
      <c r="G7">
        <v>139</v>
      </c>
      <c r="H7">
        <v>1655.9657340000001</v>
      </c>
      <c r="I7">
        <v>1651.2212965714284</v>
      </c>
      <c r="J7">
        <v>1.3368302857140861</v>
      </c>
    </row>
    <row r="8" spans="1:12" ht="24" x14ac:dyDescent="0.3">
      <c r="A8" s="9" t="s">
        <v>48</v>
      </c>
      <c r="B8" s="9"/>
      <c r="C8" s="10">
        <f>[1]Sheet1_Raw!N7</f>
        <v>1.191E-2</v>
      </c>
      <c r="F8" t="s">
        <v>221</v>
      </c>
      <c r="G8">
        <v>140</v>
      </c>
      <c r="H8">
        <v>1656.5161929999999</v>
      </c>
      <c r="I8">
        <v>1652.5581268571427</v>
      </c>
      <c r="J8">
        <v>1.3368302857143135</v>
      </c>
    </row>
    <row r="9" spans="1:12" ht="24" x14ac:dyDescent="0.3">
      <c r="A9" s="9" t="s">
        <v>49</v>
      </c>
      <c r="B9" s="9"/>
      <c r="C9" s="10">
        <f>[1]Sheet1_Raw!N8</f>
        <v>4.7638E-2</v>
      </c>
      <c r="F9" t="s">
        <v>222</v>
      </c>
      <c r="G9">
        <v>141</v>
      </c>
      <c r="H9">
        <v>1656.5161929999999</v>
      </c>
      <c r="I9">
        <v>1653.7901077142856</v>
      </c>
      <c r="J9">
        <v>1.2319808571428439</v>
      </c>
    </row>
    <row r="10" spans="1:12" ht="24" x14ac:dyDescent="0.3">
      <c r="A10" s="9" t="s">
        <v>50</v>
      </c>
      <c r="B10" s="9"/>
      <c r="C10" s="10">
        <f>[1]Sheet1_Raw!N9</f>
        <v>4.7638E-2</v>
      </c>
      <c r="F10" t="s">
        <v>223</v>
      </c>
      <c r="G10">
        <v>142</v>
      </c>
      <c r="H10">
        <v>1657.6171119999999</v>
      </c>
      <c r="I10">
        <v>1655.1007255714285</v>
      </c>
      <c r="J10">
        <v>1.3106178571429155</v>
      </c>
    </row>
    <row r="11" spans="1:12" ht="24" x14ac:dyDescent="0.3">
      <c r="A11" s="9" t="s">
        <v>51</v>
      </c>
      <c r="B11" s="9"/>
      <c r="C11" s="10">
        <f>[1]Sheet1_Raw!N10</f>
        <v>4.7638E-2</v>
      </c>
      <c r="F11" t="s">
        <v>224</v>
      </c>
      <c r="G11">
        <v>143</v>
      </c>
      <c r="H11">
        <v>1661.1033560000001</v>
      </c>
      <c r="I11">
        <v>1656.4637682857142</v>
      </c>
      <c r="J11">
        <v>1.3630427142857116</v>
      </c>
    </row>
    <row r="12" spans="1:12" ht="24" x14ac:dyDescent="0.3">
      <c r="A12" s="9" t="s">
        <v>52</v>
      </c>
      <c r="B12" s="9"/>
      <c r="C12" s="10">
        <f>[1]Sheet1_Raw!N11</f>
        <v>5.9547999999999997E-2</v>
      </c>
      <c r="F12" t="s">
        <v>225</v>
      </c>
      <c r="G12">
        <v>144</v>
      </c>
      <c r="H12">
        <v>1662.2042750000001</v>
      </c>
      <c r="I12">
        <v>1657.7219615714287</v>
      </c>
      <c r="J12">
        <v>1.2581932857144693</v>
      </c>
    </row>
    <row r="13" spans="1:12" ht="24" x14ac:dyDescent="0.3">
      <c r="A13" s="9" t="s">
        <v>53</v>
      </c>
      <c r="B13" s="9"/>
      <c r="C13" s="10">
        <f>[1]Sheet1_Raw!N12</f>
        <v>9.5277000000000001E-2</v>
      </c>
      <c r="F13" t="s">
        <v>226</v>
      </c>
      <c r="G13">
        <v>145</v>
      </c>
      <c r="H13">
        <v>1666.9749240000001</v>
      </c>
      <c r="I13">
        <v>1659.5568267142858</v>
      </c>
      <c r="J13">
        <v>1.8348651428570975</v>
      </c>
    </row>
    <row r="14" spans="1:12" ht="24" x14ac:dyDescent="0.3">
      <c r="A14" s="9" t="s">
        <v>54</v>
      </c>
      <c r="B14" s="9"/>
      <c r="C14" s="10">
        <f>[1]Sheet1_Raw!N13</f>
        <v>0.11909599999999999</v>
      </c>
      <c r="F14" t="s">
        <v>227</v>
      </c>
      <c r="G14">
        <v>146</v>
      </c>
      <c r="H14">
        <v>1668.2593300000001</v>
      </c>
      <c r="I14">
        <v>1661.313054714286</v>
      </c>
      <c r="J14">
        <v>1.756228000000192</v>
      </c>
    </row>
    <row r="15" spans="1:12" ht="24" x14ac:dyDescent="0.3">
      <c r="A15" s="9" t="s">
        <v>55</v>
      </c>
      <c r="B15" s="9"/>
      <c r="C15" s="10">
        <f>[1]Sheet1_Raw!N14</f>
        <v>0.14291499999999999</v>
      </c>
      <c r="F15" t="s">
        <v>228</v>
      </c>
      <c r="G15">
        <v>147</v>
      </c>
      <c r="H15">
        <v>1671.7455729999999</v>
      </c>
      <c r="I15">
        <v>1663.4886804285718</v>
      </c>
      <c r="J15">
        <v>2.1756257142858431</v>
      </c>
    </row>
    <row r="16" spans="1:12" ht="24" x14ac:dyDescent="0.3">
      <c r="A16" s="9" t="s">
        <v>56</v>
      </c>
      <c r="B16" s="9"/>
      <c r="C16" s="10">
        <f>[1]Sheet1_Raw!N15</f>
        <v>0.14291499999999999</v>
      </c>
      <c r="F16" t="s">
        <v>229</v>
      </c>
      <c r="G16">
        <v>148</v>
      </c>
      <c r="H16">
        <v>1672.8464919999999</v>
      </c>
      <c r="I16">
        <v>1665.8215802857144</v>
      </c>
      <c r="J16">
        <v>2.3328998571425927</v>
      </c>
    </row>
    <row r="17" spans="1:10" ht="24" x14ac:dyDescent="0.3">
      <c r="A17" s="9" t="s">
        <v>57</v>
      </c>
      <c r="B17" s="9"/>
      <c r="C17" s="10">
        <f>[1]Sheet1_Raw!N16</f>
        <v>0.14291499999999999</v>
      </c>
      <c r="F17" t="s">
        <v>230</v>
      </c>
      <c r="G17">
        <v>149</v>
      </c>
      <c r="H17">
        <v>1675.59879</v>
      </c>
      <c r="I17">
        <v>1668.3903914285713</v>
      </c>
      <c r="J17">
        <v>2.56881114285693</v>
      </c>
    </row>
    <row r="18" spans="1:10" ht="24" x14ac:dyDescent="0.3">
      <c r="A18" s="9" t="s">
        <v>58</v>
      </c>
      <c r="B18" s="9"/>
      <c r="C18" s="10">
        <f>[1]Sheet1_Raw!N17</f>
        <v>0.14291499999999999</v>
      </c>
      <c r="F18" t="s">
        <v>231</v>
      </c>
      <c r="G18">
        <v>150</v>
      </c>
      <c r="H18">
        <v>1678.9015469999999</v>
      </c>
      <c r="I18">
        <v>1670.9329901428571</v>
      </c>
      <c r="J18">
        <v>2.5425987142857593</v>
      </c>
    </row>
    <row r="19" spans="1:10" ht="24" x14ac:dyDescent="0.3">
      <c r="A19" s="9" t="s">
        <v>59</v>
      </c>
      <c r="B19" s="9"/>
      <c r="C19" s="10">
        <f>[1]Sheet1_Raw!N18</f>
        <v>0.15482499999999999</v>
      </c>
      <c r="F19" t="s">
        <v>232</v>
      </c>
      <c r="G19">
        <v>151</v>
      </c>
      <c r="H19">
        <v>1682.9382499999999</v>
      </c>
      <c r="I19">
        <v>1673.8949865714283</v>
      </c>
      <c r="J19">
        <v>2.9619964285711831</v>
      </c>
    </row>
    <row r="20" spans="1:10" ht="24" x14ac:dyDescent="0.3">
      <c r="A20" s="9" t="s">
        <v>60</v>
      </c>
      <c r="B20" s="9"/>
      <c r="C20" s="10">
        <f>[1]Sheet1_Raw!N19</f>
        <v>0.15482499999999999</v>
      </c>
      <c r="F20" t="s">
        <v>233</v>
      </c>
      <c r="G20">
        <v>152</v>
      </c>
      <c r="H20">
        <v>1689.543764</v>
      </c>
      <c r="I20">
        <v>1677.1191065714283</v>
      </c>
      <c r="J20">
        <v>3.2241200000000845</v>
      </c>
    </row>
    <row r="21" spans="1:10" ht="24" x14ac:dyDescent="0.3">
      <c r="A21" s="9" t="s">
        <v>61</v>
      </c>
      <c r="B21" s="9"/>
      <c r="C21" s="10">
        <f>[1]Sheet1_Raw!N20</f>
        <v>0.16673399999999999</v>
      </c>
      <c r="F21" t="s">
        <v>234</v>
      </c>
      <c r="G21">
        <v>153</v>
      </c>
      <c r="H21">
        <v>1695.4153329999999</v>
      </c>
      <c r="I21">
        <v>1680.9985355714286</v>
      </c>
      <c r="J21">
        <v>3.8794290000003002</v>
      </c>
    </row>
    <row r="22" spans="1:10" ht="24" x14ac:dyDescent="0.3">
      <c r="A22" s="9" t="s">
        <v>62</v>
      </c>
      <c r="B22" s="9"/>
      <c r="C22" s="10">
        <f>[1]Sheet1_Raw!N21</f>
        <v>0.16673399999999999</v>
      </c>
      <c r="F22" t="s">
        <v>235</v>
      </c>
      <c r="G22">
        <v>154</v>
      </c>
      <c r="H22">
        <v>1697.800657</v>
      </c>
      <c r="I22">
        <v>1684.7206904285715</v>
      </c>
      <c r="J22">
        <v>3.7221548571428684</v>
      </c>
    </row>
    <row r="23" spans="1:10" ht="24" x14ac:dyDescent="0.3">
      <c r="A23" s="9" t="s">
        <v>63</v>
      </c>
      <c r="B23" s="9"/>
      <c r="C23" s="10">
        <f>[1]Sheet1_Raw!N22</f>
        <v>0.190553</v>
      </c>
      <c r="F23" t="s">
        <v>236</v>
      </c>
      <c r="G23">
        <v>155</v>
      </c>
      <c r="H23">
        <v>1700.5529550000001</v>
      </c>
      <c r="I23">
        <v>1688.6787565714283</v>
      </c>
      <c r="J23">
        <v>3.958066142856751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237</v>
      </c>
      <c r="G24">
        <v>156</v>
      </c>
      <c r="H24">
        <v>1712.6630640000001</v>
      </c>
      <c r="I24">
        <v>1693.9736528571427</v>
      </c>
      <c r="J24">
        <v>5.2948962857144579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238</v>
      </c>
      <c r="G25">
        <v>157</v>
      </c>
      <c r="H25">
        <v>1717.8006869999999</v>
      </c>
      <c r="I25">
        <v>1699.5306728571429</v>
      </c>
      <c r="J25">
        <v>5.5570200000001932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239</v>
      </c>
      <c r="G26">
        <v>158</v>
      </c>
      <c r="H26">
        <v>1726.4245530000001</v>
      </c>
      <c r="I26">
        <v>1705.7430018571431</v>
      </c>
      <c r="J26">
        <v>6.2123290000001816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240</v>
      </c>
      <c r="G27">
        <v>159</v>
      </c>
      <c r="H27">
        <v>1737.2502569999999</v>
      </c>
      <c r="I27">
        <v>1712.5582151428571</v>
      </c>
      <c r="J27">
        <v>6.8152132857139804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241</v>
      </c>
      <c r="G28">
        <v>160</v>
      </c>
      <c r="H28">
        <v>1752.4796369999999</v>
      </c>
      <c r="I28">
        <v>1720.7102585714288</v>
      </c>
      <c r="J28">
        <v>8.1520434285716874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242</v>
      </c>
      <c r="G29">
        <v>161</v>
      </c>
      <c r="H29">
        <v>1761.2869889999999</v>
      </c>
      <c r="I29">
        <v>1729.7797345714287</v>
      </c>
      <c r="J29">
        <v>9.0694759999998951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243</v>
      </c>
      <c r="G30">
        <v>162</v>
      </c>
      <c r="H30">
        <v>1768.442963</v>
      </c>
      <c r="I30">
        <v>1739.4783071428571</v>
      </c>
      <c r="J30">
        <v>9.6985725714284854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244</v>
      </c>
      <c r="G31">
        <v>163</v>
      </c>
      <c r="H31">
        <v>1776.8833420000001</v>
      </c>
      <c r="I31">
        <v>1748.6526325714283</v>
      </c>
      <c r="J31">
        <v>9.1743254285711373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245</v>
      </c>
      <c r="G32">
        <v>164</v>
      </c>
      <c r="H32">
        <v>1789.1769380000001</v>
      </c>
      <c r="I32">
        <v>1758.8492398571429</v>
      </c>
      <c r="J32">
        <v>10.196607285714663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246</v>
      </c>
      <c r="G33">
        <v>165</v>
      </c>
      <c r="H33">
        <v>1795.0485060000001</v>
      </c>
      <c r="I33">
        <v>1768.6526617142856</v>
      </c>
      <c r="J33">
        <v>9.8034218571426663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247</v>
      </c>
      <c r="G34">
        <v>166</v>
      </c>
      <c r="H34">
        <v>1807.5255890000001</v>
      </c>
      <c r="I34">
        <v>1778.6919948571428</v>
      </c>
      <c r="J34">
        <v>10.039333142857231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248</v>
      </c>
      <c r="G35">
        <v>167</v>
      </c>
      <c r="H35">
        <v>1817.98432</v>
      </c>
      <c r="I35">
        <v>1788.0498067142855</v>
      </c>
      <c r="J35">
        <v>9.3578118571426785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249</v>
      </c>
      <c r="G36">
        <v>168</v>
      </c>
      <c r="H36">
        <v>1828.443051</v>
      </c>
      <c r="I36">
        <v>1797.643529857143</v>
      </c>
      <c r="J36">
        <v>9.5937231428574705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250</v>
      </c>
      <c r="G37">
        <v>169</v>
      </c>
      <c r="H37">
        <v>1835.7825110000001</v>
      </c>
      <c r="I37">
        <v>1807.2634652857143</v>
      </c>
      <c r="J37">
        <v>9.6199354285713525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251</v>
      </c>
      <c r="G38">
        <v>170</v>
      </c>
      <c r="H38">
        <v>1845.8742689999999</v>
      </c>
      <c r="I38">
        <v>1817.119312</v>
      </c>
      <c r="J38">
        <v>9.8558467142856898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252</v>
      </c>
      <c r="G39">
        <v>171</v>
      </c>
      <c r="H39">
        <v>1855.2320810000001</v>
      </c>
      <c r="I39">
        <v>1826.5557609999998</v>
      </c>
      <c r="J39">
        <v>9.4364489999998113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253</v>
      </c>
      <c r="G40">
        <v>172</v>
      </c>
      <c r="H40">
        <v>1864.5898930000001</v>
      </c>
      <c r="I40">
        <v>1836.4902448571429</v>
      </c>
      <c r="J40">
        <v>9.93448385714305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254</v>
      </c>
      <c r="G41">
        <v>173</v>
      </c>
      <c r="H41">
        <v>1871.011921</v>
      </c>
      <c r="I41">
        <v>1845.559720857143</v>
      </c>
      <c r="J41">
        <v>9.0694760000001224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255</v>
      </c>
      <c r="G42">
        <v>174</v>
      </c>
      <c r="H42">
        <v>1885.3238679999999</v>
      </c>
      <c r="I42">
        <v>1855.1796562857141</v>
      </c>
      <c r="J42">
        <v>9.6199354285711252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256</v>
      </c>
      <c r="G43">
        <v>175</v>
      </c>
      <c r="H43">
        <v>1889.727545</v>
      </c>
      <c r="I43">
        <v>1863.9345840000001</v>
      </c>
      <c r="J43">
        <v>8.754927714285941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257</v>
      </c>
      <c r="G44">
        <v>176</v>
      </c>
      <c r="H44">
        <v>1894.1312210000001</v>
      </c>
      <c r="I44">
        <v>1872.2701140000001</v>
      </c>
      <c r="J44">
        <v>8.3355300000000625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258</v>
      </c>
      <c r="G45">
        <v>177</v>
      </c>
      <c r="H45">
        <v>1907.342249</v>
      </c>
      <c r="I45">
        <v>1881.051254</v>
      </c>
      <c r="J45">
        <v>8.781139999999823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259</v>
      </c>
      <c r="G46">
        <v>178</v>
      </c>
      <c r="H46">
        <v>1918.1679529999999</v>
      </c>
      <c r="I46">
        <v>1890.0420928571427</v>
      </c>
      <c r="J46">
        <v>8.9908388571427622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260</v>
      </c>
      <c r="G47">
        <v>179</v>
      </c>
      <c r="H47">
        <v>1927.342279</v>
      </c>
      <c r="I47">
        <v>1899.0067194285714</v>
      </c>
      <c r="J47">
        <v>8.9646265714286528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261</v>
      </c>
      <c r="G48">
        <v>180</v>
      </c>
      <c r="H48">
        <v>1934.314766</v>
      </c>
      <c r="I48">
        <v>1908.0499830000001</v>
      </c>
      <c r="J48">
        <v>9.0432635714287244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262</v>
      </c>
      <c r="G49">
        <v>181</v>
      </c>
      <c r="H49">
        <v>1941.6542260000001</v>
      </c>
      <c r="I49">
        <v>1916.0971770000001</v>
      </c>
      <c r="J49">
        <v>8.0471939999999904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263</v>
      </c>
      <c r="G50">
        <v>182</v>
      </c>
      <c r="H50">
        <v>1946.9753350000001</v>
      </c>
      <c r="I50">
        <v>1924.2754327142854</v>
      </c>
      <c r="J50">
        <v>8.178255714285342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264</v>
      </c>
      <c r="G51">
        <v>183</v>
      </c>
      <c r="H51">
        <v>1952.8469030000001</v>
      </c>
      <c r="I51">
        <v>1932.6633872857142</v>
      </c>
      <c r="J51">
        <v>8.387954571428736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265</v>
      </c>
      <c r="G52">
        <v>184</v>
      </c>
      <c r="H52">
        <v>1978.3515279999999</v>
      </c>
      <c r="I52">
        <v>1942.8075700000002</v>
      </c>
      <c r="J52">
        <v>10.144182714285989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266</v>
      </c>
      <c r="G53">
        <v>185</v>
      </c>
      <c r="H53">
        <v>1994.6818270000001</v>
      </c>
      <c r="I53">
        <v>1953.7381234285715</v>
      </c>
      <c r="J53">
        <v>10.930553428571329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267</v>
      </c>
      <c r="G54">
        <v>186</v>
      </c>
      <c r="H54">
        <v>2024.590128</v>
      </c>
      <c r="I54">
        <v>1967.6306732857142</v>
      </c>
      <c r="J54">
        <v>13.89254985714274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268</v>
      </c>
      <c r="G55">
        <v>187</v>
      </c>
      <c r="H55">
        <v>2040.369968</v>
      </c>
      <c r="I55">
        <v>1982.7814164285717</v>
      </c>
      <c r="J55">
        <v>15.150743142857436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269</v>
      </c>
      <c r="G56">
        <v>188</v>
      </c>
      <c r="H56">
        <v>2060.7369699999999</v>
      </c>
      <c r="I56">
        <v>1999.7932369999999</v>
      </c>
      <c r="J56">
        <v>17.011820571428188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270</v>
      </c>
      <c r="G57">
        <v>189</v>
      </c>
      <c r="H57">
        <v>2072.6635930000002</v>
      </c>
      <c r="I57">
        <v>2017.7487024285713</v>
      </c>
      <c r="J57">
        <v>17.955465428571415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271</v>
      </c>
      <c r="G58">
        <v>190</v>
      </c>
      <c r="H58">
        <v>2089.5443519999999</v>
      </c>
      <c r="I58">
        <v>2037.2769094285718</v>
      </c>
      <c r="J58">
        <v>19.528207000000521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272</v>
      </c>
      <c r="G59">
        <v>191</v>
      </c>
      <c r="H59">
        <v>2113.9480570000001</v>
      </c>
      <c r="I59">
        <v>2056.6478421428569</v>
      </c>
      <c r="J59">
        <v>19.370932714285118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273</v>
      </c>
      <c r="G60">
        <v>192</v>
      </c>
      <c r="H60">
        <v>2132.663681</v>
      </c>
      <c r="I60">
        <v>2076.3595355714283</v>
      </c>
      <c r="J60">
        <v>19.71169342857138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274</v>
      </c>
      <c r="G61">
        <v>193</v>
      </c>
      <c r="H61">
        <v>2155.2325209999999</v>
      </c>
      <c r="I61">
        <v>2095.0227345714284</v>
      </c>
      <c r="J61">
        <v>18.663199000000077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275</v>
      </c>
      <c r="G62">
        <v>194</v>
      </c>
      <c r="H62">
        <v>2177.434389</v>
      </c>
      <c r="I62">
        <v>2114.6033661428569</v>
      </c>
      <c r="J62">
        <v>19.580631571428512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276</v>
      </c>
      <c r="G63">
        <v>195</v>
      </c>
      <c r="H63">
        <v>2202.3885540000001</v>
      </c>
      <c r="I63">
        <v>2134.8393067142856</v>
      </c>
      <c r="J63">
        <v>20.235940571428728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277</v>
      </c>
      <c r="G64">
        <v>196</v>
      </c>
      <c r="H64">
        <v>2216.333529</v>
      </c>
      <c r="I64">
        <v>2155.3635832857144</v>
      </c>
      <c r="J64">
        <v>20.5242765714288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278</v>
      </c>
      <c r="G65">
        <v>197</v>
      </c>
      <c r="H65">
        <v>2230.0950170000001</v>
      </c>
      <c r="I65">
        <v>2175.4422497142855</v>
      </c>
      <c r="J65">
        <v>20.078666428571069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279</v>
      </c>
      <c r="G66">
        <v>198</v>
      </c>
      <c r="H66">
        <v>2252.4803710000001</v>
      </c>
      <c r="I66">
        <v>2195.232580285714</v>
      </c>
      <c r="J66">
        <v>19.790330571428512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280</v>
      </c>
      <c r="G67">
        <v>199</v>
      </c>
      <c r="H67">
        <v>2273.948292</v>
      </c>
      <c r="I67">
        <v>2215.416096142857</v>
      </c>
      <c r="J67">
        <v>20.183515857142993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281</v>
      </c>
      <c r="G68">
        <v>200</v>
      </c>
      <c r="H68">
        <v>2293.214375</v>
      </c>
      <c r="I68">
        <v>2235.1277895714288</v>
      </c>
      <c r="J68">
        <v>19.711693428571834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282</v>
      </c>
      <c r="G69">
        <v>201</v>
      </c>
      <c r="H69">
        <v>2320.0034059999998</v>
      </c>
      <c r="I69">
        <v>2255.494792</v>
      </c>
      <c r="J69">
        <v>20.367002428571141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283</v>
      </c>
      <c r="G70">
        <v>202</v>
      </c>
      <c r="H70">
        <v>2342.9392189999999</v>
      </c>
      <c r="I70">
        <v>2275.5734584285715</v>
      </c>
      <c r="J70">
        <v>20.078666428571523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284</v>
      </c>
      <c r="G71">
        <v>203</v>
      </c>
      <c r="H71">
        <v>2359.2695180000001</v>
      </c>
      <c r="I71">
        <v>2295.9928854285713</v>
      </c>
      <c r="J71">
        <v>20.419426999999814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285</v>
      </c>
      <c r="G72">
        <v>204</v>
      </c>
      <c r="H72">
        <v>2366.4254919999998</v>
      </c>
      <c r="I72">
        <v>2315.4686675714283</v>
      </c>
      <c r="J72">
        <v>19.475782142857042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286</v>
      </c>
      <c r="G73">
        <v>205</v>
      </c>
      <c r="H73">
        <v>2386.2420350000002</v>
      </c>
      <c r="I73">
        <v>2334.5774767142861</v>
      </c>
      <c r="J73">
        <v>19.108809142857808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287</v>
      </c>
      <c r="G74">
        <v>206</v>
      </c>
      <c r="H74">
        <v>2413.3980379999998</v>
      </c>
      <c r="I74">
        <v>2354.498869</v>
      </c>
      <c r="J74">
        <v>19.921392285713864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288</v>
      </c>
      <c r="G75">
        <v>207</v>
      </c>
      <c r="H75">
        <v>2436.150365</v>
      </c>
      <c r="I75">
        <v>2374.9182961428569</v>
      </c>
      <c r="J75">
        <v>20.419427142856875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289</v>
      </c>
      <c r="G76">
        <v>208</v>
      </c>
      <c r="H76">
        <v>2459.8201250000002</v>
      </c>
      <c r="I76">
        <v>2394.8921131428569</v>
      </c>
      <c r="J76">
        <v>19.973817000000054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290</v>
      </c>
      <c r="G77">
        <v>209</v>
      </c>
      <c r="H77">
        <v>2485.3247489999999</v>
      </c>
      <c r="I77">
        <v>2415.2329031428571</v>
      </c>
      <c r="J77">
        <v>20.340790000000197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291</v>
      </c>
      <c r="G78">
        <v>210</v>
      </c>
      <c r="H78">
        <v>2500.3706430000002</v>
      </c>
      <c r="I78">
        <v>2435.3902067142853</v>
      </c>
      <c r="J78">
        <v>20.157303571428201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292</v>
      </c>
      <c r="G79">
        <v>211</v>
      </c>
      <c r="H79">
        <v>2513.398185</v>
      </c>
      <c r="I79">
        <v>2456.3863057142858</v>
      </c>
      <c r="J79">
        <v>20.996099000000413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293</v>
      </c>
      <c r="G80">
        <v>212</v>
      </c>
      <c r="H80">
        <v>2529.911971</v>
      </c>
      <c r="I80">
        <v>2476.9105822857141</v>
      </c>
      <c r="J80">
        <v>20.524276571428345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294</v>
      </c>
      <c r="G81">
        <v>213</v>
      </c>
      <c r="H81">
        <v>2553.2147570000002</v>
      </c>
      <c r="I81">
        <v>2496.8843992857142</v>
      </c>
      <c r="J81">
        <v>19.973817000000054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295</v>
      </c>
      <c r="G82">
        <v>214</v>
      </c>
      <c r="H82">
        <v>2573.7652459999999</v>
      </c>
      <c r="I82">
        <v>2516.5436679999998</v>
      </c>
      <c r="J82">
        <v>19.659268714285645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296</v>
      </c>
      <c r="G83">
        <v>215</v>
      </c>
      <c r="H83">
        <v>2596.1505999999999</v>
      </c>
      <c r="I83">
        <v>2536.0194501428568</v>
      </c>
      <c r="J83">
        <v>19.475782142857042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297</v>
      </c>
      <c r="G84">
        <v>216</v>
      </c>
      <c r="H84">
        <v>2620.9212779999998</v>
      </c>
      <c r="I84">
        <v>2555.3903828571429</v>
      </c>
      <c r="J84">
        <v>19.370932714286027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298</v>
      </c>
      <c r="G85">
        <v>217</v>
      </c>
      <c r="H85">
        <v>2635.2332259999998</v>
      </c>
      <c r="I85">
        <v>2574.656466142857</v>
      </c>
      <c r="J85">
        <v>19.266083285714103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299</v>
      </c>
      <c r="G86">
        <v>218</v>
      </c>
      <c r="H86">
        <v>2652.664444</v>
      </c>
      <c r="I86">
        <v>2594.5516459999999</v>
      </c>
      <c r="J86">
        <v>19.895179857142921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300</v>
      </c>
      <c r="G87">
        <v>219</v>
      </c>
      <c r="H87">
        <v>2679.8204470000001</v>
      </c>
      <c r="I87">
        <v>2615.9671425714287</v>
      </c>
      <c r="J87">
        <v>21.415496571428775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301</v>
      </c>
      <c r="G88">
        <v>220</v>
      </c>
      <c r="H88">
        <v>2712.6645319999998</v>
      </c>
      <c r="I88">
        <v>2638.7456818571432</v>
      </c>
      <c r="J88">
        <v>22.778539285714487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302</v>
      </c>
      <c r="G89">
        <v>221</v>
      </c>
      <c r="H89">
        <v>2754.6829429999998</v>
      </c>
      <c r="I89">
        <v>2664.5910671428569</v>
      </c>
      <c r="J89">
        <v>25.845385285713746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303</v>
      </c>
      <c r="G90">
        <v>222</v>
      </c>
      <c r="H90">
        <v>2792.8481360000001</v>
      </c>
      <c r="I90">
        <v>2692.6907151428572</v>
      </c>
      <c r="J90">
        <v>28.099648000000343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304</v>
      </c>
      <c r="G91">
        <v>223</v>
      </c>
      <c r="H91">
        <v>2823.4903829999998</v>
      </c>
      <c r="I91">
        <v>2721.6291587142855</v>
      </c>
      <c r="J91">
        <v>28.938443571428252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305</v>
      </c>
      <c r="G92">
        <v>224</v>
      </c>
      <c r="H92">
        <v>2837.8023309999999</v>
      </c>
      <c r="I92">
        <v>2750.5676022857142</v>
      </c>
      <c r="J92">
        <v>28.938443571428706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306</v>
      </c>
      <c r="G93">
        <v>225</v>
      </c>
      <c r="H93">
        <v>2848.4445479999999</v>
      </c>
      <c r="I93">
        <v>2778.5361885714287</v>
      </c>
      <c r="J93">
        <v>27.968586285714537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307</v>
      </c>
      <c r="G94">
        <v>226</v>
      </c>
      <c r="H94">
        <v>2869.5454970000001</v>
      </c>
      <c r="I94">
        <v>2805.6397671428567</v>
      </c>
      <c r="J94">
        <v>27.103578571427988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308</v>
      </c>
      <c r="G95">
        <v>227</v>
      </c>
      <c r="H95">
        <v>2897.8024190000001</v>
      </c>
      <c r="I95">
        <v>2832.0880367142854</v>
      </c>
      <c r="J95">
        <v>26.448269571428682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309</v>
      </c>
      <c r="G96">
        <v>228</v>
      </c>
      <c r="H96">
        <v>2927.1602600000001</v>
      </c>
      <c r="I96">
        <v>2856.7276534285711</v>
      </c>
      <c r="J96">
        <v>24.639616714285694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310</v>
      </c>
      <c r="G97">
        <v>229</v>
      </c>
      <c r="H97">
        <v>2960.921777</v>
      </c>
      <c r="I97">
        <v>2880.7381735714284</v>
      </c>
      <c r="J97">
        <v>24.010520142857331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311</v>
      </c>
      <c r="G98">
        <v>230</v>
      </c>
      <c r="H98">
        <v>2985.6924560000002</v>
      </c>
      <c r="I98">
        <v>2903.9098982857145</v>
      </c>
      <c r="J98">
        <v>23.171724714286029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312</v>
      </c>
      <c r="G99">
        <v>231</v>
      </c>
      <c r="H99">
        <v>3003.4906470000001</v>
      </c>
      <c r="I99">
        <v>2927.5796577142855</v>
      </c>
      <c r="J99">
        <v>23.669759428571069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313</v>
      </c>
      <c r="G100">
        <v>232</v>
      </c>
      <c r="H100">
        <v>3019.6374599999999</v>
      </c>
      <c r="I100">
        <v>2952.0357880000001</v>
      </c>
      <c r="J100">
        <v>24.456130285714607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314</v>
      </c>
      <c r="G101">
        <v>233</v>
      </c>
      <c r="H101">
        <v>3046.4264899999998</v>
      </c>
      <c r="I101">
        <v>2977.3045012857142</v>
      </c>
      <c r="J101">
        <v>25.268713285714057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315</v>
      </c>
      <c r="G102">
        <v>234</v>
      </c>
      <c r="H102">
        <v>3077.4357100000002</v>
      </c>
      <c r="I102">
        <v>3002.9664000000002</v>
      </c>
      <c r="J102">
        <v>25.661898714286053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316</v>
      </c>
      <c r="G103">
        <v>235</v>
      </c>
      <c r="H103">
        <v>3112.6651200000001</v>
      </c>
      <c r="I103">
        <v>3029.4670942857147</v>
      </c>
      <c r="J103">
        <v>26.500694285714417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317</v>
      </c>
      <c r="G104">
        <v>236</v>
      </c>
      <c r="H104">
        <v>3162.2064770000002</v>
      </c>
      <c r="I104">
        <v>3058.2220514285718</v>
      </c>
      <c r="J104">
        <v>28.754957142857165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318</v>
      </c>
      <c r="G105">
        <v>237</v>
      </c>
      <c r="H105">
        <v>3216.885456</v>
      </c>
      <c r="I105">
        <v>3091.2496228571431</v>
      </c>
      <c r="J105">
        <v>33.027571428571264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319</v>
      </c>
      <c r="G106">
        <v>238</v>
      </c>
      <c r="H106">
        <v>3256.7020280000002</v>
      </c>
      <c r="I106">
        <v>3127.4226772857141</v>
      </c>
      <c r="J106">
        <v>36.173054428571049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320</v>
      </c>
      <c r="G107">
        <v>239</v>
      </c>
      <c r="H107">
        <v>3286.0598690000002</v>
      </c>
      <c r="I107">
        <v>3165.4830214285716</v>
      </c>
      <c r="J107">
        <v>38.060344142857502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321</v>
      </c>
      <c r="G108">
        <v>240</v>
      </c>
      <c r="H108">
        <v>3365.5095270000002</v>
      </c>
      <c r="I108">
        <v>3211.0663124285711</v>
      </c>
      <c r="J108">
        <v>45.583290999999463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322</v>
      </c>
      <c r="G109">
        <v>241</v>
      </c>
      <c r="H109">
        <v>3424.9591559999999</v>
      </c>
      <c r="I109">
        <v>3260.7125190000002</v>
      </c>
      <c r="J109">
        <v>49.646206571429047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323</v>
      </c>
      <c r="G110">
        <v>242</v>
      </c>
      <c r="H110">
        <v>3498.904219</v>
      </c>
      <c r="I110">
        <v>3315.8895331428571</v>
      </c>
      <c r="J110">
        <v>55.177014142856933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324</v>
      </c>
      <c r="G111">
        <v>243</v>
      </c>
      <c r="H111">
        <v>3589.7300399999999</v>
      </c>
      <c r="I111">
        <v>3376.9643278571425</v>
      </c>
      <c r="J111">
        <v>61.074794714285417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325</v>
      </c>
      <c r="G112">
        <v>244</v>
      </c>
      <c r="H112">
        <v>3681.1063210000002</v>
      </c>
      <c r="I112">
        <v>3443.2815942857137</v>
      </c>
      <c r="J112">
        <v>66.317266428571202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326</v>
      </c>
      <c r="G113">
        <v>245</v>
      </c>
      <c r="H113">
        <v>3730.4641919999999</v>
      </c>
      <c r="I113">
        <v>3510.9619034285711</v>
      </c>
      <c r="J113">
        <v>67.680309142857368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327</v>
      </c>
      <c r="G114">
        <v>246</v>
      </c>
      <c r="H114">
        <v>3786.2440900000001</v>
      </c>
      <c r="I114">
        <v>3582.416792142857</v>
      </c>
      <c r="J114">
        <v>71.454888714285971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328</v>
      </c>
      <c r="G115">
        <v>247</v>
      </c>
      <c r="H115">
        <v>3915.4185910000001</v>
      </c>
      <c r="I115">
        <v>3660.9752298571429</v>
      </c>
      <c r="J115">
        <v>78.558437714285901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329</v>
      </c>
      <c r="G116">
        <v>248</v>
      </c>
      <c r="H116">
        <v>4028.6297669999999</v>
      </c>
      <c r="I116">
        <v>3747.2138885714289</v>
      </c>
      <c r="J116">
        <v>86.238658714285975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330</v>
      </c>
      <c r="G117">
        <v>249</v>
      </c>
      <c r="H117">
        <v>4142.7583750000003</v>
      </c>
      <c r="I117">
        <v>3839.1930537142857</v>
      </c>
      <c r="J117">
        <v>91.9791651428568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331</v>
      </c>
      <c r="G118">
        <v>250</v>
      </c>
      <c r="H118">
        <v>4262.2080910000004</v>
      </c>
      <c r="I118">
        <v>3935.261346714286</v>
      </c>
      <c r="J118">
        <v>96.068293000000267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332</v>
      </c>
      <c r="G119">
        <v>251</v>
      </c>
      <c r="H119">
        <v>4373.4009150000002</v>
      </c>
      <c r="I119">
        <v>4034.1605744285721</v>
      </c>
      <c r="J119">
        <v>98.899227714286098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333</v>
      </c>
      <c r="G120">
        <v>252</v>
      </c>
      <c r="H120">
        <v>4448.2634099999996</v>
      </c>
      <c r="I120">
        <v>4136.7033198571435</v>
      </c>
      <c r="J120">
        <v>102.54274542857138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334</v>
      </c>
      <c r="G121">
        <v>253</v>
      </c>
      <c r="H121">
        <v>4537.9883129999998</v>
      </c>
      <c r="I121">
        <v>4244.0953517142862</v>
      </c>
      <c r="J121">
        <v>107.39203185714268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335</v>
      </c>
      <c r="G122">
        <v>254</v>
      </c>
      <c r="H122">
        <v>4646.7958120000003</v>
      </c>
      <c r="I122">
        <v>4348.5778118571434</v>
      </c>
      <c r="J122">
        <v>104.48246014285724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336</v>
      </c>
      <c r="G123">
        <v>255</v>
      </c>
      <c r="H123">
        <v>4749.9152290000002</v>
      </c>
      <c r="I123">
        <v>4451.6185921428578</v>
      </c>
      <c r="J123">
        <v>103.04078028571439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337</v>
      </c>
      <c r="G124">
        <v>256</v>
      </c>
      <c r="H124">
        <v>4864.4108100000003</v>
      </c>
      <c r="I124">
        <v>4554.7117971428579</v>
      </c>
      <c r="J124">
        <v>103.09320500000013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338</v>
      </c>
      <c r="G125">
        <v>257</v>
      </c>
      <c r="H125">
        <v>4995.970636</v>
      </c>
      <c r="I125">
        <v>4659.5350178571434</v>
      </c>
      <c r="J125">
        <v>104.82322071428553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339</v>
      </c>
      <c r="G126">
        <v>258</v>
      </c>
      <c r="H126">
        <v>5122.2093539999996</v>
      </c>
      <c r="I126">
        <v>4766.5076520000002</v>
      </c>
      <c r="J126">
        <v>106.9726341428568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340</v>
      </c>
      <c r="G127">
        <v>259</v>
      </c>
      <c r="H127">
        <v>5217.255365</v>
      </c>
      <c r="I127">
        <v>4876.3636455714286</v>
      </c>
      <c r="J127">
        <v>109.85599357142837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341</v>
      </c>
      <c r="G128">
        <v>260</v>
      </c>
      <c r="H128">
        <v>5217.255365</v>
      </c>
      <c r="I128">
        <v>4973.401795857143</v>
      </c>
      <c r="J128">
        <v>97.038150285714437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342</v>
      </c>
      <c r="G129">
        <v>261</v>
      </c>
      <c r="H129">
        <v>5217.255365</v>
      </c>
      <c r="I129">
        <v>5054.8960177142862</v>
      </c>
      <c r="J129">
        <v>81.494221857143202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343</v>
      </c>
      <c r="G130">
        <v>262</v>
      </c>
      <c r="H130">
        <v>5525.5126980000005</v>
      </c>
      <c r="I130">
        <v>5165.6956561428578</v>
      </c>
      <c r="J130">
        <v>110.7996384285716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344</v>
      </c>
      <c r="G131">
        <v>263</v>
      </c>
      <c r="H131">
        <v>5645.8798470000002</v>
      </c>
      <c r="I131">
        <v>5277.3340899999994</v>
      </c>
      <c r="J131">
        <v>111.63843385714154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345</v>
      </c>
      <c r="G132">
        <v>264</v>
      </c>
      <c r="H132">
        <v>5768.9992940000002</v>
      </c>
      <c r="I132">
        <v>5387.7667554285717</v>
      </c>
      <c r="J132">
        <v>110.43266542857236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346</v>
      </c>
      <c r="G133">
        <v>265</v>
      </c>
      <c r="H133">
        <v>5874.1370630000001</v>
      </c>
      <c r="I133">
        <v>5495.1849995714283</v>
      </c>
      <c r="J133">
        <v>107.41824414285657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347</v>
      </c>
      <c r="G134">
        <v>266</v>
      </c>
      <c r="H134">
        <v>5936.155503</v>
      </c>
      <c r="I134">
        <v>5597.8850192857144</v>
      </c>
      <c r="J134">
        <v>102.7000197142861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348</v>
      </c>
      <c r="G135">
        <v>267</v>
      </c>
      <c r="H135">
        <v>6011.9354300000005</v>
      </c>
      <c r="I135">
        <v>5711.4107428571433</v>
      </c>
      <c r="J135">
        <v>113.5257235714289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349</v>
      </c>
      <c r="G136">
        <v>268</v>
      </c>
      <c r="H136">
        <v>6088.632791</v>
      </c>
      <c r="I136">
        <v>5835.8932322857145</v>
      </c>
      <c r="J136">
        <v>124.48248942857117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350</v>
      </c>
      <c r="G137">
        <v>269</v>
      </c>
      <c r="H137">
        <v>6186.6145859999997</v>
      </c>
      <c r="I137">
        <v>5930.3363591428579</v>
      </c>
      <c r="J137">
        <v>94.443126857143398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351</v>
      </c>
      <c r="G138">
        <v>270</v>
      </c>
      <c r="H138">
        <v>6287.7156519999999</v>
      </c>
      <c r="I138">
        <v>6022.0271884285712</v>
      </c>
      <c r="J138">
        <v>91.690829285713335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352</v>
      </c>
      <c r="G139">
        <v>271</v>
      </c>
      <c r="H139">
        <v>6375.7891749999999</v>
      </c>
      <c r="I139">
        <v>6108.7114571428565</v>
      </c>
      <c r="J139">
        <v>86.684268714285281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353</v>
      </c>
      <c r="G140">
        <v>272</v>
      </c>
      <c r="H140">
        <v>6457.4406710000003</v>
      </c>
      <c r="I140">
        <v>6192.0405439999986</v>
      </c>
      <c r="J140">
        <v>83.329086857142102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354</v>
      </c>
      <c r="G141">
        <v>273</v>
      </c>
      <c r="H141">
        <v>6522.2114089999995</v>
      </c>
      <c r="I141">
        <v>6275.7628162857145</v>
      </c>
      <c r="J141">
        <v>83.722272285715917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355</v>
      </c>
      <c r="G142">
        <v>274</v>
      </c>
      <c r="H142">
        <v>6573.9546039999996</v>
      </c>
      <c r="I142">
        <v>6356.0512697142849</v>
      </c>
      <c r="J142">
        <v>80.288453428570392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356</v>
      </c>
      <c r="G143">
        <v>275</v>
      </c>
      <c r="H143">
        <v>6633.0372600000001</v>
      </c>
      <c r="I143">
        <v>6433.8233367142848</v>
      </c>
      <c r="J143">
        <v>77.772066999999879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357</v>
      </c>
      <c r="G144">
        <v>276</v>
      </c>
      <c r="H144">
        <v>6713.9548089999998</v>
      </c>
      <c r="I144">
        <v>6509.1576542857147</v>
      </c>
      <c r="J144">
        <v>75.334317571429892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358</v>
      </c>
      <c r="G145">
        <v>277</v>
      </c>
      <c r="H145">
        <v>6783.3127089999998</v>
      </c>
      <c r="I145">
        <v>6579.9572338571425</v>
      </c>
      <c r="J145">
        <v>70.799579571427785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359</v>
      </c>
      <c r="G146">
        <v>278</v>
      </c>
      <c r="H146">
        <v>6857.074286</v>
      </c>
      <c r="I146">
        <v>6648.7122497142855</v>
      </c>
      <c r="J146">
        <v>68.755015857143007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360</v>
      </c>
      <c r="G147">
        <v>279</v>
      </c>
      <c r="H147">
        <v>6935.9734840000001</v>
      </c>
      <c r="I147">
        <v>6717.0740801428574</v>
      </c>
      <c r="J147">
        <v>68.36183042857192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361</v>
      </c>
      <c r="G148">
        <v>280</v>
      </c>
      <c r="H148">
        <v>6985.8818140000003</v>
      </c>
      <c r="I148">
        <v>6783.3127094285719</v>
      </c>
      <c r="J148">
        <v>66.238629285714524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  <c r="F149" t="s">
        <v>362</v>
      </c>
      <c r="G149">
        <v>281</v>
      </c>
      <c r="H149">
        <v>7031.7534409999998</v>
      </c>
      <c r="I149">
        <v>6848.7125432857138</v>
      </c>
      <c r="J149">
        <v>65.399833857141857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4"/>
  <sheetViews>
    <sheetView zoomScale="106" zoomScaleNormal="55" workbookViewId="0">
      <selection activeCell="R3" sqref="R3"/>
    </sheetView>
  </sheetViews>
  <sheetFormatPr defaultRowHeight="15" x14ac:dyDescent="0.25"/>
  <cols>
    <col min="2" max="2" width="9.5703125" customWidth="1"/>
    <col min="6" max="6" width="12" bestFit="1" customWidth="1"/>
    <col min="7" max="8" width="12" customWidth="1"/>
    <col min="9" max="9" width="12" bestFit="1" customWidth="1"/>
    <col min="12" max="12" width="9.5703125" customWidth="1"/>
    <col min="14" max="14" width="9.5703125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464</v>
      </c>
      <c r="G2" t="s">
        <v>465</v>
      </c>
      <c r="I2" t="s">
        <v>466</v>
      </c>
      <c r="J2" t="s">
        <v>3</v>
      </c>
      <c r="L2" t="s">
        <v>0</v>
      </c>
      <c r="M2" t="s">
        <v>21</v>
      </c>
      <c r="N2" t="s">
        <v>8</v>
      </c>
      <c r="O2" t="s">
        <v>464</v>
      </c>
      <c r="P2" t="s">
        <v>465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136</v>
      </c>
      <c r="B3">
        <f>A3-$A$3</f>
        <v>0</v>
      </c>
      <c r="C3" s="4">
        <f>Input!I4</f>
        <v>1646.9748945714289</v>
      </c>
      <c r="D3">
        <f>C3-$C$3</f>
        <v>0</v>
      </c>
      <c r="E3">
        <f t="shared" ref="E3:E34" si="0">(_Ac/(1+EXP(-1*(B3-_Muc)/_sc)))</f>
        <v>0.3022751562242213</v>
      </c>
      <c r="F3">
        <f>(D3-E3)^2</f>
        <v>9.1370270070377388E-2</v>
      </c>
      <c r="G3">
        <f>(E3-$H$4)^2</f>
        <v>1762578.9532494161</v>
      </c>
      <c r="H3" s="2" t="s">
        <v>11</v>
      </c>
      <c r="I3" s="16">
        <f>SUM(F3:F167)</f>
        <v>52924535.180736549</v>
      </c>
      <c r="J3">
        <f>1-(I3/I5)</f>
        <v>0.80857050971873068</v>
      </c>
      <c r="L3">
        <f>Input!J4</f>
        <v>1.4154672857146124</v>
      </c>
      <c r="M3">
        <f>L3-$L$3</f>
        <v>0</v>
      </c>
      <c r="N3">
        <f>_Ac*EXP(-1*(B3-_Muc)/_sc)*(1/_sc)*(1/(1+EXP(-1*(B3-_Muc)/_sc))^2)+$L$3</f>
        <v>1.4389808138787243</v>
      </c>
      <c r="O3">
        <f>(L3-N3)^2</f>
        <v>5.5288600672448332E-4</v>
      </c>
      <c r="P3">
        <f>(N3-$Q$4)^2</f>
        <v>1074.7635727510535</v>
      </c>
      <c r="Q3" s="1" t="s">
        <v>11</v>
      </c>
      <c r="R3" s="16">
        <f>SUM(O3:O167)</f>
        <v>12486.484031702559</v>
      </c>
      <c r="S3" s="5">
        <f>1-(R3/R5)</f>
        <v>0.94054709407957282</v>
      </c>
      <c r="V3">
        <f>COUNT(B3:B500)</f>
        <v>146</v>
      </c>
      <c r="X3">
        <v>5369.1619758593097</v>
      </c>
      <c r="Y3">
        <v>125.78001491060157</v>
      </c>
      <c r="Z3">
        <v>12.854648460709043</v>
      </c>
      <c r="AA3">
        <v>0.28440957142857137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137</v>
      </c>
      <c r="B4">
        <f t="shared" ref="B4:B67" si="1">A4-$A$3</f>
        <v>1</v>
      </c>
      <c r="C4" s="4">
        <f>Input!I5</f>
        <v>1648.5738484285716</v>
      </c>
      <c r="D4">
        <f>C4-$C$3</f>
        <v>1.5989538571427602</v>
      </c>
      <c r="E4">
        <f t="shared" si="0"/>
        <v>0.3267273502103315</v>
      </c>
      <c r="F4">
        <f t="shared" ref="F4:F67" si="2">(D4-E4)^2</f>
        <v>1.6185602849414893</v>
      </c>
      <c r="G4">
        <f t="shared" ref="G4:G67" si="3">(E4-$H$4)^2</f>
        <v>1762514.0273284572</v>
      </c>
      <c r="H4">
        <f>AVERAGE(D3:D148)</f>
        <v>1327.9238150724068</v>
      </c>
      <c r="I4" t="s">
        <v>5</v>
      </c>
      <c r="J4" t="s">
        <v>6</v>
      </c>
      <c r="L4">
        <f>Input!J5</f>
        <v>1.5989538571427602</v>
      </c>
      <c r="M4">
        <f t="shared" ref="M4:M67" si="4">L4-$L$3</f>
        <v>0.18348657142814773</v>
      </c>
      <c r="N4">
        <f t="shared" ref="N4:N34" si="5">_Ac*EXP(-1*(B4-_Muc)/_sc)*(1/_sc)*(1/(1+EXP(-1*(B4-_Muc)/_sc))^2)+$L$3</f>
        <v>1.4408827973878588</v>
      </c>
      <c r="O4">
        <f t="shared" ref="O4:O67" si="6">(L4-N4)^2</f>
        <v>2.4986459932037585E-2</v>
      </c>
      <c r="P4">
        <f t="shared" ref="P4:P67" si="7">(N4-$Q$4)^2</f>
        <v>1074.6388686851287</v>
      </c>
      <c r="Q4">
        <f>AVERAGE(M3:M148)</f>
        <v>34.222567755381228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138</v>
      </c>
      <c r="B5">
        <f t="shared" si="1"/>
        <v>2</v>
      </c>
      <c r="C5" s="4">
        <f>Input!I6</f>
        <v>1649.8844662857143</v>
      </c>
      <c r="D5">
        <f t="shared" ref="D5:D67" si="8">C5-$C$3</f>
        <v>2.9095717142854483</v>
      </c>
      <c r="E5">
        <f t="shared" si="0"/>
        <v>0.35315744561705736</v>
      </c>
      <c r="F5">
        <f t="shared" si="2"/>
        <v>6.5352539130513438</v>
      </c>
      <c r="G5">
        <f t="shared" si="3"/>
        <v>1762443.8509916272</v>
      </c>
      <c r="I5">
        <f>SUM(G3:G148)</f>
        <v>276470125.38650119</v>
      </c>
      <c r="J5" s="5">
        <f>1-((1-J3)*(V3-1)/(V3-1-1))</f>
        <v>0.80724113825844412</v>
      </c>
      <c r="L5">
        <f>Input!J6</f>
        <v>1.3106178571426881</v>
      </c>
      <c r="M5">
        <f t="shared" si="4"/>
        <v>-0.10484942857192436</v>
      </c>
      <c r="N5">
        <f t="shared" si="5"/>
        <v>1.4429386100150576</v>
      </c>
      <c r="O5">
        <f t="shared" si="6"/>
        <v>1.7508781640710694E-2</v>
      </c>
      <c r="P5">
        <f t="shared" si="7"/>
        <v>1074.5040869077395</v>
      </c>
      <c r="R5">
        <f>SUM(P3:P148)</f>
        <v>210023.10717014727</v>
      </c>
      <c r="S5" s="5">
        <f>1-((1-S3)*(V3-1)/(V3-1-1))</f>
        <v>0.94013422667734758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139</v>
      </c>
      <c r="B6">
        <f t="shared" si="1"/>
        <v>3</v>
      </c>
      <c r="C6" s="4">
        <f>Input!I7</f>
        <v>1651.2212965714284</v>
      </c>
      <c r="D6">
        <f t="shared" si="8"/>
        <v>4.2464019999995344</v>
      </c>
      <c r="E6">
        <f t="shared" si="0"/>
        <v>0.38172541003199073</v>
      </c>
      <c r="F6">
        <f t="shared" si="2"/>
        <v>14.935725145043159</v>
      </c>
      <c r="G6">
        <f t="shared" si="3"/>
        <v>1762367.9998251447</v>
      </c>
      <c r="L6">
        <f>Input!J7</f>
        <v>1.3368302857140861</v>
      </c>
      <c r="M6">
        <f t="shared" si="4"/>
        <v>-7.8637000000526314E-2</v>
      </c>
      <c r="N6">
        <f t="shared" si="5"/>
        <v>1.4451606897844778</v>
      </c>
      <c r="O6">
        <f t="shared" si="6"/>
        <v>1.1735476446054324E-2</v>
      </c>
      <c r="P6">
        <f t="shared" si="7"/>
        <v>1074.3584139438317</v>
      </c>
      <c r="V6" s="19" t="s">
        <v>17</v>
      </c>
      <c r="W6" s="20">
        <f>SQRT((S5-J5)^2)</f>
        <v>0.13289308841890346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140</v>
      </c>
      <c r="B7">
        <f t="shared" si="1"/>
        <v>4</v>
      </c>
      <c r="C7" s="4">
        <f>Input!I8</f>
        <v>1652.5581268571427</v>
      </c>
      <c r="D7">
        <f t="shared" si="8"/>
        <v>5.5832322857138479</v>
      </c>
      <c r="E7">
        <f t="shared" si="0"/>
        <v>0.41260414512373705</v>
      </c>
      <c r="F7">
        <f t="shared" si="2"/>
        <v>26.735395368262349</v>
      </c>
      <c r="G7">
        <f t="shared" si="3"/>
        <v>1762286.0151376217</v>
      </c>
      <c r="L7">
        <f>Input!J8</f>
        <v>1.3368302857143135</v>
      </c>
      <c r="M7">
        <f t="shared" si="4"/>
        <v>-7.863700000029894E-2</v>
      </c>
      <c r="N7">
        <f t="shared" si="5"/>
        <v>1.4475624798369686</v>
      </c>
      <c r="O7">
        <f t="shared" si="6"/>
        <v>1.2261618815217376E-2</v>
      </c>
      <c r="P7">
        <f t="shared" si="7"/>
        <v>1074.200970811954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141</v>
      </c>
      <c r="B8">
        <f t="shared" si="1"/>
        <v>5</v>
      </c>
      <c r="C8" s="4">
        <f>Input!I9</f>
        <v>1653.7901077142856</v>
      </c>
      <c r="D8">
        <f t="shared" si="8"/>
        <v>6.8152131428566918</v>
      </c>
      <c r="E8">
        <f t="shared" si="0"/>
        <v>0.44598053179851121</v>
      </c>
      <c r="F8">
        <f t="shared" si="2"/>
        <v>40.567124053767003</v>
      </c>
      <c r="G8">
        <f t="shared" si="3"/>
        <v>1762197.4011966225</v>
      </c>
      <c r="L8">
        <f>Input!J9</f>
        <v>1.2319808571428439</v>
      </c>
      <c r="M8">
        <f t="shared" si="4"/>
        <v>-0.18348642857176856</v>
      </c>
      <c r="N8">
        <f t="shared" si="5"/>
        <v>1.4501585095569909</v>
      </c>
      <c r="O8">
        <f t="shared" si="6"/>
        <v>4.7601488012948341E-2</v>
      </c>
      <c r="P8">
        <f t="shared" si="7"/>
        <v>1074.0308077757859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142</v>
      </c>
      <c r="B9">
        <f t="shared" si="1"/>
        <v>6</v>
      </c>
      <c r="C9" s="4">
        <f>Input!I10</f>
        <v>1655.1007255714285</v>
      </c>
      <c r="D9">
        <f t="shared" si="8"/>
        <v>8.1258309999996072</v>
      </c>
      <c r="E9">
        <f t="shared" si="0"/>
        <v>0.4820565597076078</v>
      </c>
      <c r="F9">
        <f t="shared" si="2"/>
        <v>58.427287694061278</v>
      </c>
      <c r="G9">
        <f t="shared" si="3"/>
        <v>1762101.622243287</v>
      </c>
      <c r="L9">
        <f>Input!J10</f>
        <v>1.3106178571429155</v>
      </c>
      <c r="M9">
        <f t="shared" si="4"/>
        <v>-0.10484942857169699</v>
      </c>
      <c r="N9">
        <f t="shared" si="5"/>
        <v>1.452964482231349</v>
      </c>
      <c r="O9">
        <f t="shared" si="6"/>
        <v>2.0262561674067057E-2</v>
      </c>
      <c r="P9">
        <f t="shared" si="7"/>
        <v>1073.8468986796352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143</v>
      </c>
      <c r="B10">
        <f t="shared" si="1"/>
        <v>7</v>
      </c>
      <c r="C10" s="4">
        <f>Input!I11</f>
        <v>1656.4637682857142</v>
      </c>
      <c r="D10">
        <f t="shared" si="8"/>
        <v>9.4888737142853188</v>
      </c>
      <c r="E10">
        <f t="shared" si="0"/>
        <v>0.52105054789581773</v>
      </c>
      <c r="F10">
        <f t="shared" si="2"/>
        <v>80.42185234363221</v>
      </c>
      <c r="G10">
        <f t="shared" si="3"/>
        <v>1761998.0992673144</v>
      </c>
      <c r="L10">
        <f>Input!J11</f>
        <v>1.3630427142857116</v>
      </c>
      <c r="M10">
        <f t="shared" si="4"/>
        <v>-5.242457142890089E-2</v>
      </c>
      <c r="N10">
        <f t="shared" si="5"/>
        <v>1.455997369762895</v>
      </c>
      <c r="O10">
        <f t="shared" si="6"/>
        <v>8.6405679748818628E-3</v>
      </c>
      <c r="P10">
        <f t="shared" si="7"/>
        <v>1073.6481348356801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144</v>
      </c>
      <c r="B11">
        <f t="shared" si="1"/>
        <v>8</v>
      </c>
      <c r="C11" s="4">
        <f>Input!I12</f>
        <v>1657.7219615714287</v>
      </c>
      <c r="D11">
        <f t="shared" si="8"/>
        <v>10.747066999999788</v>
      </c>
      <c r="E11">
        <f t="shared" si="0"/>
        <v>0.56319846392446626</v>
      </c>
      <c r="F11">
        <f t="shared" si="2"/>
        <v>103.71117836006491</v>
      </c>
      <c r="G11">
        <f t="shared" si="3"/>
        <v>1761886.2065232506</v>
      </c>
      <c r="L11">
        <f>Input!J12</f>
        <v>1.2581932857144693</v>
      </c>
      <c r="M11">
        <f t="shared" si="4"/>
        <v>-0.15727400000014313</v>
      </c>
      <c r="N11">
        <f t="shared" si="5"/>
        <v>1.4592755150038026</v>
      </c>
      <c r="O11">
        <f t="shared" si="6"/>
        <v>4.0434062935968004E-2</v>
      </c>
      <c r="P11">
        <f t="shared" si="7"/>
        <v>1073.4333184283755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145</v>
      </c>
      <c r="B12">
        <f t="shared" si="1"/>
        <v>9</v>
      </c>
      <c r="C12" s="4">
        <f>Input!I13</f>
        <v>1659.5568267142858</v>
      </c>
      <c r="D12">
        <f t="shared" si="8"/>
        <v>12.581932142856886</v>
      </c>
      <c r="E12">
        <f t="shared" si="0"/>
        <v>0.60875534938941955</v>
      </c>
      <c r="F12">
        <f t="shared" si="2"/>
        <v>143.35696252762787</v>
      </c>
      <c r="G12">
        <f t="shared" si="3"/>
        <v>1761765.2677675171</v>
      </c>
      <c r="L12">
        <f>Input!J13</f>
        <v>1.8348651428570975</v>
      </c>
      <c r="M12">
        <f t="shared" si="4"/>
        <v>0.41939785714248501</v>
      </c>
      <c r="N12">
        <f t="shared" si="5"/>
        <v>1.4628187423176524</v>
      </c>
      <c r="O12">
        <f t="shared" si="6"/>
        <v>0.13841852415435718</v>
      </c>
      <c r="P12">
        <f t="shared" si="7"/>
        <v>1073.20115539892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146</v>
      </c>
      <c r="B13">
        <f t="shared" si="1"/>
        <v>10</v>
      </c>
      <c r="C13" s="4">
        <f>Input!I14</f>
        <v>1661.313054714286</v>
      </c>
      <c r="D13">
        <f t="shared" si="8"/>
        <v>14.338160142857078</v>
      </c>
      <c r="E13">
        <f t="shared" si="0"/>
        <v>0.65799686038736538</v>
      </c>
      <c r="F13">
        <f t="shared" si="2"/>
        <v>187.14686743503248</v>
      </c>
      <c r="G13">
        <f t="shared" si="3"/>
        <v>1761634.5521940214</v>
      </c>
      <c r="L13">
        <f>Input!J14</f>
        <v>1.756228000000192</v>
      </c>
      <c r="M13">
        <f t="shared" si="4"/>
        <v>0.34076071428557952</v>
      </c>
      <c r="N13">
        <f t="shared" si="5"/>
        <v>1.4666484770276533</v>
      </c>
      <c r="O13">
        <f t="shared" si="6"/>
        <v>8.385630012500303E-2</v>
      </c>
      <c r="P13">
        <f t="shared" si="7"/>
        <v>1072.9502477700153</v>
      </c>
      <c r="S13" t="s">
        <v>23</v>
      </c>
      <c r="T13">
        <f>_Ac*0.8413</f>
        <v>4517.0759702904379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147</v>
      </c>
      <c r="B14">
        <f t="shared" si="1"/>
        <v>11</v>
      </c>
      <c r="C14" s="4">
        <f>Input!I15</f>
        <v>1663.4886804285718</v>
      </c>
      <c r="D14">
        <f t="shared" si="8"/>
        <v>16.513785857142921</v>
      </c>
      <c r="E14">
        <f t="shared" si="0"/>
        <v>0.71122093216657722</v>
      </c>
      <c r="F14">
        <f t="shared" si="2"/>
        <v>249.72105820809256</v>
      </c>
      <c r="G14">
        <f t="shared" si="3"/>
        <v>1761493.2700444662</v>
      </c>
      <c r="L14">
        <f>Input!J15</f>
        <v>2.1756257142858431</v>
      </c>
      <c r="M14">
        <f t="shared" si="4"/>
        <v>0.76015842857123062</v>
      </c>
      <c r="N14">
        <f t="shared" si="5"/>
        <v>1.4707878744600884</v>
      </c>
      <c r="O14">
        <f t="shared" si="6"/>
        <v>0.49679638045023616</v>
      </c>
      <c r="P14">
        <f t="shared" si="7"/>
        <v>1072.6790853683108</v>
      </c>
      <c r="S14" t="s">
        <v>24</v>
      </c>
      <c r="T14">
        <f>_Ac*0.9772</f>
        <v>5246.7450828097171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148</v>
      </c>
      <c r="B15">
        <f t="shared" si="1"/>
        <v>12</v>
      </c>
      <c r="C15" s="4">
        <f>Input!I16</f>
        <v>1665.8215802857144</v>
      </c>
      <c r="D15">
        <f t="shared" si="8"/>
        <v>18.846685714285513</v>
      </c>
      <c r="E15">
        <f t="shared" si="0"/>
        <v>0.76874957793498067</v>
      </c>
      <c r="F15">
        <f t="shared" si="2"/>
        <v>326.81177494996848</v>
      </c>
      <c r="G15">
        <f t="shared" si="3"/>
        <v>1761340.5678676355</v>
      </c>
      <c r="L15">
        <f>Input!J16</f>
        <v>2.3328998571425927</v>
      </c>
      <c r="M15">
        <f t="shared" si="4"/>
        <v>0.91743257142798029</v>
      </c>
      <c r="N15">
        <f t="shared" si="5"/>
        <v>1.4752619593478034</v>
      </c>
      <c r="O15">
        <f t="shared" si="6"/>
        <v>0.73554276373386562</v>
      </c>
      <c r="P15">
        <f t="shared" si="7"/>
        <v>1072.3860368989242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149</v>
      </c>
      <c r="B16">
        <f t="shared" si="1"/>
        <v>13</v>
      </c>
      <c r="C16" s="4">
        <f>Input!I17</f>
        <v>1668.3903914285713</v>
      </c>
      <c r="D16">
        <f t="shared" si="8"/>
        <v>21.415496857142443</v>
      </c>
      <c r="E16">
        <f t="shared" si="0"/>
        <v>0.83093083259276246</v>
      </c>
      <c r="F16">
        <f t="shared" si="2"/>
        <v>423.72435841904502</v>
      </c>
      <c r="G16">
        <f t="shared" si="3"/>
        <v>1761175.5233999486</v>
      </c>
      <c r="L16">
        <f>Input!J17</f>
        <v>2.56881114285693</v>
      </c>
      <c r="M16">
        <f t="shared" si="4"/>
        <v>1.1533438571423176</v>
      </c>
      <c r="N16">
        <f t="shared" si="5"/>
        <v>1.4800977764184955</v>
      </c>
      <c r="O16">
        <f t="shared" si="6"/>
        <v>1.185296794261709</v>
      </c>
      <c r="P16">
        <f t="shared" si="7"/>
        <v>1072.0693403232758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150</v>
      </c>
      <c r="B17">
        <f t="shared" si="1"/>
        <v>14</v>
      </c>
      <c r="C17" s="4">
        <f>Input!I18</f>
        <v>1670.9329901428571</v>
      </c>
      <c r="D17">
        <f t="shared" si="8"/>
        <v>23.958095571428203</v>
      </c>
      <c r="E17">
        <f t="shared" si="0"/>
        <v>0.89814085301337809</v>
      </c>
      <c r="F17">
        <f t="shared" si="2"/>
        <v>531.76151161534222</v>
      </c>
      <c r="G17">
        <f t="shared" si="3"/>
        <v>1760997.140037436</v>
      </c>
      <c r="L17">
        <f>Input!J18</f>
        <v>2.5425987142857593</v>
      </c>
      <c r="M17">
        <f t="shared" si="4"/>
        <v>1.1271314285711469</v>
      </c>
      <c r="N17">
        <f t="shared" si="5"/>
        <v>1.4853245530570558</v>
      </c>
      <c r="O17">
        <f t="shared" si="6"/>
        <v>1.1178286520018585</v>
      </c>
      <c r="P17">
        <f t="shared" si="7"/>
        <v>1071.7270924881202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151</v>
      </c>
      <c r="B18">
        <f t="shared" si="1"/>
        <v>15</v>
      </c>
      <c r="C18" s="4">
        <f>Input!I19</f>
        <v>1673.8949865714283</v>
      </c>
      <c r="D18">
        <f t="shared" si="8"/>
        <v>26.920091999999386</v>
      </c>
      <c r="E18">
        <f t="shared" si="0"/>
        <v>0.97078618742031375</v>
      </c>
      <c r="F18">
        <f t="shared" si="2"/>
        <v>673.36647215475011</v>
      </c>
      <c r="G18">
        <f t="shared" si="3"/>
        <v>1760804.3408670397</v>
      </c>
      <c r="L18">
        <f>Input!J19</f>
        <v>2.9619964285711831</v>
      </c>
      <c r="M18">
        <f t="shared" si="4"/>
        <v>1.5465291428565706</v>
      </c>
      <c r="N18">
        <f t="shared" si="5"/>
        <v>1.4909738750005253</v>
      </c>
      <c r="O18">
        <f t="shared" si="6"/>
        <v>2.1639073531135389</v>
      </c>
      <c r="P18">
        <f t="shared" si="7"/>
        <v>1071.3572379501752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152</v>
      </c>
      <c r="B19">
        <f t="shared" si="1"/>
        <v>16</v>
      </c>
      <c r="C19" s="4">
        <f>Input!I20</f>
        <v>1677.1191065714283</v>
      </c>
      <c r="D19">
        <f t="shared" si="8"/>
        <v>30.14421199999947</v>
      </c>
      <c r="E19">
        <f t="shared" si="0"/>
        <v>1.0493062274022902</v>
      </c>
      <c r="F19">
        <f t="shared" si="2"/>
        <v>846.51354191630867</v>
      </c>
      <c r="G19">
        <f t="shared" si="3"/>
        <v>1760595.9622226721</v>
      </c>
      <c r="L19">
        <f>Input!J20</f>
        <v>3.2241200000000845</v>
      </c>
      <c r="M19">
        <f t="shared" si="4"/>
        <v>1.808652714285472</v>
      </c>
      <c r="N19">
        <f t="shared" si="5"/>
        <v>1.4970798760987225</v>
      </c>
      <c r="O19">
        <f t="shared" si="6"/>
        <v>2.9826675895652315</v>
      </c>
      <c r="P19">
        <f t="shared" si="7"/>
        <v>1070.9575569370661</v>
      </c>
    </row>
    <row r="20" spans="1:35" x14ac:dyDescent="0.25">
      <c r="A20">
        <f>Input!G21</f>
        <v>153</v>
      </c>
      <c r="B20">
        <f t="shared" si="1"/>
        <v>17</v>
      </c>
      <c r="C20" s="4">
        <f>Input!I21</f>
        <v>1680.9985355714286</v>
      </c>
      <c r="D20">
        <f t="shared" si="8"/>
        <v>34.02364099999977</v>
      </c>
      <c r="E20">
        <f t="shared" si="0"/>
        <v>1.134175857182234</v>
      </c>
      <c r="F20">
        <f t="shared" si="2"/>
        <v>1081.7169173806096</v>
      </c>
      <c r="G20">
        <f t="shared" si="3"/>
        <v>1760370.7467288657</v>
      </c>
      <c r="L20">
        <f>Input!J21</f>
        <v>3.8794290000003002</v>
      </c>
      <c r="M20">
        <f t="shared" si="4"/>
        <v>2.4639617142856878</v>
      </c>
      <c r="N20">
        <f t="shared" si="5"/>
        <v>1.5036794432536025</v>
      </c>
      <c r="O20">
        <f t="shared" si="6"/>
        <v>5.6441859563821302</v>
      </c>
      <c r="P20">
        <f t="shared" si="7"/>
        <v>1070.5256523814817</v>
      </c>
    </row>
    <row r="21" spans="1:35" x14ac:dyDescent="0.25">
      <c r="A21">
        <f>Input!G22</f>
        <v>154</v>
      </c>
      <c r="B21">
        <f t="shared" si="1"/>
        <v>18</v>
      </c>
      <c r="C21" s="4">
        <f>Input!I22</f>
        <v>1684.7206904285715</v>
      </c>
      <c r="D21">
        <f t="shared" si="8"/>
        <v>37.745795857142639</v>
      </c>
      <c r="E21">
        <f t="shared" si="0"/>
        <v>1.2259083159107813</v>
      </c>
      <c r="F21">
        <f t="shared" si="2"/>
        <v>1333.7021860242221</v>
      </c>
      <c r="G21">
        <f t="shared" si="3"/>
        <v>1760127.3357920682</v>
      </c>
      <c r="L21">
        <f>Input!J22</f>
        <v>3.7221548571428684</v>
      </c>
      <c r="M21">
        <f t="shared" si="4"/>
        <v>2.306687571428256</v>
      </c>
      <c r="N21">
        <f t="shared" si="5"/>
        <v>1.5108124377362793</v>
      </c>
      <c r="O21">
        <f t="shared" si="6"/>
        <v>4.890035295866987</v>
      </c>
      <c r="P21">
        <f t="shared" si="7"/>
        <v>1070.0589359614728</v>
      </c>
    </row>
    <row r="22" spans="1:35" x14ac:dyDescent="0.25">
      <c r="A22">
        <f>Input!G23</f>
        <v>155</v>
      </c>
      <c r="B22">
        <f t="shared" si="1"/>
        <v>19</v>
      </c>
      <c r="C22" s="4">
        <f>Input!I23</f>
        <v>1688.6787565714283</v>
      </c>
      <c r="D22">
        <f t="shared" si="8"/>
        <v>41.70386199999939</v>
      </c>
      <c r="E22">
        <f t="shared" si="0"/>
        <v>1.325058289999572</v>
      </c>
      <c r="F22">
        <f t="shared" si="2"/>
        <v>1630.4477890506948</v>
      </c>
      <c r="G22">
        <f t="shared" si="3"/>
        <v>1759864.2614966284</v>
      </c>
      <c r="L22">
        <f>Input!J23</f>
        <v>3.958066142856751</v>
      </c>
      <c r="M22">
        <f t="shared" si="4"/>
        <v>2.5425988571421385</v>
      </c>
      <c r="N22">
        <f t="shared" si="5"/>
        <v>1.51852193417278</v>
      </c>
      <c r="O22">
        <f t="shared" si="6"/>
        <v>5.9513759461235027</v>
      </c>
      <c r="P22">
        <f t="shared" si="7"/>
        <v>1069.5546130757016</v>
      </c>
    </row>
    <row r="23" spans="1:35" x14ac:dyDescent="0.25">
      <c r="A23">
        <f>Input!G24</f>
        <v>156</v>
      </c>
      <c r="B23">
        <f t="shared" si="1"/>
        <v>20</v>
      </c>
      <c r="C23" s="4">
        <f>Input!I24</f>
        <v>1693.9736528571427</v>
      </c>
      <c r="D23">
        <f t="shared" si="8"/>
        <v>46.998758285713848</v>
      </c>
      <c r="E23">
        <f t="shared" si="0"/>
        <v>1.4322252538494566</v>
      </c>
      <c r="F23">
        <f t="shared" si="2"/>
        <v>2076.3089325439882</v>
      </c>
      <c r="G23">
        <f t="shared" si="3"/>
        <v>1759579.9378593636</v>
      </c>
      <c r="L23">
        <f>Input!J24</f>
        <v>5.2948962857144579</v>
      </c>
      <c r="M23">
        <f t="shared" si="4"/>
        <v>3.8794289999998455</v>
      </c>
      <c r="N23">
        <f t="shared" si="5"/>
        <v>1.5268544785883487</v>
      </c>
      <c r="O23">
        <f t="shared" si="6"/>
        <v>14.198139060250195</v>
      </c>
      <c r="P23">
        <f t="shared" si="7"/>
        <v>1069.0096666782501</v>
      </c>
    </row>
    <row r="24" spans="1:35" x14ac:dyDescent="0.25">
      <c r="A24">
        <f>Input!G25</f>
        <v>157</v>
      </c>
      <c r="B24">
        <f t="shared" si="1"/>
        <v>21</v>
      </c>
      <c r="C24" s="4">
        <f>Input!I25</f>
        <v>1699.5306728571429</v>
      </c>
      <c r="D24">
        <f t="shared" si="8"/>
        <v>52.555778285714041</v>
      </c>
      <c r="E24">
        <f t="shared" si="0"/>
        <v>1.5480570787708603</v>
      </c>
      <c r="F24">
        <f t="shared" si="2"/>
        <v>2601.7876227252409</v>
      </c>
      <c r="G24">
        <f t="shared" si="3"/>
        <v>1759272.6513931924</v>
      </c>
      <c r="L24">
        <f>Input!J25</f>
        <v>5.5570200000001932</v>
      </c>
      <c r="M24">
        <f t="shared" si="4"/>
        <v>4.1415527142855808</v>
      </c>
      <c r="N24">
        <f t="shared" si="5"/>
        <v>1.535860367005937</v>
      </c>
      <c r="O24">
        <f t="shared" si="6"/>
        <v>16.1697247940225</v>
      </c>
      <c r="P24">
        <f t="shared" si="7"/>
        <v>1068.4208398932678</v>
      </c>
    </row>
    <row r="25" spans="1:35" x14ac:dyDescent="0.25">
      <c r="A25">
        <f>Input!G26</f>
        <v>158</v>
      </c>
      <c r="B25">
        <f t="shared" si="1"/>
        <v>22</v>
      </c>
      <c r="C25" s="4">
        <f>Input!I26</f>
        <v>1705.7430018571431</v>
      </c>
      <c r="D25">
        <f t="shared" si="8"/>
        <v>58.768107285714223</v>
      </c>
      <c r="E25">
        <f t="shared" si="0"/>
        <v>1.6732539314451746</v>
      </c>
      <c r="F25">
        <f t="shared" si="2"/>
        <v>3259.8222795454876</v>
      </c>
      <c r="G25">
        <f t="shared" si="3"/>
        <v>1758940.5509267154</v>
      </c>
      <c r="L25">
        <f>Input!J26</f>
        <v>6.2123290000001816</v>
      </c>
      <c r="M25">
        <f t="shared" si="4"/>
        <v>4.7968617142855692</v>
      </c>
      <c r="N25">
        <f t="shared" si="5"/>
        <v>1.5455939462077599</v>
      </c>
      <c r="O25">
        <f t="shared" si="6"/>
        <v>21.778416062294962</v>
      </c>
      <c r="P25">
        <f t="shared" si="7"/>
        <v>1067.7846173254088</v>
      </c>
    </row>
    <row r="26" spans="1:35" x14ac:dyDescent="0.25">
      <c r="A26">
        <f>Input!G27</f>
        <v>159</v>
      </c>
      <c r="B26">
        <f t="shared" si="1"/>
        <v>23</v>
      </c>
      <c r="C26" s="4">
        <f>Input!I27</f>
        <v>1712.5582151428571</v>
      </c>
      <c r="D26">
        <f t="shared" si="8"/>
        <v>65.583320571428203</v>
      </c>
      <c r="E26">
        <f t="shared" si="0"/>
        <v>1.8085724849448213</v>
      </c>
      <c r="F26">
        <f t="shared" si="2"/>
        <v>4067.2184934944162</v>
      </c>
      <c r="G26">
        <f t="shared" si="3"/>
        <v>1758581.6366228033</v>
      </c>
      <c r="L26">
        <f>Input!J27</f>
        <v>6.8152132857139804</v>
      </c>
      <c r="M26">
        <f t="shared" si="4"/>
        <v>5.399745999999368</v>
      </c>
      <c r="N26">
        <f t="shared" si="5"/>
        <v>1.5561139383899196</v>
      </c>
      <c r="O26">
        <f t="shared" si="6"/>
        <v>27.658125945024366</v>
      </c>
      <c r="P26">
        <f t="shared" si="7"/>
        <v>1067.097204977626</v>
      </c>
    </row>
    <row r="27" spans="1:35" x14ac:dyDescent="0.25">
      <c r="A27">
        <f>Input!G28</f>
        <v>160</v>
      </c>
      <c r="B27">
        <f t="shared" si="1"/>
        <v>24</v>
      </c>
      <c r="C27" s="4">
        <f>Input!I28</f>
        <v>1720.7102585714288</v>
      </c>
      <c r="D27">
        <f t="shared" si="8"/>
        <v>73.73536399999989</v>
      </c>
      <c r="E27">
        <f t="shared" si="0"/>
        <v>1.9548304671235766</v>
      </c>
      <c r="F27">
        <f t="shared" si="2"/>
        <v>5152.4449942643814</v>
      </c>
      <c r="G27">
        <f t="shared" si="3"/>
        <v>1758193.7481351655</v>
      </c>
      <c r="L27">
        <f>Input!J28</f>
        <v>8.1520434285716874</v>
      </c>
      <c r="M27">
        <f t="shared" si="4"/>
        <v>6.736576142857075</v>
      </c>
      <c r="N27">
        <f t="shared" si="5"/>
        <v>1.5674837915695095</v>
      </c>
      <c r="O27">
        <f t="shared" si="6"/>
        <v>43.356425613238251</v>
      </c>
      <c r="P27">
        <f t="shared" si="7"/>
        <v>1066.3545086835934</v>
      </c>
    </row>
    <row r="28" spans="1:35" x14ac:dyDescent="0.25">
      <c r="A28">
        <f>Input!G29</f>
        <v>161</v>
      </c>
      <c r="B28">
        <f t="shared" si="1"/>
        <v>25</v>
      </c>
      <c r="C28" s="4">
        <f>Input!I29</f>
        <v>1729.7797345714287</v>
      </c>
      <c r="D28">
        <f t="shared" si="8"/>
        <v>82.804839999999786</v>
      </c>
      <c r="E28">
        <f t="shared" si="0"/>
        <v>2.1129115731166008</v>
      </c>
      <c r="F28">
        <f t="shared" si="2"/>
        <v>6511.1873132492383</v>
      </c>
      <c r="G28">
        <f t="shared" si="3"/>
        <v>1757774.551837604</v>
      </c>
      <c r="L28">
        <f>Input!J29</f>
        <v>9.0694759999998951</v>
      </c>
      <c r="M28">
        <f t="shared" si="4"/>
        <v>7.6540087142852826</v>
      </c>
      <c r="N28">
        <f t="shared" si="5"/>
        <v>1.5797720577417291</v>
      </c>
      <c r="O28">
        <f t="shared" si="6"/>
        <v>56.095665142677518</v>
      </c>
      <c r="P28">
        <f t="shared" si="7"/>
        <v>1065.5521109578319</v>
      </c>
    </row>
    <row r="29" spans="1:35" x14ac:dyDescent="0.25">
      <c r="A29">
        <f>Input!G30</f>
        <v>162</v>
      </c>
      <c r="B29">
        <f t="shared" si="1"/>
        <v>26</v>
      </c>
      <c r="C29" s="4">
        <f>Input!I30</f>
        <v>1739.4783071428571</v>
      </c>
      <c r="D29">
        <f t="shared" si="8"/>
        <v>92.503412571428271</v>
      </c>
      <c r="E29">
        <f t="shared" si="0"/>
        <v>2.2837707707598098</v>
      </c>
      <c r="F29">
        <f t="shared" si="2"/>
        <v>8139.5837666409225</v>
      </c>
      <c r="G29">
        <f t="shared" si="3"/>
        <v>1757321.5270560728</v>
      </c>
      <c r="L29">
        <f>Input!J30</f>
        <v>9.6985725714284854</v>
      </c>
      <c r="M29">
        <f t="shared" si="4"/>
        <v>8.2831052857138729</v>
      </c>
      <c r="N29">
        <f t="shared" si="5"/>
        <v>1.5930528009317673</v>
      </c>
      <c r="O29">
        <f t="shared" si="6"/>
        <v>65.699450749913169</v>
      </c>
      <c r="P29">
        <f t="shared" si="7"/>
        <v>1064.6852461626411</v>
      </c>
    </row>
    <row r="30" spans="1:35" x14ac:dyDescent="0.25">
      <c r="A30">
        <f>Input!G31</f>
        <v>163</v>
      </c>
      <c r="B30">
        <f t="shared" si="1"/>
        <v>27</v>
      </c>
      <c r="C30" s="4">
        <f>Input!I31</f>
        <v>1748.6526325714283</v>
      </c>
      <c r="D30">
        <f t="shared" si="8"/>
        <v>101.67773799999941</v>
      </c>
      <c r="E30">
        <f t="shared" si="0"/>
        <v>2.4684400299607168</v>
      </c>
      <c r="F30">
        <f t="shared" si="2"/>
        <v>9842.4848037079228</v>
      </c>
      <c r="G30">
        <f t="shared" si="3"/>
        <v>1756831.9512289115</v>
      </c>
      <c r="L30">
        <f>Input!J31</f>
        <v>9.1743254285711373</v>
      </c>
      <c r="M30">
        <f t="shared" si="4"/>
        <v>7.7588581428565249</v>
      </c>
      <c r="N30">
        <f t="shared" si="5"/>
        <v>1.6074060374429731</v>
      </c>
      <c r="O30">
        <f t="shared" si="6"/>
        <v>57.258269071831421</v>
      </c>
      <c r="P30">
        <f t="shared" si="7"/>
        <v>1063.7487738872651</v>
      </c>
    </row>
    <row r="31" spans="1:35" x14ac:dyDescent="0.25">
      <c r="A31">
        <f>Input!G32</f>
        <v>164</v>
      </c>
      <c r="B31">
        <f t="shared" si="1"/>
        <v>28</v>
      </c>
      <c r="C31" s="4">
        <f>Input!I32</f>
        <v>1758.8492398571429</v>
      </c>
      <c r="D31">
        <f t="shared" si="8"/>
        <v>111.87434528571407</v>
      </c>
      <c r="E31">
        <f t="shared" si="0"/>
        <v>2.6680345094367608</v>
      </c>
      <c r="F31">
        <f t="shared" si="2"/>
        <v>11926.018313364861</v>
      </c>
      <c r="G31">
        <f t="shared" si="3"/>
        <v>1756302.8839155673</v>
      </c>
      <c r="L31">
        <f>Input!J32</f>
        <v>10.196607285714663</v>
      </c>
      <c r="M31">
        <f t="shared" si="4"/>
        <v>8.7811400000000503</v>
      </c>
      <c r="N31">
        <f t="shared" si="5"/>
        <v>1.6229182107694615</v>
      </c>
      <c r="O31">
        <f t="shared" si="6"/>
        <v>73.508144353834709</v>
      </c>
      <c r="P31">
        <f t="shared" si="7"/>
        <v>1062.7371504315061</v>
      </c>
    </row>
    <row r="32" spans="1:35" x14ac:dyDescent="0.25">
      <c r="A32">
        <f>Input!G33</f>
        <v>165</v>
      </c>
      <c r="B32">
        <f t="shared" si="1"/>
        <v>29</v>
      </c>
      <c r="C32" s="4">
        <f>Input!I33</f>
        <v>1768.6526617142856</v>
      </c>
      <c r="D32">
        <f t="shared" si="8"/>
        <v>121.67776714285674</v>
      </c>
      <c r="E32">
        <f t="shared" si="0"/>
        <v>2.8837592367929226</v>
      </c>
      <c r="F32">
        <f t="shared" si="2"/>
        <v>14112.016314385952</v>
      </c>
      <c r="G32">
        <f t="shared" si="3"/>
        <v>1755731.1495688467</v>
      </c>
      <c r="L32">
        <f>Input!J33</f>
        <v>9.8034218571426663</v>
      </c>
      <c r="M32">
        <f t="shared" si="4"/>
        <v>8.3879545714280539</v>
      </c>
      <c r="N32">
        <f t="shared" si="5"/>
        <v>1.6396827038181758</v>
      </c>
      <c r="O32">
        <f t="shared" si="6"/>
        <v>66.646636963523264</v>
      </c>
      <c r="P32">
        <f t="shared" si="7"/>
        <v>1061.6443982833712</v>
      </c>
    </row>
    <row r="33" spans="1:16" x14ac:dyDescent="0.25">
      <c r="A33">
        <f>Input!G34</f>
        <v>166</v>
      </c>
      <c r="B33">
        <f t="shared" si="1"/>
        <v>30</v>
      </c>
      <c r="C33" s="4">
        <f>Input!I34</f>
        <v>1778.6919948571428</v>
      </c>
      <c r="D33">
        <f t="shared" si="8"/>
        <v>131.71710028571397</v>
      </c>
      <c r="E33">
        <f t="shared" si="0"/>
        <v>3.1169163206481683</v>
      </c>
      <c r="F33">
        <f t="shared" si="2"/>
        <v>16538.007315848768</v>
      </c>
      <c r="G33">
        <f t="shared" si="3"/>
        <v>1755113.3189802524</v>
      </c>
      <c r="L33">
        <f>Input!J34</f>
        <v>10.039333142857231</v>
      </c>
      <c r="M33">
        <f t="shared" si="4"/>
        <v>8.6238658571426186</v>
      </c>
      <c r="N33">
        <f t="shared" si="5"/>
        <v>1.6578003912727868</v>
      </c>
      <c r="O33">
        <f t="shared" si="6"/>
        <v>70.250091265882702</v>
      </c>
      <c r="P33">
        <f t="shared" si="7"/>
        <v>1060.4640734785023</v>
      </c>
    </row>
    <row r="34" spans="1:16" x14ac:dyDescent="0.25">
      <c r="A34">
        <f>Input!G35</f>
        <v>167</v>
      </c>
      <c r="B34">
        <f t="shared" si="1"/>
        <v>31</v>
      </c>
      <c r="C34" s="4">
        <f>Input!I35</f>
        <v>1788.0498067142855</v>
      </c>
      <c r="D34">
        <f t="shared" si="8"/>
        <v>141.07491214285665</v>
      </c>
      <c r="E34">
        <f t="shared" si="0"/>
        <v>3.3689127364509179</v>
      </c>
      <c r="F34">
        <f t="shared" si="2"/>
        <v>18962.942272517019</v>
      </c>
      <c r="G34">
        <f t="shared" si="3"/>
        <v>1754445.6893022135</v>
      </c>
      <c r="L34">
        <f>Input!J35</f>
        <v>9.3578118571426785</v>
      </c>
      <c r="M34">
        <f t="shared" si="4"/>
        <v>7.942344571428066</v>
      </c>
      <c r="N34">
        <f t="shared" si="5"/>
        <v>1.6773802351299412</v>
      </c>
      <c r="O34">
        <f t="shared" si="6"/>
        <v>58.9890299004132</v>
      </c>
      <c r="P34">
        <f t="shared" si="7"/>
        <v>1059.1892307283204</v>
      </c>
    </row>
    <row r="35" spans="1:16" x14ac:dyDescent="0.25">
      <c r="A35">
        <f>Input!G36</f>
        <v>168</v>
      </c>
      <c r="B35">
        <f t="shared" si="1"/>
        <v>32</v>
      </c>
      <c r="C35" s="4">
        <f>Input!I36</f>
        <v>1797.643529857143</v>
      </c>
      <c r="D35">
        <f t="shared" si="8"/>
        <v>150.66863528571412</v>
      </c>
      <c r="E35">
        <f t="shared" ref="E35:E66" si="9">(_Ac/(1+EXP(-1*(B35-_Muc)/_sc)))</f>
        <v>3.6412687307577021</v>
      </c>
      <c r="F35">
        <f t="shared" si="2"/>
        <v>21617.046516085516</v>
      </c>
      <c r="G35">
        <f t="shared" si="3"/>
        <v>1753724.2625451221</v>
      </c>
      <c r="L35">
        <f>Input!J36</f>
        <v>9.5937231428574705</v>
      </c>
      <c r="M35">
        <f t="shared" si="4"/>
        <v>8.1782558571428581</v>
      </c>
      <c r="N35">
        <f t="shared" ref="N35:N66" si="10">_Ac*EXP(-1*(B35-_Muc)/_sc)*(1/_sc)*(1/(1+EXP(-1*(B35-_Muc)/_sc))^2)+$L$3</f>
        <v>1.6985399266473422</v>
      </c>
      <c r="O35">
        <f t="shared" si="6"/>
        <v>62.333918017526109</v>
      </c>
      <c r="P35">
        <f t="shared" si="7"/>
        <v>1057.8123862042562</v>
      </c>
    </row>
    <row r="36" spans="1:16" x14ac:dyDescent="0.25">
      <c r="A36">
        <f>Input!G37</f>
        <v>169</v>
      </c>
      <c r="B36">
        <f t="shared" si="1"/>
        <v>33</v>
      </c>
      <c r="C36" s="4">
        <f>Input!I37</f>
        <v>1807.2634652857143</v>
      </c>
      <c r="D36">
        <f t="shared" si="8"/>
        <v>160.28857071428547</v>
      </c>
      <c r="E36">
        <f t="shared" si="9"/>
        <v>3.9356268920977966</v>
      </c>
      <c r="F36">
        <f t="shared" si="2"/>
        <v>24446.243041864178</v>
      </c>
      <c r="G36">
        <f t="shared" si="3"/>
        <v>1752944.7224409771</v>
      </c>
      <c r="L36">
        <f>Input!J37</f>
        <v>9.6199354285713525</v>
      </c>
      <c r="M36">
        <f t="shared" si="4"/>
        <v>8.2044681428567401</v>
      </c>
      <c r="N36">
        <f t="shared" si="10"/>
        <v>1.7214065781630441</v>
      </c>
      <c r="O36">
        <f t="shared" si="6"/>
        <v>62.386758000732385</v>
      </c>
      <c r="P36">
        <f t="shared" si="7"/>
        <v>1056.3254778675146</v>
      </c>
    </row>
    <row r="37" spans="1:16" x14ac:dyDescent="0.25">
      <c r="A37">
        <f>Input!G38</f>
        <v>170</v>
      </c>
      <c r="B37">
        <f t="shared" si="1"/>
        <v>34</v>
      </c>
      <c r="C37" s="4">
        <f>Input!I38</f>
        <v>1817.119312</v>
      </c>
      <c r="D37">
        <f t="shared" si="8"/>
        <v>170.14441742857116</v>
      </c>
      <c r="E37">
        <f t="shared" si="9"/>
        <v>4.2537619401203663</v>
      </c>
      <c r="F37">
        <f t="shared" si="2"/>
        <v>27519.709578387869</v>
      </c>
      <c r="G37">
        <f t="shared" si="3"/>
        <v>1752102.4095592301</v>
      </c>
      <c r="L37">
        <f>Input!J38</f>
        <v>9.8558467142856898</v>
      </c>
      <c r="M37">
        <f t="shared" si="4"/>
        <v>8.4403794285710774</v>
      </c>
      <c r="N37">
        <f t="shared" si="10"/>
        <v>1.7461174684760312</v>
      </c>
      <c r="O37">
        <f t="shared" si="6"/>
        <v>65.767708440340499</v>
      </c>
      <c r="P37">
        <f t="shared" si="7"/>
        <v>1054.7198232378248</v>
      </c>
    </row>
    <row r="38" spans="1:16" x14ac:dyDescent="0.25">
      <c r="A38">
        <f>Input!G39</f>
        <v>171</v>
      </c>
      <c r="B38">
        <f t="shared" si="1"/>
        <v>35</v>
      </c>
      <c r="C38" s="4">
        <f>Input!I39</f>
        <v>1826.5557609999998</v>
      </c>
      <c r="D38">
        <f t="shared" si="8"/>
        <v>179.58086642857097</v>
      </c>
      <c r="E38">
        <f t="shared" si="9"/>
        <v>4.5975912885305759</v>
      </c>
      <c r="F38">
        <f t="shared" si="2"/>
        <v>30619.146578735083</v>
      </c>
      <c r="G38">
        <f t="shared" si="3"/>
        <v>1751192.2945540936</v>
      </c>
      <c r="L38">
        <f>Input!J39</f>
        <v>9.4364489999998113</v>
      </c>
      <c r="M38">
        <f t="shared" si="4"/>
        <v>8.0209817142851989</v>
      </c>
      <c r="N38">
        <f t="shared" si="10"/>
        <v>1.7728208457193739</v>
      </c>
      <c r="O38">
        <f t="shared" si="6"/>
        <v>58.731196487079785</v>
      </c>
      <c r="P38">
        <f t="shared" si="7"/>
        <v>1052.986074501109</v>
      </c>
    </row>
    <row r="39" spans="1:16" x14ac:dyDescent="0.25">
      <c r="A39">
        <f>Input!G40</f>
        <v>172</v>
      </c>
      <c r="B39">
        <f t="shared" si="1"/>
        <v>36</v>
      </c>
      <c r="C39" s="4">
        <f>Input!I40</f>
        <v>1836.4902448571429</v>
      </c>
      <c r="D39">
        <f t="shared" si="8"/>
        <v>189.51535028571402</v>
      </c>
      <c r="E39">
        <f t="shared" si="9"/>
        <v>4.9691864413771354</v>
      </c>
      <c r="F39">
        <f t="shared" si="2"/>
        <v>34057.286589660835</v>
      </c>
      <c r="G39">
        <f t="shared" si="3"/>
        <v>1750208.9494162656</v>
      </c>
      <c r="L39">
        <f>Input!J40</f>
        <v>9.93448385714305</v>
      </c>
      <c r="M39">
        <f t="shared" si="4"/>
        <v>8.5190165714284376</v>
      </c>
      <c r="N39">
        <f t="shared" si="10"/>
        <v>1.8016767919085206</v>
      </c>
      <c r="O39">
        <f t="shared" si="6"/>
        <v>66.142550760328689</v>
      </c>
      <c r="P39">
        <f t="shared" si="7"/>
        <v>1051.1141708653863</v>
      </c>
    </row>
    <row r="40" spans="1:16" x14ac:dyDescent="0.25">
      <c r="A40">
        <f>Input!G41</f>
        <v>173</v>
      </c>
      <c r="B40">
        <f t="shared" si="1"/>
        <v>37</v>
      </c>
      <c r="C40" s="4">
        <f>Input!I41</f>
        <v>1845.559720857143</v>
      </c>
      <c r="D40">
        <f t="shared" si="8"/>
        <v>198.58482628571414</v>
      </c>
      <c r="E40">
        <f t="shared" si="9"/>
        <v>5.3707852865659538</v>
      </c>
      <c r="F40">
        <f t="shared" si="2"/>
        <v>37331.665639220511</v>
      </c>
      <c r="G40">
        <f t="shared" si="3"/>
        <v>1749146.5165957073</v>
      </c>
      <c r="L40">
        <f>Input!J41</f>
        <v>9.0694760000001224</v>
      </c>
      <c r="M40">
        <f t="shared" si="4"/>
        <v>7.65400871428551</v>
      </c>
      <c r="N40">
        <f t="shared" si="10"/>
        <v>1.8328581536078556</v>
      </c>
      <c r="O40">
        <f t="shared" si="6"/>
        <v>52.368637854723055</v>
      </c>
      <c r="P40">
        <f t="shared" si="7"/>
        <v>1049.0932880872099</v>
      </c>
    </row>
    <row r="41" spans="1:16" x14ac:dyDescent="0.25">
      <c r="A41">
        <f>Input!G42</f>
        <v>174</v>
      </c>
      <c r="B41">
        <f t="shared" si="1"/>
        <v>38</v>
      </c>
      <c r="C41" s="4">
        <f>Input!I42</f>
        <v>1855.1796562857141</v>
      </c>
      <c r="D41">
        <f t="shared" si="8"/>
        <v>208.20476171428527</v>
      </c>
      <c r="E41">
        <f t="shared" si="9"/>
        <v>5.804805355051367</v>
      </c>
      <c r="F41">
        <f t="shared" si="2"/>
        <v>40965.742334219787</v>
      </c>
      <c r="G41">
        <f t="shared" si="3"/>
        <v>1747998.675856001</v>
      </c>
      <c r="L41">
        <f>Input!J42</f>
        <v>9.6199354285711252</v>
      </c>
      <c r="M41">
        <f t="shared" si="4"/>
        <v>8.2044681428565127</v>
      </c>
      <c r="N41">
        <f t="shared" si="10"/>
        <v>1.8665515434275024</v>
      </c>
      <c r="O41">
        <f t="shared" si="6"/>
        <v>60.114961670404817</v>
      </c>
      <c r="P41">
        <f t="shared" si="7"/>
        <v>1046.9117851082121</v>
      </c>
    </row>
    <row r="42" spans="1:16" x14ac:dyDescent="0.25">
      <c r="A42">
        <f>Input!G43</f>
        <v>175</v>
      </c>
      <c r="B42">
        <f t="shared" si="1"/>
        <v>39</v>
      </c>
      <c r="C42" s="4">
        <f>Input!I43</f>
        <v>1863.9345840000001</v>
      </c>
      <c r="D42">
        <f t="shared" si="8"/>
        <v>216.95968942857121</v>
      </c>
      <c r="E42">
        <f t="shared" si="9"/>
        <v>6.2738581190058982</v>
      </c>
      <c r="F42">
        <f t="shared" si="2"/>
        <v>44388.519514602616</v>
      </c>
      <c r="G42">
        <f t="shared" si="3"/>
        <v>1746758.6087149268</v>
      </c>
      <c r="L42">
        <f>Input!J43</f>
        <v>8.754927714285941</v>
      </c>
      <c r="M42">
        <f t="shared" si="4"/>
        <v>7.3394604285713285</v>
      </c>
      <c r="N42">
        <f t="shared" si="10"/>
        <v>1.9029584173380556</v>
      </c>
      <c r="O42">
        <f t="shared" si="6"/>
        <v>46.949483246316497</v>
      </c>
      <c r="P42">
        <f t="shared" si="7"/>
        <v>1044.5571477637275</v>
      </c>
    </row>
    <row r="43" spans="1:16" x14ac:dyDescent="0.25">
      <c r="A43">
        <f>Input!G44</f>
        <v>176</v>
      </c>
      <c r="B43">
        <f t="shared" si="1"/>
        <v>40</v>
      </c>
      <c r="C43" s="4">
        <f>Input!I44</f>
        <v>1872.2701140000001</v>
      </c>
      <c r="D43">
        <f t="shared" si="8"/>
        <v>225.29521942857127</v>
      </c>
      <c r="E43">
        <f t="shared" si="9"/>
        <v>6.7807644073970641</v>
      </c>
      <c r="F43">
        <f t="shared" si="2"/>
        <v>47748.567053200764</v>
      </c>
      <c r="G43">
        <f t="shared" si="3"/>
        <v>1745418.9603204483</v>
      </c>
      <c r="L43">
        <f>Input!J44</f>
        <v>8.3355300000000625</v>
      </c>
      <c r="M43">
        <f t="shared" si="4"/>
        <v>6.9200627142854501</v>
      </c>
      <c r="N43">
        <f t="shared" si="10"/>
        <v>1.9422962330716138</v>
      </c>
      <c r="O43">
        <f t="shared" si="6"/>
        <v>40.873437998594113</v>
      </c>
      <c r="P43">
        <f t="shared" si="7"/>
        <v>1042.0159295540329</v>
      </c>
    </row>
    <row r="44" spans="1:16" x14ac:dyDescent="0.25">
      <c r="A44">
        <f>Input!G45</f>
        <v>177</v>
      </c>
      <c r="B44">
        <f t="shared" si="1"/>
        <v>41</v>
      </c>
      <c r="C44" s="4">
        <f>Input!I45</f>
        <v>1881.051254</v>
      </c>
      <c r="D44">
        <f t="shared" si="8"/>
        <v>234.0763594285711</v>
      </c>
      <c r="E44">
        <f t="shared" si="9"/>
        <v>7.328571022809764</v>
      </c>
      <c r="F44">
        <f t="shared" si="2"/>
        <v>51414.559546903911</v>
      </c>
      <c r="G44">
        <f t="shared" si="3"/>
        <v>1743971.798606415</v>
      </c>
      <c r="L44">
        <f>Input!J45</f>
        <v>8.781139999999823</v>
      </c>
      <c r="M44">
        <f t="shared" si="4"/>
        <v>7.3656727142852105</v>
      </c>
      <c r="N44">
        <f t="shared" si="10"/>
        <v>1.984799695160788</v>
      </c>
      <c r="O44">
        <f t="shared" si="6"/>
        <v>46.190241539179546</v>
      </c>
      <c r="P44">
        <f t="shared" si="7"/>
        <v>1039.2736895045691</v>
      </c>
    </row>
    <row r="45" spans="1:16" x14ac:dyDescent="0.25">
      <c r="A45">
        <f>Input!G46</f>
        <v>178</v>
      </c>
      <c r="B45">
        <f t="shared" si="1"/>
        <v>42</v>
      </c>
      <c r="C45" s="4">
        <f>Input!I46</f>
        <v>1890.0420928571427</v>
      </c>
      <c r="D45">
        <f t="shared" si="8"/>
        <v>243.06719828571386</v>
      </c>
      <c r="E45">
        <f t="shared" si="9"/>
        <v>7.9205686490459764</v>
      </c>
      <c r="F45">
        <f t="shared" si="2"/>
        <v>55293.937429484256</v>
      </c>
      <c r="G45">
        <f t="shared" si="3"/>
        <v>1742408.5705682121</v>
      </c>
      <c r="L45">
        <f>Input!J46</f>
        <v>8.9908388571427622</v>
      </c>
      <c r="M45">
        <f t="shared" si="4"/>
        <v>7.5753715714281498</v>
      </c>
      <c r="N45">
        <f t="shared" si="10"/>
        <v>2.0307220924502283</v>
      </c>
      <c r="O45">
        <f t="shared" si="6"/>
        <v>48.443225378154075</v>
      </c>
      <c r="P45">
        <f t="shared" si="7"/>
        <v>1036.3149271859695</v>
      </c>
    </row>
    <row r="46" spans="1:16" x14ac:dyDescent="0.25">
      <c r="A46">
        <f>Input!G47</f>
        <v>179</v>
      </c>
      <c r="B46">
        <f t="shared" si="1"/>
        <v>43</v>
      </c>
      <c r="C46" s="4">
        <f>Input!I47</f>
        <v>1899.0067194285714</v>
      </c>
      <c r="D46">
        <f t="shared" si="8"/>
        <v>252.03182485714251</v>
      </c>
      <c r="E46">
        <f t="shared" si="9"/>
        <v>8.5603111450080416</v>
      </c>
      <c r="F46">
        <f t="shared" si="2"/>
        <v>59278.377989278088</v>
      </c>
      <c r="G46">
        <f t="shared" si="3"/>
        <v>1740720.0554955832</v>
      </c>
      <c r="L46">
        <f>Input!J47</f>
        <v>8.9646265714286528</v>
      </c>
      <c r="M46">
        <f t="shared" si="4"/>
        <v>7.5491592857140404</v>
      </c>
      <c r="N46">
        <f t="shared" si="10"/>
        <v>2.0803367341938945</v>
      </c>
      <c r="O46">
        <f t="shared" si="6"/>
        <v>47.393446563053779</v>
      </c>
      <c r="P46">
        <f t="shared" si="7"/>
        <v>1033.1230150193774</v>
      </c>
    </row>
    <row r="47" spans="1:16" x14ac:dyDescent="0.25">
      <c r="A47">
        <f>Input!G48</f>
        <v>180</v>
      </c>
      <c r="B47">
        <f t="shared" si="1"/>
        <v>44</v>
      </c>
      <c r="C47" s="4">
        <f>Input!I48</f>
        <v>1908.0499830000001</v>
      </c>
      <c r="D47">
        <f t="shared" si="8"/>
        <v>261.07508842857123</v>
      </c>
      <c r="E47">
        <f t="shared" si="9"/>
        <v>9.2516363266207389</v>
      </c>
      <c r="F47">
        <f t="shared" si="2"/>
        <v>63415.051028543356</v>
      </c>
      <c r="G47">
        <f t="shared" si="3"/>
        <v>1738896.3149981585</v>
      </c>
      <c r="L47">
        <f>Input!J48</f>
        <v>9.0432635714287244</v>
      </c>
      <c r="M47">
        <f t="shared" si="4"/>
        <v>7.6277962857141119</v>
      </c>
      <c r="N47">
        <f t="shared" si="10"/>
        <v>2.1339384911210839</v>
      </c>
      <c r="O47">
        <f t="shared" si="6"/>
        <v>47.738773065368186</v>
      </c>
      <c r="P47">
        <f t="shared" si="7"/>
        <v>1029.6801280591324</v>
      </c>
    </row>
    <row r="48" spans="1:16" x14ac:dyDescent="0.25">
      <c r="A48">
        <f>Input!G49</f>
        <v>181</v>
      </c>
      <c r="B48">
        <f t="shared" si="1"/>
        <v>45</v>
      </c>
      <c r="C48" s="4">
        <f>Input!I49</f>
        <v>1916.0971770000001</v>
      </c>
      <c r="D48">
        <f t="shared" si="8"/>
        <v>269.12228242857122</v>
      </c>
      <c r="E48">
        <f t="shared" si="9"/>
        <v>9.9986883450596391</v>
      </c>
      <c r="F48">
        <f t="shared" si="2"/>
        <v>67145.037010756481</v>
      </c>
      <c r="G48">
        <f t="shared" si="3"/>
        <v>1736926.6396592939</v>
      </c>
      <c r="L48">
        <f>Input!J49</f>
        <v>8.0471939999999904</v>
      </c>
      <c r="M48">
        <f t="shared" si="4"/>
        <v>6.631726714285378</v>
      </c>
      <c r="N48">
        <f t="shared" si="10"/>
        <v>2.1918454481094614</v>
      </c>
      <c r="O48">
        <f t="shared" si="6"/>
        <v>34.285106664126516</v>
      </c>
      <c r="P48">
        <f t="shared" si="7"/>
        <v>1025.9671715255572</v>
      </c>
    </row>
    <row r="49" spans="1:16" x14ac:dyDescent="0.25">
      <c r="A49">
        <f>Input!G50</f>
        <v>182</v>
      </c>
      <c r="B49">
        <f t="shared" si="1"/>
        <v>46</v>
      </c>
      <c r="C49" s="4">
        <f>Input!I50</f>
        <v>1924.2754327142854</v>
      </c>
      <c r="D49">
        <f t="shared" si="8"/>
        <v>277.30053814285657</v>
      </c>
      <c r="E49">
        <f t="shared" si="9"/>
        <v>10.805941776310165</v>
      </c>
      <c r="F49">
        <f t="shared" si="2"/>
        <v>71019.369892568473</v>
      </c>
      <c r="G49">
        <f t="shared" si="3"/>
        <v>1734799.4921560325</v>
      </c>
      <c r="L49">
        <f>Input!J50</f>
        <v>8.178255714285342</v>
      </c>
      <c r="M49">
        <f t="shared" si="4"/>
        <v>6.7627884285707296</v>
      </c>
      <c r="N49">
        <f t="shared" si="10"/>
        <v>2.2544006753370218</v>
      </c>
      <c r="O49">
        <f t="shared" si="6"/>
        <v>35.092058522473401</v>
      </c>
      <c r="P49">
        <f t="shared" si="7"/>
        <v>1021.9637064576222</v>
      </c>
    </row>
    <row r="50" spans="1:16" x14ac:dyDescent="0.25">
      <c r="A50">
        <f>Input!G51</f>
        <v>183</v>
      </c>
      <c r="B50">
        <f t="shared" si="1"/>
        <v>47</v>
      </c>
      <c r="C50" s="4">
        <f>Input!I51</f>
        <v>1932.6633872857142</v>
      </c>
      <c r="D50">
        <f t="shared" si="8"/>
        <v>285.6884927142853</v>
      </c>
      <c r="E50">
        <f t="shared" si="9"/>
        <v>11.678227544058908</v>
      </c>
      <c r="F50">
        <f t="shared" si="2"/>
        <v>75081.625418657772</v>
      </c>
      <c r="G50">
        <f t="shared" si="3"/>
        <v>1732502.4466878457</v>
      </c>
      <c r="L50">
        <f>Input!J51</f>
        <v>8.387954571428736</v>
      </c>
      <c r="M50">
        <f t="shared" si="4"/>
        <v>6.9724872857141236</v>
      </c>
      <c r="N50">
        <f t="shared" si="10"/>
        <v>2.32197412498875</v>
      </c>
      <c r="O50">
        <f t="shared" si="6"/>
        <v>36.796118776592252</v>
      </c>
      <c r="P50">
        <f t="shared" si="7"/>
        <v>1017.6478739714372</v>
      </c>
    </row>
    <row r="51" spans="1:16" x14ac:dyDescent="0.25">
      <c r="A51">
        <f>Input!G52</f>
        <v>184</v>
      </c>
      <c r="B51">
        <f t="shared" si="1"/>
        <v>48</v>
      </c>
      <c r="C51" s="4">
        <f>Input!I52</f>
        <v>1942.8075700000002</v>
      </c>
      <c r="D51">
        <f t="shared" si="8"/>
        <v>295.83267542857129</v>
      </c>
      <c r="E51">
        <f t="shared" si="9"/>
        <v>12.620760805079801</v>
      </c>
      <c r="F51">
        <f t="shared" si="2"/>
        <v>80208.988584703839</v>
      </c>
      <c r="G51">
        <f t="shared" si="3"/>
        <v>1730022.1245649592</v>
      </c>
      <c r="L51">
        <f>Input!J52</f>
        <v>10.144182714285989</v>
      </c>
      <c r="M51">
        <f t="shared" si="4"/>
        <v>8.7287154285713768</v>
      </c>
      <c r="N51">
        <f t="shared" si="10"/>
        <v>2.3949646607575543</v>
      </c>
      <c r="O51">
        <f t="shared" si="6"/>
        <v>60.050380441131026</v>
      </c>
      <c r="P51">
        <f t="shared" si="7"/>
        <v>1012.9963187488984</v>
      </c>
    </row>
    <row r="52" spans="1:16" x14ac:dyDescent="0.25">
      <c r="A52">
        <f>Input!G53</f>
        <v>185</v>
      </c>
      <c r="B52">
        <f t="shared" si="1"/>
        <v>49</v>
      </c>
      <c r="C52" s="4">
        <f>Input!I53</f>
        <v>1953.7381234285715</v>
      </c>
      <c r="D52">
        <f t="shared" si="8"/>
        <v>306.76322885714262</v>
      </c>
      <c r="E52">
        <f t="shared" si="9"/>
        <v>13.63917093357855</v>
      </c>
      <c r="F52">
        <f t="shared" si="2"/>
        <v>85921.713333576947</v>
      </c>
      <c r="G52">
        <f t="shared" si="3"/>
        <v>1727344.1258191266</v>
      </c>
      <c r="L52">
        <f>Input!J53</f>
        <v>10.930553428571329</v>
      </c>
      <c r="M52">
        <f t="shared" si="4"/>
        <v>9.5150861428567168</v>
      </c>
      <c r="N52">
        <f t="shared" si="10"/>
        <v>2.4738022274910154</v>
      </c>
      <c r="O52">
        <f t="shared" si="6"/>
        <v>71.516640876973327</v>
      </c>
      <c r="P52">
        <f t="shared" si="7"/>
        <v>1007.98411254495</v>
      </c>
    </row>
    <row r="53" spans="1:16" x14ac:dyDescent="0.25">
      <c r="A53">
        <f>Input!G54</f>
        <v>186</v>
      </c>
      <c r="B53">
        <f t="shared" si="1"/>
        <v>50</v>
      </c>
      <c r="C53" s="4">
        <f>Input!I54</f>
        <v>1967.6306732857142</v>
      </c>
      <c r="D53">
        <f t="shared" si="8"/>
        <v>320.65577871428536</v>
      </c>
      <c r="E53">
        <f t="shared" si="9"/>
        <v>14.739533748338927</v>
      </c>
      <c r="F53">
        <f t="shared" si="2"/>
        <v>93584.748934064934</v>
      </c>
      <c r="G53">
        <f t="shared" si="3"/>
        <v>1724452.9567166085</v>
      </c>
      <c r="L53">
        <f>Input!J54</f>
        <v>13.89254985714274</v>
      </c>
      <c r="M53">
        <f t="shared" si="4"/>
        <v>12.477082571428127</v>
      </c>
      <c r="N53">
        <f t="shared" si="10"/>
        <v>2.5589501683811502</v>
      </c>
      <c r="O53">
        <f t="shared" si="6"/>
        <v>128.45048190509681</v>
      </c>
      <c r="P53">
        <f t="shared" si="7"/>
        <v>1002.5846786957804</v>
      </c>
    </row>
    <row r="54" spans="1:16" x14ac:dyDescent="0.25">
      <c r="A54">
        <f>Input!G55</f>
        <v>187</v>
      </c>
      <c r="B54">
        <f t="shared" si="1"/>
        <v>51</v>
      </c>
      <c r="C54" s="4">
        <f>Input!I55</f>
        <v>1982.7814164285717</v>
      </c>
      <c r="D54">
        <f t="shared" si="8"/>
        <v>335.8065218571428</v>
      </c>
      <c r="E54">
        <f t="shared" si="9"/>
        <v>15.92840613390115</v>
      </c>
      <c r="F54">
        <f t="shared" si="2"/>
        <v>102322.00891865158</v>
      </c>
      <c r="G54">
        <f t="shared" si="3"/>
        <v>1721331.9530757163</v>
      </c>
      <c r="L54">
        <f>Input!J55</f>
        <v>15.150743142857436</v>
      </c>
      <c r="M54">
        <f t="shared" si="4"/>
        <v>13.735275857142824</v>
      </c>
      <c r="N54">
        <f t="shared" si="10"/>
        <v>2.6509076970570593</v>
      </c>
      <c r="O54">
        <f t="shared" si="6"/>
        <v>156.24588617208752</v>
      </c>
      <c r="P54">
        <f t="shared" si="7"/>
        <v>996.76971883838178</v>
      </c>
    </row>
    <row r="55" spans="1:16" x14ac:dyDescent="0.25">
      <c r="A55">
        <f>Input!G56</f>
        <v>188</v>
      </c>
      <c r="B55">
        <f t="shared" si="1"/>
        <v>52</v>
      </c>
      <c r="C55" s="4">
        <f>Input!I56</f>
        <v>1999.7932369999999</v>
      </c>
      <c r="D55">
        <f t="shared" si="8"/>
        <v>352.81834242857099</v>
      </c>
      <c r="E55">
        <f t="shared" si="9"/>
        <v>17.212863214301422</v>
      </c>
      <c r="F55">
        <f t="shared" si="2"/>
        <v>112631.03767863952</v>
      </c>
      <c r="G55">
        <f t="shared" si="3"/>
        <v>1717963.1993207806</v>
      </c>
      <c r="L55">
        <f>Input!J56</f>
        <v>17.011820571428188</v>
      </c>
      <c r="M55">
        <f t="shared" si="4"/>
        <v>15.596353285713576</v>
      </c>
      <c r="N55">
        <f t="shared" si="10"/>
        <v>2.7502125317999964</v>
      </c>
      <c r="O55">
        <f t="shared" si="6"/>
        <v>203.39346387598752</v>
      </c>
      <c r="P55">
        <f t="shared" si="7"/>
        <v>990.50914331928084</v>
      </c>
    </row>
    <row r="56" spans="1:16" x14ac:dyDescent="0.25">
      <c r="A56">
        <f>Input!G57</f>
        <v>189</v>
      </c>
      <c r="B56">
        <f t="shared" si="1"/>
        <v>53</v>
      </c>
      <c r="C56" s="4">
        <f>Input!I57</f>
        <v>2017.7487024285713</v>
      </c>
      <c r="D56">
        <f t="shared" si="8"/>
        <v>370.7738078571424</v>
      </c>
      <c r="E56">
        <f t="shared" si="9"/>
        <v>18.600538244999807</v>
      </c>
      <c r="F56">
        <f t="shared" si="2"/>
        <v>124026.01182930687</v>
      </c>
      <c r="G56">
        <f t="shared" si="3"/>
        <v>1714327.4432420586</v>
      </c>
      <c r="L56">
        <f>Input!J57</f>
        <v>17.955465428571415</v>
      </c>
      <c r="M56">
        <f t="shared" si="4"/>
        <v>16.539998142856803</v>
      </c>
      <c r="N56">
        <f t="shared" si="10"/>
        <v>2.8574436988337792</v>
      </c>
      <c r="O56">
        <f t="shared" si="6"/>
        <v>227.95026015162981</v>
      </c>
      <c r="P56">
        <f t="shared" si="7"/>
        <v>983.77100708261139</v>
      </c>
    </row>
    <row r="57" spans="1:16" x14ac:dyDescent="0.25">
      <c r="A57">
        <f>Input!G58</f>
        <v>190</v>
      </c>
      <c r="B57">
        <f t="shared" si="1"/>
        <v>54</v>
      </c>
      <c r="C57" s="4">
        <f>Input!I58</f>
        <v>2037.2769094285718</v>
      </c>
      <c r="D57">
        <f t="shared" si="8"/>
        <v>390.30201485714292</v>
      </c>
      <c r="E57">
        <f t="shared" si="9"/>
        <v>20.099665395380146</v>
      </c>
      <c r="F57">
        <f t="shared" si="2"/>
        <v>137049.77954700912</v>
      </c>
      <c r="G57">
        <f t="shared" si="3"/>
        <v>1710404.0064784382</v>
      </c>
      <c r="L57">
        <f>Input!J58</f>
        <v>19.528207000000521</v>
      </c>
      <c r="M57">
        <f t="shared" si="4"/>
        <v>18.112739714285908</v>
      </c>
      <c r="N57">
        <f t="shared" si="10"/>
        <v>2.9732245112232665</v>
      </c>
      <c r="O57">
        <f t="shared" si="6"/>
        <v>274.0674452037216</v>
      </c>
      <c r="P57">
        <f t="shared" si="7"/>
        <v>976.52145319120086</v>
      </c>
    </row>
    <row r="58" spans="1:16" x14ac:dyDescent="0.25">
      <c r="A58">
        <f>Input!G59</f>
        <v>191</v>
      </c>
      <c r="B58">
        <f t="shared" si="1"/>
        <v>55</v>
      </c>
      <c r="C58" s="4">
        <f>Input!I59</f>
        <v>2056.6478421428569</v>
      </c>
      <c r="D58">
        <f t="shared" si="8"/>
        <v>409.67294757142804</v>
      </c>
      <c r="E58">
        <f t="shared" si="9"/>
        <v>21.719125600453101</v>
      </c>
      <c r="F58">
        <f t="shared" si="2"/>
        <v>150508.16798188695</v>
      </c>
      <c r="G58">
        <f t="shared" si="3"/>
        <v>1706170.6907985231</v>
      </c>
      <c r="L58">
        <f>Input!J59</f>
        <v>19.370932714285118</v>
      </c>
      <c r="M58">
        <f t="shared" si="4"/>
        <v>17.955465428570506</v>
      </c>
      <c r="N58">
        <f t="shared" si="10"/>
        <v>3.098225729308087</v>
      </c>
      <c r="O58">
        <f t="shared" si="6"/>
        <v>264.80099261892025</v>
      </c>
      <c r="P58">
        <f t="shared" si="7"/>
        <v>968.72466655598271</v>
      </c>
    </row>
    <row r="59" spans="1:16" x14ac:dyDescent="0.25">
      <c r="A59">
        <f>Input!G60</f>
        <v>192</v>
      </c>
      <c r="B59">
        <f t="shared" si="1"/>
        <v>56</v>
      </c>
      <c r="C59" s="4">
        <f>Input!I60</f>
        <v>2076.3595355714283</v>
      </c>
      <c r="D59">
        <f t="shared" si="8"/>
        <v>429.38464099999942</v>
      </c>
      <c r="E59">
        <f t="shared" si="9"/>
        <v>23.468495665926245</v>
      </c>
      <c r="F59">
        <f t="shared" si="2"/>
        <v>164767.91704287243</v>
      </c>
      <c r="G59">
        <f t="shared" si="3"/>
        <v>1701603.6803278634</v>
      </c>
      <c r="L59">
        <f>Input!J60</f>
        <v>19.71169342857138</v>
      </c>
      <c r="M59">
        <f t="shared" si="4"/>
        <v>18.296226142856767</v>
      </c>
      <c r="N59">
        <f t="shared" si="10"/>
        <v>3.2331689077708878</v>
      </c>
      <c r="O59">
        <f t="shared" si="6"/>
        <v>271.54177038262304</v>
      </c>
      <c r="P59">
        <f t="shared" si="7"/>
        <v>960.34284093627298</v>
      </c>
    </row>
    <row r="60" spans="1:16" x14ac:dyDescent="0.25">
      <c r="A60">
        <f>Input!G61</f>
        <v>193</v>
      </c>
      <c r="B60">
        <f t="shared" si="1"/>
        <v>57</v>
      </c>
      <c r="C60" s="4">
        <f>Input!I61</f>
        <v>2095.0227345714284</v>
      </c>
      <c r="D60">
        <f t="shared" si="8"/>
        <v>448.0478399999995</v>
      </c>
      <c r="E60">
        <f t="shared" si="9"/>
        <v>25.358100815382599</v>
      </c>
      <c r="F60">
        <f t="shared" si="2"/>
        <v>178666.61561195945</v>
      </c>
      <c r="G60">
        <f t="shared" si="3"/>
        <v>1696677.4399579116</v>
      </c>
      <c r="L60">
        <f>Input!J61</f>
        <v>18.663199000000077</v>
      </c>
      <c r="M60">
        <f t="shared" si="4"/>
        <v>17.247731714285464</v>
      </c>
      <c r="N60">
        <f t="shared" si="10"/>
        <v>3.3788299333465233</v>
      </c>
      <c r="O60">
        <f t="shared" si="6"/>
        <v>233.61193776567603</v>
      </c>
      <c r="P60">
        <f t="shared" si="7"/>
        <v>951.33616283441415</v>
      </c>
    </row>
    <row r="61" spans="1:16" x14ac:dyDescent="0.25">
      <c r="A61">
        <f>Input!G62</f>
        <v>194</v>
      </c>
      <c r="B61">
        <f t="shared" si="1"/>
        <v>58</v>
      </c>
      <c r="C61" s="4">
        <f>Input!I62</f>
        <v>2114.6033661428569</v>
      </c>
      <c r="D61">
        <f t="shared" si="8"/>
        <v>467.62847157142801</v>
      </c>
      <c r="E61">
        <f t="shared" si="9"/>
        <v>27.399070871639562</v>
      </c>
      <c r="F61">
        <f t="shared" si="2"/>
        <v>193801.92524049492</v>
      </c>
      <c r="G61">
        <f t="shared" si="3"/>
        <v>1691364.6102784709</v>
      </c>
      <c r="L61">
        <f>Input!J62</f>
        <v>19.580631571428512</v>
      </c>
      <c r="M61">
        <f t="shared" si="4"/>
        <v>18.1651642857139</v>
      </c>
      <c r="N61">
        <f t="shared" si="10"/>
        <v>3.5360427557715011</v>
      </c>
      <c r="O61">
        <f t="shared" si="6"/>
        <v>257.42883026350609</v>
      </c>
      <c r="P61">
        <f t="shared" si="7"/>
        <v>941.66281655167279</v>
      </c>
    </row>
    <row r="62" spans="1:16" x14ac:dyDescent="0.25">
      <c r="A62">
        <f>Input!G63</f>
        <v>195</v>
      </c>
      <c r="B62">
        <f t="shared" si="1"/>
        <v>59</v>
      </c>
      <c r="C62" s="4">
        <f>Input!I63</f>
        <v>2134.8393067142856</v>
      </c>
      <c r="D62">
        <f t="shared" si="8"/>
        <v>487.86441214285674</v>
      </c>
      <c r="E62">
        <f t="shared" si="9"/>
        <v>29.603400266104998</v>
      </c>
      <c r="F62">
        <f t="shared" si="2"/>
        <v>210003.15500630441</v>
      </c>
      <c r="G62">
        <f t="shared" si="3"/>
        <v>1685635.8995028078</v>
      </c>
      <c r="L62">
        <f>Input!J63</f>
        <v>20.235940571428728</v>
      </c>
      <c r="M62">
        <f t="shared" si="4"/>
        <v>18.820473285714115</v>
      </c>
      <c r="N62">
        <f t="shared" si="10"/>
        <v>3.7057033127952193</v>
      </c>
      <c r="O62">
        <f t="shared" si="6"/>
        <v>273.24874382671544</v>
      </c>
      <c r="P62">
        <f t="shared" si="7"/>
        <v>931.27901540717028</v>
      </c>
    </row>
    <row r="63" spans="1:16" x14ac:dyDescent="0.25">
      <c r="A63">
        <f>Input!G64</f>
        <v>196</v>
      </c>
      <c r="B63">
        <f t="shared" si="1"/>
        <v>60</v>
      </c>
      <c r="C63" s="4">
        <f>Input!I64</f>
        <v>2155.3635832857144</v>
      </c>
      <c r="D63">
        <f t="shared" si="8"/>
        <v>508.38868871428554</v>
      </c>
      <c r="E63">
        <f t="shared" si="9"/>
        <v>31.984012069700519</v>
      </c>
      <c r="F63">
        <f t="shared" si="2"/>
        <v>226961.41592883162</v>
      </c>
      <c r="G63">
        <f t="shared" si="3"/>
        <v>1679459.9730066929</v>
      </c>
      <c r="L63">
        <f>Input!J64</f>
        <v>20.5242765714288</v>
      </c>
      <c r="M63">
        <f t="shared" si="4"/>
        <v>19.108809285714187</v>
      </c>
      <c r="N63">
        <f t="shared" si="10"/>
        <v>3.8887736478614414</v>
      </c>
      <c r="O63">
        <f t="shared" si="6"/>
        <v>276.73995752001815</v>
      </c>
      <c r="P63">
        <f t="shared" si="7"/>
        <v>920.13906495740207</v>
      </c>
    </row>
    <row r="64" spans="1:16" x14ac:dyDescent="0.25">
      <c r="A64">
        <f>Input!G65</f>
        <v>197</v>
      </c>
      <c r="B64">
        <f t="shared" si="1"/>
        <v>61</v>
      </c>
      <c r="C64" s="4">
        <f>Input!I65</f>
        <v>2175.4422497142855</v>
      </c>
      <c r="D64">
        <f t="shared" si="8"/>
        <v>528.4673551428566</v>
      </c>
      <c r="E64">
        <f t="shared" si="9"/>
        <v>34.554826236215959</v>
      </c>
      <c r="F64">
        <f t="shared" si="2"/>
        <v>243949.58621095316</v>
      </c>
      <c r="G64">
        <f t="shared" si="3"/>
        <v>1672803.3412831505</v>
      </c>
      <c r="L64">
        <f>Input!J65</f>
        <v>20.078666428571069</v>
      </c>
      <c r="M64">
        <f t="shared" si="4"/>
        <v>18.663199142856456</v>
      </c>
      <c r="N64">
        <f t="shared" si="10"/>
        <v>4.0862862163466369</v>
      </c>
      <c r="O64">
        <f t="shared" si="6"/>
        <v>255.75622485234757</v>
      </c>
      <c r="P64">
        <f t="shared" si="7"/>
        <v>908.19546499995715</v>
      </c>
    </row>
    <row r="65" spans="1:16" x14ac:dyDescent="0.25">
      <c r="A65">
        <f>Input!G66</f>
        <v>198</v>
      </c>
      <c r="B65">
        <f t="shared" si="1"/>
        <v>62</v>
      </c>
      <c r="C65" s="4">
        <f>Input!I66</f>
        <v>2195.232580285714</v>
      </c>
      <c r="D65">
        <f t="shared" si="8"/>
        <v>548.25768571428512</v>
      </c>
      <c r="E65">
        <f t="shared" si="9"/>
        <v>37.330832243241098</v>
      </c>
      <c r="F65">
        <f t="shared" si="2"/>
        <v>261046.24959782168</v>
      </c>
      <c r="G65">
        <f t="shared" si="3"/>
        <v>1665630.2473278833</v>
      </c>
      <c r="L65">
        <f>Input!J66</f>
        <v>19.790330571428512</v>
      </c>
      <c r="M65">
        <f t="shared" si="4"/>
        <v>18.3748632857139</v>
      </c>
      <c r="N65">
        <f t="shared" si="10"/>
        <v>4.299348372927879</v>
      </c>
      <c r="O65">
        <f t="shared" si="6"/>
        <v>239.97052947426351</v>
      </c>
      <c r="P65">
        <f t="shared" si="7"/>
        <v>895.39905821043169</v>
      </c>
    </row>
    <row r="66" spans="1:16" x14ac:dyDescent="0.25">
      <c r="A66">
        <f>Input!G67</f>
        <v>199</v>
      </c>
      <c r="B66">
        <f t="shared" si="1"/>
        <v>63</v>
      </c>
      <c r="C66" s="4">
        <f>Input!I67</f>
        <v>2215.416096142857</v>
      </c>
      <c r="D66">
        <f t="shared" si="8"/>
        <v>568.44120157142811</v>
      </c>
      <c r="E66">
        <f t="shared" si="9"/>
        <v>40.328166306455685</v>
      </c>
      <c r="F66">
        <f t="shared" si="2"/>
        <v>278903.37801678194</v>
      </c>
      <c r="G66">
        <f t="shared" si="3"/>
        <v>1657902.5547210106</v>
      </c>
      <c r="L66">
        <f>Input!J67</f>
        <v>20.183515857142993</v>
      </c>
      <c r="M66">
        <f t="shared" si="4"/>
        <v>18.76804857142838</v>
      </c>
      <c r="N66">
        <f t="shared" si="10"/>
        <v>4.5291470286533499</v>
      </c>
      <c r="O66">
        <f t="shared" si="6"/>
        <v>245.05926341838818</v>
      </c>
      <c r="P66">
        <f t="shared" si="7"/>
        <v>881.69923445447284</v>
      </c>
    </row>
    <row r="67" spans="1:16" x14ac:dyDescent="0.25">
      <c r="A67">
        <f>Input!G68</f>
        <v>200</v>
      </c>
      <c r="B67">
        <f t="shared" si="1"/>
        <v>64</v>
      </c>
      <c r="C67" s="4">
        <f>Input!I68</f>
        <v>2235.1277895714288</v>
      </c>
      <c r="D67">
        <f t="shared" si="8"/>
        <v>588.15289499999994</v>
      </c>
      <c r="E67">
        <f t="shared" ref="E67:E83" si="11">(_Ac/(1+EXP(-1*(B67-_Muc)/_sc)))</f>
        <v>43.564193329306441</v>
      </c>
      <c r="F67">
        <f t="shared" si="2"/>
        <v>296576.85398737155</v>
      </c>
      <c r="G67">
        <f t="shared" si="3"/>
        <v>1649579.6379640801</v>
      </c>
      <c r="L67">
        <f>Input!J68</f>
        <v>19.711693428571834</v>
      </c>
      <c r="M67">
        <f t="shared" si="4"/>
        <v>18.296226142857222</v>
      </c>
      <c r="N67">
        <f t="shared" ref="N67:N83" si="12">_Ac*EXP(-1*(B67-_Muc)/_sc)*(1/_sc)*(1/(1+EXP(-1*(B67-_Muc)/_sc))^2)+$L$3</f>
        <v>4.7769534614976434</v>
      </c>
      <c r="O67">
        <f t="shared" si="6"/>
        <v>223.04645788412319</v>
      </c>
      <c r="P67">
        <f t="shared" si="7"/>
        <v>867.04420114416121</v>
      </c>
    </row>
    <row r="68" spans="1:16" x14ac:dyDescent="0.25">
      <c r="A68">
        <f>Input!G69</f>
        <v>201</v>
      </c>
      <c r="B68">
        <f t="shared" ref="B68:B84" si="13">A68-$A$3</f>
        <v>65</v>
      </c>
      <c r="C68" s="4">
        <f>Input!I69</f>
        <v>2255.494792</v>
      </c>
      <c r="D68">
        <f t="shared" ref="D68:D83" si="14">C68-$C$3</f>
        <v>608.51989742857108</v>
      </c>
      <c r="E68">
        <f t="shared" si="11"/>
        <v>47.05759373111372</v>
      </c>
      <c r="F68">
        <f t="shared" ref="F68:F83" si="15">(D68-E68)^2</f>
        <v>315239.91847325588</v>
      </c>
      <c r="G68">
        <f t="shared" ref="G68:G83" si="16">(E68-$H$4)^2</f>
        <v>1640618.2769731225</v>
      </c>
      <c r="L68">
        <f>Input!J69</f>
        <v>20.367002428571141</v>
      </c>
      <c r="M68">
        <f t="shared" ref="M68:M83" si="17">L68-$L$3</f>
        <v>18.951535142856528</v>
      </c>
      <c r="N68">
        <f t="shared" si="12"/>
        <v>5.0441282584852898</v>
      </c>
      <c r="O68">
        <f t="shared" ref="O68:O83" si="18">(L68-N68)^2</f>
        <v>234.79047283228414</v>
      </c>
      <c r="P68">
        <f t="shared" ref="P68:P83" si="19">(N68-$Q$4)^2</f>
        <v>851.38133147401686</v>
      </c>
    </row>
    <row r="69" spans="1:16" x14ac:dyDescent="0.25">
      <c r="A69">
        <f>Input!G70</f>
        <v>202</v>
      </c>
      <c r="B69">
        <f t="shared" si="13"/>
        <v>66</v>
      </c>
      <c r="C69" s="4">
        <f>Input!I70</f>
        <v>2275.5734584285715</v>
      </c>
      <c r="D69">
        <f t="shared" si="14"/>
        <v>628.59856385714261</v>
      </c>
      <c r="E69">
        <f t="shared" si="11"/>
        <v>50.828455271457393</v>
      </c>
      <c r="F69">
        <f t="shared" si="15"/>
        <v>333818.29837511445</v>
      </c>
      <c r="G69">
        <f t="shared" si="16"/>
        <v>1630972.5580251163</v>
      </c>
      <c r="L69">
        <f>Input!J70</f>
        <v>20.078666428571523</v>
      </c>
      <c r="M69">
        <f t="shared" si="17"/>
        <v>18.663199142856911</v>
      </c>
      <c r="N69">
        <f t="shared" si="12"/>
        <v>5.3321263607294664</v>
      </c>
      <c r="O69">
        <f t="shared" si="18"/>
        <v>217.46044397247121</v>
      </c>
      <c r="P69">
        <f t="shared" si="19"/>
        <v>834.65760397780787</v>
      </c>
    </row>
    <row r="70" spans="1:16" x14ac:dyDescent="0.25">
      <c r="A70">
        <f>Input!G71</f>
        <v>203</v>
      </c>
      <c r="B70">
        <f t="shared" si="13"/>
        <v>67</v>
      </c>
      <c r="C70" s="4">
        <f>Input!I71</f>
        <v>2295.9928854285713</v>
      </c>
      <c r="D70">
        <f t="shared" si="14"/>
        <v>649.01799085714242</v>
      </c>
      <c r="E70">
        <f t="shared" si="11"/>
        <v>54.898369956186251</v>
      </c>
      <c r="F70">
        <f t="shared" si="15"/>
        <v>352978.12393949588</v>
      </c>
      <c r="G70">
        <f t="shared" si="16"/>
        <v>1620593.7839133511</v>
      </c>
      <c r="L70">
        <f>Input!J71</f>
        <v>20.419426999999814</v>
      </c>
      <c r="M70">
        <f t="shared" si="17"/>
        <v>19.003959714285202</v>
      </c>
      <c r="N70">
        <f t="shared" si="12"/>
        <v>5.6425021748170705</v>
      </c>
      <c r="O70">
        <f t="shared" si="18"/>
        <v>218.35750728910205</v>
      </c>
      <c r="P70">
        <f t="shared" si="19"/>
        <v>816.82014858934792</v>
      </c>
    </row>
    <row r="71" spans="1:16" x14ac:dyDescent="0.25">
      <c r="A71">
        <f>Input!G72</f>
        <v>204</v>
      </c>
      <c r="B71">
        <f t="shared" si="13"/>
        <v>68</v>
      </c>
      <c r="C71" s="4">
        <f>Input!I72</f>
        <v>2315.4686675714283</v>
      </c>
      <c r="D71">
        <f t="shared" si="14"/>
        <v>668.49377299999946</v>
      </c>
      <c r="E71">
        <f t="shared" si="11"/>
        <v>59.290536069317952</v>
      </c>
      <c r="F71">
        <f t="shared" si="15"/>
        <v>371128.58388682012</v>
      </c>
      <c r="G71">
        <f t="shared" si="16"/>
        <v>1609430.3965941288</v>
      </c>
      <c r="L71">
        <f>Input!J72</f>
        <v>19.475782142857042</v>
      </c>
      <c r="M71">
        <f t="shared" si="17"/>
        <v>18.06031485714243</v>
      </c>
      <c r="N71">
        <f t="shared" si="12"/>
        <v>5.9769147047218132</v>
      </c>
      <c r="O71">
        <f t="shared" si="18"/>
        <v>182.21942211234753</v>
      </c>
      <c r="P71">
        <f t="shared" si="19"/>
        <v>797.81691625822543</v>
      </c>
    </row>
    <row r="72" spans="1:16" x14ac:dyDescent="0.25">
      <c r="A72">
        <f>Input!G73</f>
        <v>205</v>
      </c>
      <c r="B72">
        <f t="shared" si="13"/>
        <v>69</v>
      </c>
      <c r="C72" s="4">
        <f>Input!I73</f>
        <v>2334.5774767142861</v>
      </c>
      <c r="D72">
        <f t="shared" si="14"/>
        <v>687.60258214285727</v>
      </c>
      <c r="E72">
        <f t="shared" si="11"/>
        <v>64.029865324037672</v>
      </c>
      <c r="F72">
        <f t="shared" si="15"/>
        <v>388842.93316080375</v>
      </c>
      <c r="G72">
        <f t="shared" si="16"/>
        <v>1597427.9162105329</v>
      </c>
      <c r="L72">
        <f>Input!J73</f>
        <v>19.108809142857808</v>
      </c>
      <c r="M72">
        <f t="shared" si="17"/>
        <v>17.693341857143196</v>
      </c>
      <c r="N72">
        <f t="shared" si="12"/>
        <v>6.3371326476785805</v>
      </c>
      <c r="O72">
        <f t="shared" si="18"/>
        <v>163.11572049751359</v>
      </c>
      <c r="P72">
        <f t="shared" si="19"/>
        <v>777.59749114589533</v>
      </c>
    </row>
    <row r="73" spans="1:16" x14ac:dyDescent="0.25">
      <c r="A73">
        <f>Input!G74</f>
        <v>206</v>
      </c>
      <c r="B73">
        <f t="shared" si="13"/>
        <v>70</v>
      </c>
      <c r="C73" s="4">
        <f>Input!I74</f>
        <v>2354.498869</v>
      </c>
      <c r="D73">
        <f t="shared" si="14"/>
        <v>707.52397442857114</v>
      </c>
      <c r="E73">
        <f t="shared" si="11"/>
        <v>69.143095063370737</v>
      </c>
      <c r="F73">
        <f t="shared" si="15"/>
        <v>407530.1471390865</v>
      </c>
      <c r="G73">
        <f t="shared" si="16"/>
        <v>1584528.9010664672</v>
      </c>
      <c r="L73">
        <f>Input!J74</f>
        <v>19.921392285713864</v>
      </c>
      <c r="M73">
        <f t="shared" si="17"/>
        <v>18.505924999999252</v>
      </c>
      <c r="N73">
        <f t="shared" si="12"/>
        <v>6.7250393850295094</v>
      </c>
      <c r="O73">
        <f t="shared" si="18"/>
        <v>174.14372987940038</v>
      </c>
      <c r="P73">
        <f t="shared" si="19"/>
        <v>756.11406647829756</v>
      </c>
    </row>
    <row r="74" spans="1:16" x14ac:dyDescent="0.25">
      <c r="A74">
        <f>Input!G75</f>
        <v>207</v>
      </c>
      <c r="B74">
        <f t="shared" si="13"/>
        <v>71</v>
      </c>
      <c r="C74" s="4">
        <f>Input!I75</f>
        <v>2374.9182961428569</v>
      </c>
      <c r="D74">
        <f t="shared" si="14"/>
        <v>727.94340157142801</v>
      </c>
      <c r="E74">
        <f t="shared" si="11"/>
        <v>74.658905365139816</v>
      </c>
      <c r="F74">
        <f t="shared" si="15"/>
        <v>426780.63298350375</v>
      </c>
      <c r="G74">
        <f t="shared" si="16"/>
        <v>1570672.933903564</v>
      </c>
      <c r="L74">
        <f>Input!J75</f>
        <v>20.419427142856875</v>
      </c>
      <c r="M74">
        <f t="shared" si="17"/>
        <v>19.003959857142263</v>
      </c>
      <c r="N74">
        <f t="shared" si="12"/>
        <v>7.1426377847731732</v>
      </c>
      <c r="O74">
        <f t="shared" si="18"/>
        <v>176.27313565892464</v>
      </c>
      <c r="P74">
        <f t="shared" si="19"/>
        <v>733.32260721303646</v>
      </c>
    </row>
    <row r="75" spans="1:16" x14ac:dyDescent="0.25">
      <c r="A75">
        <f>Input!G76</f>
        <v>208</v>
      </c>
      <c r="B75">
        <f t="shared" si="13"/>
        <v>72</v>
      </c>
      <c r="C75" s="4">
        <f>Input!I76</f>
        <v>2394.8921131428569</v>
      </c>
      <c r="D75">
        <f t="shared" si="14"/>
        <v>747.91721857142807</v>
      </c>
      <c r="E75">
        <f t="shared" si="11"/>
        <v>80.608040814564347</v>
      </c>
      <c r="F75">
        <f t="shared" si="15"/>
        <v>445301.53871854156</v>
      </c>
      <c r="G75">
        <f t="shared" si="16"/>
        <v>1555796.6407124407</v>
      </c>
      <c r="L75">
        <f>Input!J76</f>
        <v>19.973817000000054</v>
      </c>
      <c r="M75">
        <f t="shared" si="17"/>
        <v>18.558349714285441</v>
      </c>
      <c r="N75">
        <f t="shared" si="12"/>
        <v>7.592054716226988</v>
      </c>
      <c r="O75">
        <f t="shared" si="18"/>
        <v>153.30803725186522</v>
      </c>
      <c r="P75">
        <f t="shared" si="19"/>
        <v>709.18422472856389</v>
      </c>
    </row>
    <row r="76" spans="1:16" x14ac:dyDescent="0.25">
      <c r="A76">
        <f>Input!G77</f>
        <v>209</v>
      </c>
      <c r="B76">
        <f t="shared" si="13"/>
        <v>73</v>
      </c>
      <c r="C76" s="4">
        <f>Input!I77</f>
        <v>2415.2329031428571</v>
      </c>
      <c r="D76">
        <f t="shared" si="14"/>
        <v>768.25800857142826</v>
      </c>
      <c r="E76">
        <f t="shared" si="11"/>
        <v>87.023436599190219</v>
      </c>
      <c r="F76">
        <f t="shared" si="15"/>
        <v>464080.54205019842</v>
      </c>
      <c r="G76">
        <f t="shared" si="16"/>
        <v>1539833.749294972</v>
      </c>
      <c r="L76">
        <f>Input!J77</f>
        <v>20.340790000000197</v>
      </c>
      <c r="M76">
        <f t="shared" si="17"/>
        <v>18.925322714285585</v>
      </c>
      <c r="N76">
        <f t="shared" si="12"/>
        <v>8.0755451586666478</v>
      </c>
      <c r="O76">
        <f t="shared" si="18"/>
        <v>150.43623101785926</v>
      </c>
      <c r="P76">
        <f t="shared" si="19"/>
        <v>683.6667906731027</v>
      </c>
    </row>
    <row r="77" spans="1:16" x14ac:dyDescent="0.25">
      <c r="A77">
        <f>Input!G78</f>
        <v>210</v>
      </c>
      <c r="B77">
        <f t="shared" si="13"/>
        <v>74</v>
      </c>
      <c r="C77" s="4">
        <f>Input!I78</f>
        <v>2435.3902067142853</v>
      </c>
      <c r="D77">
        <f t="shared" si="14"/>
        <v>788.41531214285646</v>
      </c>
      <c r="E77">
        <f t="shared" si="11"/>
        <v>93.940348452436353</v>
      </c>
      <c r="F77">
        <f t="shared" si="15"/>
        <v>482295.47519281023</v>
      </c>
      <c r="G77">
        <f t="shared" si="16"/>
        <v>1522715.1958914397</v>
      </c>
      <c r="L77">
        <f>Input!J78</f>
        <v>20.157303571428201</v>
      </c>
      <c r="M77">
        <f t="shared" si="17"/>
        <v>18.741836285713589</v>
      </c>
      <c r="N77">
        <f t="shared" si="12"/>
        <v>8.5954957648614343</v>
      </c>
      <c r="O77">
        <f t="shared" si="18"/>
        <v>133.67539975598825</v>
      </c>
      <c r="P77">
        <f t="shared" si="19"/>
        <v>656.74681880728417</v>
      </c>
    </row>
    <row r="78" spans="1:16" x14ac:dyDescent="0.25">
      <c r="A78">
        <f>Input!G79</f>
        <v>211</v>
      </c>
      <c r="B78">
        <f t="shared" si="13"/>
        <v>75</v>
      </c>
      <c r="C78" s="4">
        <f>Input!I79</f>
        <v>2456.3863057142858</v>
      </c>
      <c r="D78">
        <f t="shared" si="14"/>
        <v>809.41141114285688</v>
      </c>
      <c r="E78">
        <f t="shared" si="11"/>
        <v>101.39648582143167</v>
      </c>
      <c r="F78">
        <f t="shared" si="15"/>
        <v>501285.13447790325</v>
      </c>
      <c r="G78">
        <f t="shared" si="16"/>
        <v>1504369.2893995298</v>
      </c>
      <c r="L78">
        <f>Input!J79</f>
        <v>20.996099000000413</v>
      </c>
      <c r="M78">
        <f t="shared" si="17"/>
        <v>19.580631714285801</v>
      </c>
      <c r="N78">
        <f t="shared" si="12"/>
        <v>9.1544277169268398</v>
      </c>
      <c r="O78">
        <f t="shared" si="18"/>
        <v>140.22517877636932</v>
      </c>
      <c r="P78">
        <f t="shared" si="19"/>
        <v>628.41164498755995</v>
      </c>
    </row>
    <row r="79" spans="1:16" x14ac:dyDescent="0.25">
      <c r="A79">
        <f>Input!G80</f>
        <v>212</v>
      </c>
      <c r="B79">
        <f t="shared" si="13"/>
        <v>76</v>
      </c>
      <c r="C79" s="4">
        <f>Input!I80</f>
        <v>2476.9105822857141</v>
      </c>
      <c r="D79">
        <f t="shared" si="14"/>
        <v>829.93568771428522</v>
      </c>
      <c r="E79">
        <f t="shared" si="11"/>
        <v>109.43214745938107</v>
      </c>
      <c r="F79">
        <f t="shared" si="15"/>
        <v>519125.35151985026</v>
      </c>
      <c r="G79">
        <f t="shared" si="16"/>
        <v>1484721.9440423725</v>
      </c>
      <c r="L79">
        <f>Input!J80</f>
        <v>20.524276571428345</v>
      </c>
      <c r="M79">
        <f t="shared" si="17"/>
        <v>19.108809285713733</v>
      </c>
      <c r="N79">
        <f t="shared" si="12"/>
        <v>9.7549986857456066</v>
      </c>
      <c r="O79">
        <f t="shared" si="18"/>
        <v>115.97734617905527</v>
      </c>
      <c r="P79">
        <f t="shared" si="19"/>
        <v>598.66193617738986</v>
      </c>
    </row>
    <row r="80" spans="1:16" x14ac:dyDescent="0.25">
      <c r="A80">
        <f>Input!G81</f>
        <v>213</v>
      </c>
      <c r="B80">
        <f t="shared" si="13"/>
        <v>77</v>
      </c>
      <c r="C80" s="4">
        <f>Input!I81</f>
        <v>2496.8843992857142</v>
      </c>
      <c r="D80">
        <f t="shared" si="14"/>
        <v>849.90950471428528</v>
      </c>
      <c r="E80">
        <f t="shared" si="11"/>
        <v>118.09035843972084</v>
      </c>
      <c r="F80">
        <f t="shared" si="15"/>
        <v>535559.26285403233</v>
      </c>
      <c r="G80">
        <f t="shared" si="16"/>
        <v>1463696.9927877933</v>
      </c>
      <c r="L80">
        <f>Input!J81</f>
        <v>19.973817000000054</v>
      </c>
      <c r="M80">
        <f t="shared" si="17"/>
        <v>18.558349714285441</v>
      </c>
      <c r="N80">
        <f t="shared" si="12"/>
        <v>10.400003676292664</v>
      </c>
      <c r="O80">
        <f t="shared" si="18"/>
        <v>91.657901557197121</v>
      </c>
      <c r="P80">
        <f t="shared" si="19"/>
        <v>567.51455930228076</v>
      </c>
    </row>
    <row r="81" spans="1:16" x14ac:dyDescent="0.25">
      <c r="A81">
        <f>Input!G82</f>
        <v>214</v>
      </c>
      <c r="B81">
        <f t="shared" si="13"/>
        <v>78</v>
      </c>
      <c r="C81" s="4">
        <f>Input!I82</f>
        <v>2516.5436679999998</v>
      </c>
      <c r="D81">
        <f t="shared" si="14"/>
        <v>869.56877342857092</v>
      </c>
      <c r="E81">
        <f t="shared" si="11"/>
        <v>127.41700735605477</v>
      </c>
      <c r="F81">
        <f t="shared" si="15"/>
        <v>550789.24388455471</v>
      </c>
      <c r="G81">
        <f t="shared" si="16"/>
        <v>1441216.5953733064</v>
      </c>
      <c r="L81">
        <f>Input!J82</f>
        <v>19.659268714285645</v>
      </c>
      <c r="M81">
        <f t="shared" si="17"/>
        <v>18.243801428571032</v>
      </c>
      <c r="N81">
        <f t="shared" si="12"/>
        <v>11.092374509537271</v>
      </c>
      <c r="O81">
        <f t="shared" si="18"/>
        <v>73.391676315351276</v>
      </c>
      <c r="P81">
        <f t="shared" si="19"/>
        <v>535.00583959008532</v>
      </c>
    </row>
    <row r="82" spans="1:16" x14ac:dyDescent="0.25">
      <c r="A82">
        <f>Input!G83</f>
        <v>215</v>
      </c>
      <c r="B82">
        <f t="shared" si="13"/>
        <v>79</v>
      </c>
      <c r="C82" s="4">
        <f>Input!I83</f>
        <v>2536.0194501428568</v>
      </c>
      <c r="D82">
        <f t="shared" si="14"/>
        <v>889.04455557142796</v>
      </c>
      <c r="E82">
        <f t="shared" si="11"/>
        <v>137.46098220559395</v>
      </c>
      <c r="F82">
        <f t="shared" si="15"/>
        <v>564877.867753356</v>
      </c>
      <c r="G82">
        <f t="shared" si="16"/>
        <v>1417201.756437277</v>
      </c>
      <c r="L82">
        <f>Input!J83</f>
        <v>19.475782142857042</v>
      </c>
      <c r="M82">
        <f t="shared" si="17"/>
        <v>18.06031485714243</v>
      </c>
      <c r="N82">
        <f t="shared" si="12"/>
        <v>11.835177657280525</v>
      </c>
      <c r="O82">
        <f t="shared" si="18"/>
        <v>58.378836905012001</v>
      </c>
      <c r="P82">
        <f t="shared" si="19"/>
        <v>501.19523540453736</v>
      </c>
    </row>
    <row r="83" spans="1:16" x14ac:dyDescent="0.25">
      <c r="A83">
        <f>Input!G84</f>
        <v>216</v>
      </c>
      <c r="B83">
        <f t="shared" si="13"/>
        <v>80</v>
      </c>
      <c r="C83" s="4">
        <f>Input!I84</f>
        <v>2555.3903828571429</v>
      </c>
      <c r="D83">
        <f t="shared" si="14"/>
        <v>908.41548828571399</v>
      </c>
      <c r="E83">
        <f t="shared" si="11"/>
        <v>148.27430315199425</v>
      </c>
      <c r="F83">
        <f t="shared" si="15"/>
        <v>577814.62133649609</v>
      </c>
      <c r="G83">
        <f t="shared" si="16"/>
        <v>1391572.9709740677</v>
      </c>
      <c r="L83">
        <f>Input!J84</f>
        <v>19.370932714286027</v>
      </c>
      <c r="M83">
        <f t="shared" si="17"/>
        <v>17.955465428571415</v>
      </c>
      <c r="N83">
        <f t="shared" si="12"/>
        <v>12.631610109538039</v>
      </c>
      <c r="O83">
        <f t="shared" si="18"/>
        <v>45.418469170867205</v>
      </c>
      <c r="P83">
        <f t="shared" si="19"/>
        <v>466.16945206459451</v>
      </c>
    </row>
    <row r="84" spans="1:16" x14ac:dyDescent="0.25">
      <c r="A84">
        <f>Input!G85</f>
        <v>217</v>
      </c>
      <c r="B84">
        <f t="shared" si="13"/>
        <v>81</v>
      </c>
      <c r="C84" s="4">
        <f>Input!I85</f>
        <v>2574.656466142857</v>
      </c>
      <c r="D84">
        <f t="shared" ref="D84" si="20">C84-$C$3</f>
        <v>927.68157157142809</v>
      </c>
      <c r="E84">
        <f t="shared" ref="E84" si="21">(_Ac/(1+EXP(-1*(B84-_Muc)/_sc)))</f>
        <v>159.91225002384874</v>
      </c>
      <c r="F84">
        <f t="shared" ref="F84" si="22">(D84-E84)^2</f>
        <v>589469.73110963032</v>
      </c>
      <c r="G84">
        <f t="shared" ref="G84" si="23">(E84-$H$4)^2</f>
        <v>1364251.0160871823</v>
      </c>
      <c r="L84">
        <f>Input!J85</f>
        <v>19.266083285714103</v>
      </c>
      <c r="M84">
        <f t="shared" ref="M84" si="24">L84-$L$3</f>
        <v>17.850615999999491</v>
      </c>
      <c r="N84">
        <f t="shared" ref="N84" si="25">_Ac*EXP(-1*(B84-_Muc)/_sc)*(1/_sc)*(1/(1+EXP(-1*(B84-_Muc)/_sc))^2)+$L$3</f>
        <v>13.484992915280007</v>
      </c>
      <c r="O84">
        <f t="shared" ref="O84" si="26">(L84-N84)^2</f>
        <v>33.421005871125843</v>
      </c>
      <c r="P84">
        <f t="shared" ref="P84" si="27">(N84-$Q$4)^2</f>
        <v>430.04701024879915</v>
      </c>
    </row>
    <row r="85" spans="1:16" x14ac:dyDescent="0.25">
      <c r="A85">
        <f>Input!G86</f>
        <v>218</v>
      </c>
      <c r="B85">
        <f t="shared" ref="B85:B119" si="28">A85-$A$3</f>
        <v>82</v>
      </c>
      <c r="C85" s="4">
        <f>Input!I86</f>
        <v>2594.5516459999999</v>
      </c>
      <c r="D85">
        <f t="shared" ref="D85:D119" si="29">C85-$C$3</f>
        <v>947.57675142857101</v>
      </c>
      <c r="E85">
        <f t="shared" ref="E85:E119" si="30">(_Ac/(1+EXP(-1*(B85-_Muc)/_sc)))</f>
        <v>172.43348202586404</v>
      </c>
      <c r="F85">
        <f t="shared" ref="F85:F119" si="31">(D85-E85)^2</f>
        <v>600847.08810031763</v>
      </c>
      <c r="G85">
        <f t="shared" ref="G85:G119" si="32">(E85-$H$4)^2</f>
        <v>1335157.90976401</v>
      </c>
      <c r="L85">
        <f>Input!J86</f>
        <v>19.895179857142921</v>
      </c>
      <c r="M85">
        <f t="shared" ref="M85:M119" si="33">L85-$L$3</f>
        <v>18.479712571428308</v>
      </c>
      <c r="N85">
        <f t="shared" ref="N85:N119" si="34">_Ac*EXP(-1*(B85-_Muc)/_sc)*(1/_sc)*(1/(1+EXP(-1*(B85-_Muc)/_sc))^2)+$L$3</f>
        <v>14.398761997083076</v>
      </c>
      <c r="O85">
        <f t="shared" ref="O85:O119" si="35">(L85-N85)^2</f>
        <v>30.210609292384845</v>
      </c>
      <c r="P85">
        <f t="shared" ref="P85:P119" si="36">(N85-$Q$4)^2</f>
        <v>392.98327474273486</v>
      </c>
    </row>
    <row r="86" spans="1:16" x14ac:dyDescent="0.25">
      <c r="A86">
        <f>Input!G87</f>
        <v>219</v>
      </c>
      <c r="B86">
        <f t="shared" si="28"/>
        <v>83</v>
      </c>
      <c r="C86" s="4">
        <f>Input!I87</f>
        <v>2615.9671425714287</v>
      </c>
      <c r="D86">
        <f t="shared" si="29"/>
        <v>968.99224799999979</v>
      </c>
      <c r="E86">
        <f t="shared" si="30"/>
        <v>185.90014671987882</v>
      </c>
      <c r="F86">
        <f t="shared" si="31"/>
        <v>613233.23908731516</v>
      </c>
      <c r="G86">
        <f t="shared" si="32"/>
        <v>1304218.0590773646</v>
      </c>
      <c r="L86">
        <f>Input!J87</f>
        <v>21.415496571428775</v>
      </c>
      <c r="M86">
        <f t="shared" si="33"/>
        <v>20.000029285714163</v>
      </c>
      <c r="N86">
        <f t="shared" si="34"/>
        <v>15.376455799377851</v>
      </c>
      <c r="O86">
        <f t="shared" si="35"/>
        <v>36.470013446493425</v>
      </c>
      <c r="P86">
        <f t="shared" si="36"/>
        <v>355.17593585821339</v>
      </c>
    </row>
    <row r="87" spans="1:16" x14ac:dyDescent="0.25">
      <c r="A87">
        <f>Input!G88</f>
        <v>220</v>
      </c>
      <c r="B87">
        <f t="shared" si="28"/>
        <v>84</v>
      </c>
      <c r="C87" s="4">
        <f>Input!I88</f>
        <v>2638.7456818571432</v>
      </c>
      <c r="D87">
        <f t="shared" si="29"/>
        <v>991.77078728571428</v>
      </c>
      <c r="E87">
        <f t="shared" si="30"/>
        <v>200.37797487229838</v>
      </c>
      <c r="F87">
        <f t="shared" si="31"/>
        <v>626302.58353961608</v>
      </c>
      <c r="G87">
        <f t="shared" si="32"/>
        <v>1271359.6217525683</v>
      </c>
      <c r="L87">
        <f>Input!J88</f>
        <v>22.778539285714487</v>
      </c>
      <c r="M87">
        <f t="shared" si="33"/>
        <v>21.363071999999875</v>
      </c>
      <c r="N87">
        <f t="shared" si="34"/>
        <v>16.421699289649279</v>
      </c>
      <c r="O87">
        <f t="shared" si="35"/>
        <v>40.409414735574316</v>
      </c>
      <c r="P87">
        <f t="shared" si="36"/>
        <v>316.87091813429009</v>
      </c>
    </row>
    <row r="88" spans="1:16" x14ac:dyDescent="0.25">
      <c r="A88">
        <f>Input!G89</f>
        <v>221</v>
      </c>
      <c r="B88">
        <f t="shared" si="28"/>
        <v>85</v>
      </c>
      <c r="C88" s="4">
        <f>Input!I89</f>
        <v>2664.5910671428569</v>
      </c>
      <c r="D88">
        <f t="shared" si="29"/>
        <v>1017.616172571428</v>
      </c>
      <c r="E88">
        <f t="shared" si="30"/>
        <v>215.93635726450586</v>
      </c>
      <c r="F88">
        <f t="shared" si="31"/>
        <v>642690.52627054078</v>
      </c>
      <c r="G88">
        <f t="shared" si="32"/>
        <v>1236516.1063220783</v>
      </c>
      <c r="L88">
        <f>Input!J89</f>
        <v>25.845385285713746</v>
      </c>
      <c r="M88">
        <f t="shared" si="33"/>
        <v>24.429917999999134</v>
      </c>
      <c r="N88">
        <f t="shared" si="34"/>
        <v>17.538183793698149</v>
      </c>
      <c r="O88">
        <f t="shared" si="35"/>
        <v>69.00959662894617</v>
      </c>
      <c r="P88">
        <f t="shared" si="36"/>
        <v>278.36866818086753</v>
      </c>
    </row>
    <row r="89" spans="1:16" x14ac:dyDescent="0.25">
      <c r="A89">
        <f>Input!G90</f>
        <v>222</v>
      </c>
      <c r="B89">
        <f t="shared" si="28"/>
        <v>86</v>
      </c>
      <c r="C89" s="4">
        <f>Input!I90</f>
        <v>2692.6907151428572</v>
      </c>
      <c r="D89">
        <f t="shared" si="29"/>
        <v>1045.7158205714284</v>
      </c>
      <c r="E89">
        <f t="shared" si="30"/>
        <v>232.64839902638278</v>
      </c>
      <c r="F89">
        <f t="shared" si="31"/>
        <v>661078.6319779089</v>
      </c>
      <c r="G89">
        <f t="shared" si="32"/>
        <v>1199628.2369947911</v>
      </c>
      <c r="L89">
        <f>Input!J90</f>
        <v>28.099648000000343</v>
      </c>
      <c r="M89">
        <f t="shared" si="33"/>
        <v>26.684180714285731</v>
      </c>
      <c r="N89">
        <f t="shared" si="34"/>
        <v>18.729642111868397</v>
      </c>
      <c r="O89">
        <f t="shared" si="35"/>
        <v>87.797010343627335</v>
      </c>
      <c r="P89">
        <f t="shared" si="36"/>
        <v>240.03074499541745</v>
      </c>
    </row>
    <row r="90" spans="1:16" x14ac:dyDescent="0.25">
      <c r="A90">
        <f>Input!G91</f>
        <v>223</v>
      </c>
      <c r="B90">
        <f t="shared" si="28"/>
        <v>87</v>
      </c>
      <c r="C90" s="4">
        <f>Input!I91</f>
        <v>2721.6291587142855</v>
      </c>
      <c r="D90">
        <f t="shared" si="29"/>
        <v>1074.6542641428566</v>
      </c>
      <c r="E90">
        <f t="shared" si="30"/>
        <v>250.5909464854771</v>
      </c>
      <c r="F90">
        <f t="shared" si="31"/>
        <v>679080.35150848713</v>
      </c>
      <c r="G90">
        <f t="shared" si="32"/>
        <v>1160646.1097377427</v>
      </c>
      <c r="L90">
        <f>Input!J91</f>
        <v>28.938443571428252</v>
      </c>
      <c r="M90">
        <f t="shared" si="33"/>
        <v>27.522976285713639</v>
      </c>
      <c r="N90">
        <f t="shared" si="34"/>
        <v>19.999818335462439</v>
      </c>
      <c r="O90">
        <f t="shared" si="35"/>
        <v>79.899021109044867</v>
      </c>
      <c r="P90">
        <f t="shared" si="36"/>
        <v>202.28660106180021</v>
      </c>
    </row>
    <row r="91" spans="1:16" x14ac:dyDescent="0.25">
      <c r="A91">
        <f>Input!G92</f>
        <v>224</v>
      </c>
      <c r="B91">
        <f t="shared" si="28"/>
        <v>88</v>
      </c>
      <c r="C91" s="4">
        <f>Input!I92</f>
        <v>2750.5676022857142</v>
      </c>
      <c r="D91">
        <f t="shared" si="29"/>
        <v>1103.5927077142853</v>
      </c>
      <c r="E91">
        <f t="shared" si="30"/>
        <v>269.84458093357432</v>
      </c>
      <c r="F91">
        <f t="shared" si="31"/>
        <v>695135.9389103445</v>
      </c>
      <c r="G91">
        <f t="shared" si="32"/>
        <v>1119531.6657158181</v>
      </c>
      <c r="L91">
        <f>Input!J92</f>
        <v>28.938443571428706</v>
      </c>
      <c r="M91">
        <f t="shared" si="33"/>
        <v>27.522976285714094</v>
      </c>
      <c r="N91">
        <f t="shared" si="34"/>
        <v>21.352431764442692</v>
      </c>
      <c r="O91">
        <f t="shared" si="35"/>
        <v>57.547575135731222</v>
      </c>
      <c r="P91">
        <f t="shared" si="36"/>
        <v>165.64040042525144</v>
      </c>
    </row>
    <row r="92" spans="1:16" x14ac:dyDescent="0.25">
      <c r="A92">
        <f>Input!G93</f>
        <v>225</v>
      </c>
      <c r="B92">
        <f t="shared" si="28"/>
        <v>89</v>
      </c>
      <c r="C92" s="4">
        <f>Input!I93</f>
        <v>2778.5361885714287</v>
      </c>
      <c r="D92">
        <f t="shared" si="29"/>
        <v>1131.5612939999999</v>
      </c>
      <c r="E92">
        <f t="shared" si="30"/>
        <v>290.49357310980582</v>
      </c>
      <c r="F92">
        <f t="shared" si="31"/>
        <v>707394.91112342547</v>
      </c>
      <c r="G92">
        <f t="shared" si="32"/>
        <v>1076261.5069385809</v>
      </c>
      <c r="L92">
        <f>Input!J93</f>
        <v>27.968586285714537</v>
      </c>
      <c r="M92">
        <f t="shared" si="33"/>
        <v>26.553118999999924</v>
      </c>
      <c r="N92">
        <f t="shared" si="34"/>
        <v>22.791134322611796</v>
      </c>
      <c r="O92">
        <f t="shared" si="35"/>
        <v>26.806008830236419</v>
      </c>
      <c r="P92">
        <f t="shared" si="36"/>
        <v>130.67767032783871</v>
      </c>
    </row>
    <row r="93" spans="1:16" x14ac:dyDescent="0.25">
      <c r="A93">
        <f>Input!G94</f>
        <v>226</v>
      </c>
      <c r="B93">
        <f t="shared" si="28"/>
        <v>90</v>
      </c>
      <c r="C93" s="4">
        <f>Input!I94</f>
        <v>2805.6397671428567</v>
      </c>
      <c r="D93">
        <f t="shared" si="29"/>
        <v>1158.6648725714278</v>
      </c>
      <c r="E93">
        <f t="shared" si="30"/>
        <v>312.625791600269</v>
      </c>
      <c r="F93">
        <f t="shared" si="31"/>
        <v>715782.12653052318</v>
      </c>
      <c r="G93">
        <f t="shared" si="32"/>
        <v>1030830.0764664297</v>
      </c>
      <c r="L93">
        <f>Input!J94</f>
        <v>27.103578571427988</v>
      </c>
      <c r="M93">
        <f t="shared" si="33"/>
        <v>25.688111285713376</v>
      </c>
      <c r="N93">
        <f t="shared" si="34"/>
        <v>24.319460879086481</v>
      </c>
      <c r="O93">
        <f t="shared" si="35"/>
        <v>7.7513113248089978</v>
      </c>
      <c r="P93">
        <f t="shared" si="36"/>
        <v>98.071525803316291</v>
      </c>
    </row>
    <row r="94" spans="1:16" x14ac:dyDescent="0.25">
      <c r="A94">
        <f>Input!G95</f>
        <v>227</v>
      </c>
      <c r="B94">
        <f t="shared" si="28"/>
        <v>91</v>
      </c>
      <c r="C94" s="4">
        <f>Input!I95</f>
        <v>2832.0880367142854</v>
      </c>
      <c r="D94">
        <f t="shared" si="29"/>
        <v>1185.1131421428565</v>
      </c>
      <c r="E94">
        <f t="shared" si="30"/>
        <v>336.3325577784193</v>
      </c>
      <c r="F94">
        <f t="shared" si="31"/>
        <v>720428.48039403558</v>
      </c>
      <c r="G94">
        <f t="shared" si="32"/>
        <v>983253.22154187097</v>
      </c>
      <c r="L94">
        <f>Input!J95</f>
        <v>26.448269571428682</v>
      </c>
      <c r="M94">
        <f t="shared" si="33"/>
        <v>25.03280228571407</v>
      </c>
      <c r="N94">
        <f t="shared" si="34"/>
        <v>25.940771920005687</v>
      </c>
      <c r="O94">
        <f t="shared" si="35"/>
        <v>0.25755386619985526</v>
      </c>
      <c r="P94">
        <f t="shared" si="36"/>
        <v>68.588142258843646</v>
      </c>
    </row>
    <row r="95" spans="1:16" x14ac:dyDescent="0.25">
      <c r="A95">
        <f>Input!G96</f>
        <v>228</v>
      </c>
      <c r="B95">
        <f t="shared" si="28"/>
        <v>92</v>
      </c>
      <c r="C95" s="4">
        <f>Input!I96</f>
        <v>2856.7276534285711</v>
      </c>
      <c r="D95">
        <f t="shared" si="29"/>
        <v>1209.7527588571422</v>
      </c>
      <c r="E95">
        <f t="shared" si="30"/>
        <v>361.70843938344905</v>
      </c>
      <c r="F95">
        <f t="shared" si="31"/>
        <v>719179.16779159929</v>
      </c>
      <c r="G95">
        <f t="shared" si="32"/>
        <v>933572.1522177537</v>
      </c>
      <c r="L95">
        <f>Input!J96</f>
        <v>24.639616714285694</v>
      </c>
      <c r="M95">
        <f t="shared" si="33"/>
        <v>23.224149428571081</v>
      </c>
      <c r="N95">
        <f t="shared" si="34"/>
        <v>27.658188077641512</v>
      </c>
      <c r="O95">
        <f t="shared" si="35"/>
        <v>9.1117730756718025</v>
      </c>
      <c r="P95">
        <f t="shared" si="36"/>
        <v>43.091080553522175</v>
      </c>
    </row>
    <row r="96" spans="1:16" x14ac:dyDescent="0.25">
      <c r="A96">
        <f>Input!G97</f>
        <v>229</v>
      </c>
      <c r="B96">
        <f t="shared" si="28"/>
        <v>93</v>
      </c>
      <c r="C96" s="4">
        <f>Input!I97</f>
        <v>2880.7381735714284</v>
      </c>
      <c r="D96">
        <f t="shared" si="29"/>
        <v>1233.7632789999996</v>
      </c>
      <c r="E96">
        <f t="shared" si="30"/>
        <v>388.85097438666196</v>
      </c>
      <c r="F96">
        <f t="shared" si="31"/>
        <v>713876.80248702143</v>
      </c>
      <c r="G96">
        <f t="shared" si="32"/>
        <v>881857.80011359428</v>
      </c>
      <c r="L96">
        <f>Input!J97</f>
        <v>24.010520142857331</v>
      </c>
      <c r="M96">
        <f t="shared" si="33"/>
        <v>22.595052857142718</v>
      </c>
      <c r="N96">
        <f t="shared" si="34"/>
        <v>29.474516121552114</v>
      </c>
      <c r="O96">
        <f t="shared" si="35"/>
        <v>29.855252055192757</v>
      </c>
      <c r="P96">
        <f t="shared" si="36"/>
        <v>22.543994317507316</v>
      </c>
    </row>
    <row r="97" spans="1:16" x14ac:dyDescent="0.25">
      <c r="A97">
        <f>Input!G98</f>
        <v>230</v>
      </c>
      <c r="B97">
        <f t="shared" si="28"/>
        <v>94</v>
      </c>
      <c r="C97" s="4">
        <f>Input!I98</f>
        <v>2903.9098982857145</v>
      </c>
      <c r="D97">
        <f t="shared" si="29"/>
        <v>1256.9350037142856</v>
      </c>
      <c r="E97">
        <f t="shared" si="30"/>
        <v>417.86031646591874</v>
      </c>
      <c r="F97">
        <f t="shared" si="31"/>
        <v>704046.33078094467</v>
      </c>
      <c r="G97">
        <f t="shared" si="32"/>
        <v>828215.57149588142</v>
      </c>
      <c r="L97">
        <f>Input!J98</f>
        <v>23.171724714286029</v>
      </c>
      <c r="M97">
        <f t="shared" si="33"/>
        <v>21.756257428571416</v>
      </c>
      <c r="N97">
        <f t="shared" si="34"/>
        <v>31.392166154639792</v>
      </c>
      <c r="O97">
        <f t="shared" si="35"/>
        <v>67.57565747428545</v>
      </c>
      <c r="P97">
        <f t="shared" si="36"/>
        <v>8.0111732214796803</v>
      </c>
    </row>
    <row r="98" spans="1:16" x14ac:dyDescent="0.25">
      <c r="A98">
        <f>Input!G99</f>
        <v>231</v>
      </c>
      <c r="B98">
        <f t="shared" si="28"/>
        <v>95</v>
      </c>
      <c r="C98" s="4">
        <f>Input!I99</f>
        <v>2927.5796577142855</v>
      </c>
      <c r="D98">
        <f t="shared" si="29"/>
        <v>1280.6047631428567</v>
      </c>
      <c r="E98">
        <f t="shared" si="30"/>
        <v>448.83879323968608</v>
      </c>
      <c r="F98">
        <f t="shared" si="31"/>
        <v>691834.62868896208</v>
      </c>
      <c r="G98">
        <f t="shared" si="32"/>
        <v>772790.47561063501</v>
      </c>
      <c r="L98">
        <f>Input!J99</f>
        <v>23.669759428571069</v>
      </c>
      <c r="M98">
        <f t="shared" si="33"/>
        <v>22.254292142856457</v>
      </c>
      <c r="N98">
        <f t="shared" si="34"/>
        <v>33.41305994258353</v>
      </c>
      <c r="O98">
        <f t="shared" si="35"/>
        <v>94.931904906355484</v>
      </c>
      <c r="P98">
        <f t="shared" si="36"/>
        <v>0.65530289898051219</v>
      </c>
    </row>
    <row r="99" spans="1:16" x14ac:dyDescent="0.25">
      <c r="A99">
        <f>Input!G100</f>
        <v>232</v>
      </c>
      <c r="B99">
        <f t="shared" si="28"/>
        <v>96</v>
      </c>
      <c r="C99" s="4">
        <f>Input!I100</f>
        <v>2952.0357880000001</v>
      </c>
      <c r="D99">
        <f t="shared" si="29"/>
        <v>1305.0608934285713</v>
      </c>
      <c r="E99">
        <f t="shared" si="30"/>
        <v>481.8903684556272</v>
      </c>
      <c r="F99">
        <f t="shared" si="31"/>
        <v>677609.71318423247</v>
      </c>
      <c r="G99">
        <f t="shared" si="32"/>
        <v>715772.59279426734</v>
      </c>
      <c r="L99">
        <f>Input!J100</f>
        <v>24.456130285714607</v>
      </c>
      <c r="M99">
        <f t="shared" si="33"/>
        <v>23.040662999999995</v>
      </c>
      <c r="N99">
        <f t="shared" si="34"/>
        <v>35.538530544470945</v>
      </c>
      <c r="O99">
        <f t="shared" si="35"/>
        <v>122.81959549528253</v>
      </c>
      <c r="P99">
        <f t="shared" si="36"/>
        <v>1.7317580622687869</v>
      </c>
    </row>
    <row r="100" spans="1:16" x14ac:dyDescent="0.25">
      <c r="A100">
        <f>Input!G101</f>
        <v>233</v>
      </c>
      <c r="B100">
        <f t="shared" si="28"/>
        <v>97</v>
      </c>
      <c r="C100" s="4">
        <f>Input!I101</f>
        <v>2977.3045012857142</v>
      </c>
      <c r="D100">
        <f t="shared" si="29"/>
        <v>1330.3296067142853</v>
      </c>
      <c r="E100">
        <f t="shared" si="30"/>
        <v>517.11999964071936</v>
      </c>
      <c r="F100">
        <f t="shared" si="31"/>
        <v>661309.86503674358</v>
      </c>
      <c r="G100">
        <f t="shared" si="32"/>
        <v>657402.82711858186</v>
      </c>
      <c r="L100">
        <f>Input!J101</f>
        <v>25.268713285714057</v>
      </c>
      <c r="M100">
        <f t="shared" si="33"/>
        <v>23.853245999999444</v>
      </c>
      <c r="N100">
        <f t="shared" si="34"/>
        <v>37.769213711169037</v>
      </c>
      <c r="O100">
        <f t="shared" si="35"/>
        <v>156.26251088680016</v>
      </c>
      <c r="P100">
        <f t="shared" si="36"/>
        <v>12.578697535706025</v>
      </c>
    </row>
    <row r="101" spans="1:16" x14ac:dyDescent="0.25">
      <c r="A101">
        <f>Input!G102</f>
        <v>234</v>
      </c>
      <c r="B101">
        <f t="shared" si="28"/>
        <v>98</v>
      </c>
      <c r="C101" s="4">
        <f>Input!I102</f>
        <v>3002.9664000000002</v>
      </c>
      <c r="D101">
        <f t="shared" si="29"/>
        <v>1355.9915054285714</v>
      </c>
      <c r="E101">
        <f t="shared" si="30"/>
        <v>554.63288336212145</v>
      </c>
      <c r="F101">
        <f t="shared" si="31"/>
        <v>642175.64116023935</v>
      </c>
      <c r="G101">
        <f t="shared" si="32"/>
        <v>597978.86506536126</v>
      </c>
      <c r="L101">
        <f>Input!J102</f>
        <v>25.661898714286053</v>
      </c>
      <c r="M101">
        <f t="shared" si="33"/>
        <v>24.246431428571441</v>
      </c>
      <c r="N101">
        <f t="shared" si="34"/>
        <v>40.104931880237274</v>
      </c>
      <c r="O101">
        <f t="shared" si="35"/>
        <v>208.60120703276695</v>
      </c>
      <c r="P101">
        <f t="shared" si="36"/>
        <v>34.602207697393439</v>
      </c>
    </row>
    <row r="102" spans="1:16" x14ac:dyDescent="0.25">
      <c r="A102">
        <f>Input!G103</f>
        <v>235</v>
      </c>
      <c r="B102">
        <f t="shared" si="28"/>
        <v>99</v>
      </c>
      <c r="C102" s="4">
        <f>Input!I103</f>
        <v>3029.4670942857147</v>
      </c>
      <c r="D102">
        <f t="shared" si="29"/>
        <v>1382.4921997142858</v>
      </c>
      <c r="E102">
        <f t="shared" si="30"/>
        <v>594.53358128526315</v>
      </c>
      <c r="F102">
        <f t="shared" si="31"/>
        <v>620878.78435657406</v>
      </c>
      <c r="G102">
        <f t="shared" si="32"/>
        <v>537861.23501436121</v>
      </c>
      <c r="L102">
        <f>Input!J103</f>
        <v>26.500694285714417</v>
      </c>
      <c r="M102">
        <f t="shared" si="33"/>
        <v>25.085226999999804</v>
      </c>
      <c r="N102">
        <f t="shared" si="34"/>
        <v>42.544572023983648</v>
      </c>
      <c r="O102">
        <f t="shared" si="35"/>
        <v>257.40601288053102</v>
      </c>
      <c r="P102">
        <f t="shared" si="36"/>
        <v>69.255755046636907</v>
      </c>
    </row>
    <row r="103" spans="1:16" x14ac:dyDescent="0.25">
      <c r="A103">
        <f>Input!G104</f>
        <v>236</v>
      </c>
      <c r="B103">
        <f t="shared" si="28"/>
        <v>100</v>
      </c>
      <c r="C103" s="4">
        <f>Input!I104</f>
        <v>3058.2220514285718</v>
      </c>
      <c r="D103">
        <f t="shared" si="29"/>
        <v>1411.247156857143</v>
      </c>
      <c r="E103">
        <f t="shared" si="30"/>
        <v>636.92502171308035</v>
      </c>
      <c r="F103">
        <f t="shared" si="31"/>
        <v>599574.76897405996</v>
      </c>
      <c r="G103">
        <f t="shared" si="32"/>
        <v>477479.33242404513</v>
      </c>
      <c r="L103">
        <f>Input!J104</f>
        <v>28.754957142857165</v>
      </c>
      <c r="M103">
        <f t="shared" si="33"/>
        <v>27.339489857142553</v>
      </c>
      <c r="N103">
        <f t="shared" si="34"/>
        <v>45.08595909941446</v>
      </c>
      <c r="O103">
        <f t="shared" si="35"/>
        <v>266.70162490507818</v>
      </c>
      <c r="P103">
        <f t="shared" si="36"/>
        <v>118.01327149361616</v>
      </c>
    </row>
    <row r="104" spans="1:16" x14ac:dyDescent="0.25">
      <c r="A104">
        <f>Input!G105</f>
        <v>237</v>
      </c>
      <c r="B104">
        <f t="shared" si="28"/>
        <v>101</v>
      </c>
      <c r="C104" s="4">
        <f>Input!I105</f>
        <v>3091.2496228571431</v>
      </c>
      <c r="D104">
        <f t="shared" si="29"/>
        <v>1444.2747282857142</v>
      </c>
      <c r="E104">
        <f t="shared" si="30"/>
        <v>681.90737331008188</v>
      </c>
      <c r="F104">
        <f t="shared" si="31"/>
        <v>581203.9839325418</v>
      </c>
      <c r="G104">
        <f t="shared" si="32"/>
        <v>417337.24302725535</v>
      </c>
      <c r="L104">
        <f>Input!J105</f>
        <v>33.027571428571264</v>
      </c>
      <c r="M104">
        <f t="shared" si="33"/>
        <v>31.612104142856651</v>
      </c>
      <c r="N104">
        <f t="shared" si="34"/>
        <v>47.725727399945697</v>
      </c>
      <c r="O104">
        <f t="shared" si="35"/>
        <v>216.03578895884991</v>
      </c>
      <c r="P104">
        <f t="shared" si="36"/>
        <v>182.33532038659445</v>
      </c>
    </row>
    <row r="105" spans="1:16" x14ac:dyDescent="0.25">
      <c r="A105">
        <f>Input!G106</f>
        <v>238</v>
      </c>
      <c r="B105">
        <f t="shared" si="28"/>
        <v>102</v>
      </c>
      <c r="C105" s="4">
        <f>Input!I106</f>
        <v>3127.4226772857141</v>
      </c>
      <c r="D105">
        <f t="shared" si="29"/>
        <v>1480.4477827142853</v>
      </c>
      <c r="E105">
        <f t="shared" si="30"/>
        <v>729.57679031106204</v>
      </c>
      <c r="F105">
        <f t="shared" si="31"/>
        <v>563807.24723260128</v>
      </c>
      <c r="G105">
        <f t="shared" si="32"/>
        <v>358019.16204075329</v>
      </c>
      <c r="L105">
        <f>Input!J106</f>
        <v>36.173054428571049</v>
      </c>
      <c r="M105">
        <f t="shared" si="33"/>
        <v>34.757587142856437</v>
      </c>
      <c r="N105">
        <f t="shared" si="34"/>
        <v>50.459192708108645</v>
      </c>
      <c r="O105">
        <f t="shared" si="35"/>
        <v>204.09374694206943</v>
      </c>
      <c r="P105">
        <f t="shared" si="36"/>
        <v>263.62798985553064</v>
      </c>
    </row>
    <row r="106" spans="1:16" x14ac:dyDescent="0.25">
      <c r="A106">
        <f>Input!G107</f>
        <v>239</v>
      </c>
      <c r="B106">
        <f t="shared" si="28"/>
        <v>103</v>
      </c>
      <c r="C106" s="4">
        <f>Input!I107</f>
        <v>3165.4830214285716</v>
      </c>
      <c r="D106">
        <f t="shared" si="29"/>
        <v>1518.5081268571428</v>
      </c>
      <c r="E106">
        <f t="shared" si="30"/>
        <v>780.02403172706602</v>
      </c>
      <c r="F106">
        <f t="shared" si="31"/>
        <v>545358.75876008824</v>
      </c>
      <c r="G106">
        <f t="shared" si="32"/>
        <v>300194.17258987139</v>
      </c>
      <c r="L106">
        <f>Input!J107</f>
        <v>38.060344142857502</v>
      </c>
      <c r="M106">
        <f t="shared" si="33"/>
        <v>36.64487685714289</v>
      </c>
      <c r="N106">
        <f t="shared" si="34"/>
        <v>53.28022877896403</v>
      </c>
      <c r="O106">
        <f t="shared" si="35"/>
        <v>231.64488833639155</v>
      </c>
      <c r="P106">
        <f t="shared" si="36"/>
        <v>363.19444368978714</v>
      </c>
    </row>
    <row r="107" spans="1:16" x14ac:dyDescent="0.25">
      <c r="A107">
        <f>Input!G108</f>
        <v>240</v>
      </c>
      <c r="B107">
        <f t="shared" si="28"/>
        <v>104</v>
      </c>
      <c r="C107" s="4">
        <f>Input!I108</f>
        <v>3211.0663124285711</v>
      </c>
      <c r="D107">
        <f t="shared" si="29"/>
        <v>1564.0914178571422</v>
      </c>
      <c r="E107">
        <f t="shared" si="30"/>
        <v>833.33296091014688</v>
      </c>
      <c r="F107">
        <f t="shared" si="31"/>
        <v>534007.9223995537</v>
      </c>
      <c r="G107">
        <f t="shared" si="32"/>
        <v>244620.11302095387</v>
      </c>
      <c r="L107">
        <f>Input!J108</f>
        <v>45.583290999999463</v>
      </c>
      <c r="M107">
        <f t="shared" si="33"/>
        <v>44.16782371428485</v>
      </c>
      <c r="N107">
        <f t="shared" si="34"/>
        <v>56.18115232104077</v>
      </c>
      <c r="O107">
        <f t="shared" si="35"/>
        <v>112.3146645800234</v>
      </c>
      <c r="P107">
        <f t="shared" si="36"/>
        <v>482.17943612722149</v>
      </c>
    </row>
    <row r="108" spans="1:16" x14ac:dyDescent="0.25">
      <c r="A108">
        <f>Input!G109</f>
        <v>241</v>
      </c>
      <c r="B108">
        <f t="shared" si="28"/>
        <v>105</v>
      </c>
      <c r="C108" s="4">
        <f>Input!I109</f>
        <v>3260.7125190000002</v>
      </c>
      <c r="D108">
        <f t="shared" si="29"/>
        <v>1613.7376244285713</v>
      </c>
      <c r="E108">
        <f t="shared" si="30"/>
        <v>889.57893631461832</v>
      </c>
      <c r="F108">
        <f t="shared" si="31"/>
        <v>524405.80557092139</v>
      </c>
      <c r="G108">
        <f t="shared" si="32"/>
        <v>192146.23273318028</v>
      </c>
      <c r="L108">
        <f>Input!J109</f>
        <v>49.646206571429047</v>
      </c>
      <c r="M108">
        <f t="shared" si="33"/>
        <v>48.230739285714435</v>
      </c>
      <c r="N108">
        <f t="shared" si="34"/>
        <v>59.152621252845265</v>
      </c>
      <c r="O108">
        <f t="shared" si="35"/>
        <v>90.371920095045795</v>
      </c>
      <c r="P108">
        <f t="shared" si="36"/>
        <v>621.50756738641883</v>
      </c>
    </row>
    <row r="109" spans="1:16" x14ac:dyDescent="0.25">
      <c r="A109">
        <f>Input!G110</f>
        <v>242</v>
      </c>
      <c r="B109">
        <f t="shared" si="28"/>
        <v>106</v>
      </c>
      <c r="C109" s="4">
        <f>Input!I110</f>
        <v>3315.8895331428571</v>
      </c>
      <c r="D109">
        <f t="shared" si="29"/>
        <v>1668.9146385714282</v>
      </c>
      <c r="E109">
        <f t="shared" si="30"/>
        <v>948.82710935035198</v>
      </c>
      <c r="F109">
        <f t="shared" si="31"/>
        <v>518526.0497397143</v>
      </c>
      <c r="G109">
        <f t="shared" si="32"/>
        <v>143714.31228931423</v>
      </c>
      <c r="L109">
        <f>Input!J110</f>
        <v>55.177014142856933</v>
      </c>
      <c r="M109">
        <f t="shared" si="33"/>
        <v>53.761546857142321</v>
      </c>
      <c r="N109">
        <f t="shared" si="34"/>
        <v>62.18355155770427</v>
      </c>
      <c r="O109">
        <f t="shared" si="35"/>
        <v>49.091566545655603</v>
      </c>
      <c r="P109">
        <f t="shared" si="36"/>
        <v>781.81661519377155</v>
      </c>
    </row>
    <row r="110" spans="1:16" x14ac:dyDescent="0.25">
      <c r="A110">
        <f>Input!G111</f>
        <v>243</v>
      </c>
      <c r="B110">
        <f t="shared" si="28"/>
        <v>107</v>
      </c>
      <c r="C110" s="4">
        <f>Input!I111</f>
        <v>3376.9643278571425</v>
      </c>
      <c r="D110">
        <f t="shared" si="29"/>
        <v>1729.9894332857136</v>
      </c>
      <c r="E110">
        <f t="shared" si="30"/>
        <v>1011.1306507731653</v>
      </c>
      <c r="F110">
        <f t="shared" si="31"/>
        <v>516757.94919542334</v>
      </c>
      <c r="G110">
        <f t="shared" si="32"/>
        <v>100357.90894672624</v>
      </c>
      <c r="L110">
        <f>Input!J111</f>
        <v>61.074794714285417</v>
      </c>
      <c r="M110">
        <f t="shared" si="33"/>
        <v>59.659327428570805</v>
      </c>
      <c r="N110">
        <f t="shared" si="34"/>
        <v>65.261058489669395</v>
      </c>
      <c r="O110">
        <f t="shared" si="35"/>
        <v>17.524804397092115</v>
      </c>
      <c r="P110">
        <f t="shared" si="36"/>
        <v>963.38790706249245</v>
      </c>
    </row>
    <row r="111" spans="1:16" x14ac:dyDescent="0.25">
      <c r="A111">
        <f>Input!G112</f>
        <v>244</v>
      </c>
      <c r="B111">
        <f t="shared" si="28"/>
        <v>108</v>
      </c>
      <c r="C111" s="4">
        <f>Input!I112</f>
        <v>3443.2815942857137</v>
      </c>
      <c r="D111">
        <f t="shared" si="29"/>
        <v>1796.3066997142848</v>
      </c>
      <c r="E111">
        <f t="shared" si="30"/>
        <v>1076.5289329569785</v>
      </c>
      <c r="F111">
        <f t="shared" si="31"/>
        <v>518080.03351813537</v>
      </c>
      <c r="G111">
        <f t="shared" si="32"/>
        <v>63199.386753830113</v>
      </c>
      <c r="L111">
        <f>Input!J112</f>
        <v>66.317266428571202</v>
      </c>
      <c r="M111">
        <f t="shared" si="33"/>
        <v>64.901799142856589</v>
      </c>
      <c r="N111">
        <f t="shared" si="34"/>
        <v>68.370428144066025</v>
      </c>
      <c r="O111">
        <f t="shared" si="35"/>
        <v>4.2154730299736469</v>
      </c>
      <c r="P111">
        <f t="shared" si="36"/>
        <v>1166.0763691251082</v>
      </c>
    </row>
    <row r="112" spans="1:16" x14ac:dyDescent="0.25">
      <c r="A112">
        <f>Input!G113</f>
        <v>245</v>
      </c>
      <c r="B112">
        <f t="shared" si="28"/>
        <v>109</v>
      </c>
      <c r="C112" s="4">
        <f>Input!I113</f>
        <v>3510.9619034285711</v>
      </c>
      <c r="D112">
        <f t="shared" si="29"/>
        <v>1863.9870088571422</v>
      </c>
      <c r="E112">
        <f t="shared" si="30"/>
        <v>1145.0457014442673</v>
      </c>
      <c r="F112">
        <f t="shared" si="31"/>
        <v>516876.60350453394</v>
      </c>
      <c r="G112">
        <f t="shared" si="32"/>
        <v>33444.404444186715</v>
      </c>
      <c r="L112">
        <f>Input!J113</f>
        <v>67.680309142857368</v>
      </c>
      <c r="M112">
        <f t="shared" si="33"/>
        <v>66.264841857142756</v>
      </c>
      <c r="N112">
        <f t="shared" si="34"/>
        <v>71.495125440077501</v>
      </c>
      <c r="O112">
        <f t="shared" si="35"/>
        <v>14.55282338153633</v>
      </c>
      <c r="P112">
        <f t="shared" si="36"/>
        <v>1389.2435563590113</v>
      </c>
    </row>
    <row r="113" spans="1:16" x14ac:dyDescent="0.25">
      <c r="A113">
        <f>Input!G114</f>
        <v>246</v>
      </c>
      <c r="B113">
        <f t="shared" si="28"/>
        <v>110</v>
      </c>
      <c r="C113" s="4">
        <f>Input!I114</f>
        <v>3582.416792142857</v>
      </c>
      <c r="D113">
        <f t="shared" si="29"/>
        <v>1935.4418975714282</v>
      </c>
      <c r="E113">
        <f t="shared" si="30"/>
        <v>1216.6872751192948</v>
      </c>
      <c r="F113">
        <f t="shared" si="31"/>
        <v>516608.20729630883</v>
      </c>
      <c r="G113">
        <f t="shared" si="32"/>
        <v>12373.567820740285</v>
      </c>
      <c r="L113">
        <f>Input!J114</f>
        <v>71.454888714285971</v>
      </c>
      <c r="M113">
        <f t="shared" si="33"/>
        <v>70.039421428571359</v>
      </c>
      <c r="N113">
        <f t="shared" si="34"/>
        <v>74.616844311787489</v>
      </c>
      <c r="O113">
        <f t="shared" si="35"/>
        <v>9.9979632005711778</v>
      </c>
      <c r="P113">
        <f t="shared" si="36"/>
        <v>1631.6975785154325</v>
      </c>
    </row>
    <row r="114" spans="1:16" x14ac:dyDescent="0.25">
      <c r="A114">
        <f>Input!G115</f>
        <v>247</v>
      </c>
      <c r="B114">
        <f t="shared" si="28"/>
        <v>111</v>
      </c>
      <c r="C114" s="4">
        <f>Input!I115</f>
        <v>3660.9752298571429</v>
      </c>
      <c r="D114">
        <f t="shared" si="29"/>
        <v>2014.0003352857141</v>
      </c>
      <c r="E114">
        <f t="shared" si="30"/>
        <v>1291.4408198809133</v>
      </c>
      <c r="F114">
        <f t="shared" si="31"/>
        <v>522092.25330202054</v>
      </c>
      <c r="G114">
        <f t="shared" si="32"/>
        <v>1331.008938142538</v>
      </c>
      <c r="L114">
        <f>Input!J115</f>
        <v>78.558437714285901</v>
      </c>
      <c r="M114">
        <f t="shared" si="33"/>
        <v>77.142970428571289</v>
      </c>
      <c r="N114">
        <f t="shared" si="34"/>
        <v>77.715605315789617</v>
      </c>
      <c r="O114">
        <f t="shared" si="35"/>
        <v>0.71036645195499959</v>
      </c>
      <c r="P114">
        <f t="shared" si="36"/>
        <v>1891.644316231095</v>
      </c>
    </row>
    <row r="115" spans="1:16" x14ac:dyDescent="0.25">
      <c r="A115">
        <f>Input!G116</f>
        <v>248</v>
      </c>
      <c r="B115">
        <f t="shared" si="28"/>
        <v>112</v>
      </c>
      <c r="C115" s="4">
        <f>Input!I116</f>
        <v>3747.2138885714289</v>
      </c>
      <c r="D115">
        <f t="shared" si="29"/>
        <v>2100.2389940000003</v>
      </c>
      <c r="E115">
        <f t="shared" si="30"/>
        <v>1369.2727454492101</v>
      </c>
      <c r="F115">
        <f t="shared" si="31"/>
        <v>534311.65652041556</v>
      </c>
      <c r="G115">
        <f t="shared" si="32"/>
        <v>1709.7340433057275</v>
      </c>
      <c r="L115">
        <f>Input!J116</f>
        <v>86.238658714285975</v>
      </c>
      <c r="M115">
        <f t="shared" si="33"/>
        <v>84.823191428571363</v>
      </c>
      <c r="N115">
        <f t="shared" si="34"/>
        <v>80.769904896436557</v>
      </c>
      <c r="O115">
        <f t="shared" si="35"/>
        <v>29.907268320242586</v>
      </c>
      <c r="P115">
        <f t="shared" si="36"/>
        <v>2166.654594923069</v>
      </c>
    </row>
    <row r="116" spans="1:16" x14ac:dyDescent="0.25">
      <c r="A116">
        <f>Input!G117</f>
        <v>249</v>
      </c>
      <c r="B116">
        <f t="shared" si="28"/>
        <v>113</v>
      </c>
      <c r="C116" s="4">
        <f>Input!I117</f>
        <v>3839.1930537142857</v>
      </c>
      <c r="D116">
        <f t="shared" si="29"/>
        <v>2192.2181591428571</v>
      </c>
      <c r="E116">
        <f t="shared" si="30"/>
        <v>1450.1272785305732</v>
      </c>
      <c r="F116">
        <f t="shared" si="31"/>
        <v>550698.87508791487</v>
      </c>
      <c r="G116">
        <f t="shared" si="32"/>
        <v>14933.686481171417</v>
      </c>
      <c r="L116">
        <f>Input!J117</f>
        <v>91.9791651428568</v>
      </c>
      <c r="M116">
        <f t="shared" si="33"/>
        <v>90.563697857142188</v>
      </c>
      <c r="N116">
        <f t="shared" si="34"/>
        <v>83.756919180530971</v>
      </c>
      <c r="O116">
        <f t="shared" si="35"/>
        <v>67.605328664983389</v>
      </c>
      <c r="P116">
        <f t="shared" si="36"/>
        <v>2453.6519711102346</v>
      </c>
    </row>
    <row r="117" spans="1:16" x14ac:dyDescent="0.25">
      <c r="A117">
        <f>Input!G118</f>
        <v>250</v>
      </c>
      <c r="B117">
        <f t="shared" si="28"/>
        <v>114</v>
      </c>
      <c r="C117" s="4">
        <f>Input!I118</f>
        <v>3935.261346714286</v>
      </c>
      <c r="D117">
        <f t="shared" si="29"/>
        <v>2288.2864521428573</v>
      </c>
      <c r="E117">
        <f t="shared" si="30"/>
        <v>1533.9252675850225</v>
      </c>
      <c r="F117">
        <f t="shared" si="31"/>
        <v>569060.79676749965</v>
      </c>
      <c r="G117">
        <f t="shared" si="32"/>
        <v>42436.598437307475</v>
      </c>
      <c r="L117">
        <f>Input!J118</f>
        <v>96.068293000000267</v>
      </c>
      <c r="M117">
        <f t="shared" si="33"/>
        <v>94.652825714285655</v>
      </c>
      <c r="N117">
        <f t="shared" si="34"/>
        <v>86.652763402932095</v>
      </c>
      <c r="O117">
        <f t="shared" si="35"/>
        <v>88.652197593266735</v>
      </c>
      <c r="P117">
        <f t="shared" si="36"/>
        <v>2748.9254156404618</v>
      </c>
    </row>
    <row r="118" spans="1:16" x14ac:dyDescent="0.25">
      <c r="A118">
        <f>Input!G119</f>
        <v>251</v>
      </c>
      <c r="B118">
        <f t="shared" si="28"/>
        <v>115</v>
      </c>
      <c r="C118" s="4">
        <f>Input!I119</f>
        <v>4034.1605744285721</v>
      </c>
      <c r="D118">
        <f t="shared" si="29"/>
        <v>2387.1856798571434</v>
      </c>
      <c r="E118">
        <f t="shared" si="30"/>
        <v>1620.5632744999066</v>
      </c>
      <c r="F118">
        <f t="shared" si="31"/>
        <v>587709.9123957156</v>
      </c>
      <c r="G118">
        <f t="shared" si="32"/>
        <v>85637.853214019298</v>
      </c>
      <c r="L118">
        <f>Input!J119</f>
        <v>98.899227714286098</v>
      </c>
      <c r="M118">
        <f t="shared" si="33"/>
        <v>97.483760428571486</v>
      </c>
      <c r="N118">
        <f t="shared" si="34"/>
        <v>89.432805925109122</v>
      </c>
      <c r="O118">
        <f t="shared" si="35"/>
        <v>89.613141490604633</v>
      </c>
      <c r="P118">
        <f t="shared" si="36"/>
        <v>3048.170398758079</v>
      </c>
    </row>
    <row r="119" spans="1:16" x14ac:dyDescent="0.25">
      <c r="A119">
        <f>Input!G120</f>
        <v>252</v>
      </c>
      <c r="B119">
        <f t="shared" si="28"/>
        <v>116</v>
      </c>
      <c r="C119" s="4">
        <f>Input!I120</f>
        <v>4136.7033198571435</v>
      </c>
      <c r="D119">
        <f t="shared" si="29"/>
        <v>2489.7284252857144</v>
      </c>
      <c r="E119">
        <f t="shared" si="30"/>
        <v>1709.9130062368031</v>
      </c>
      <c r="F119">
        <f t="shared" si="31"/>
        <v>608112.0877864291</v>
      </c>
      <c r="G119">
        <f t="shared" si="32"/>
        <v>145915.7421664297</v>
      </c>
      <c r="L119">
        <f>Input!J120</f>
        <v>102.54274542857138</v>
      </c>
      <c r="M119">
        <f t="shared" si="33"/>
        <v>101.12727814285677</v>
      </c>
      <c r="N119">
        <f t="shared" si="34"/>
        <v>92.072033367301827</v>
      </c>
      <c r="O119">
        <f t="shared" si="35"/>
        <v>109.63581107001566</v>
      </c>
      <c r="P119">
        <f t="shared" si="36"/>
        <v>3346.5606715847839</v>
      </c>
    </row>
    <row r="120" spans="1:16" x14ac:dyDescent="0.25">
      <c r="A120">
        <f>Input!G121</f>
        <v>253</v>
      </c>
      <c r="B120">
        <f t="shared" ref="B120:B128" si="37">A120-$A$3</f>
        <v>117</v>
      </c>
      <c r="C120" s="4">
        <f>Input!I121</f>
        <v>4244.0953517142862</v>
      </c>
      <c r="D120">
        <f t="shared" ref="D120:D128" si="38">C120-$C$3</f>
        <v>2597.120457142857</v>
      </c>
      <c r="E120">
        <f t="shared" ref="E120:E128" si="39">(_Ac/(1+EXP(-1*(B120-_Muc)/_sc)))</f>
        <v>1801.8211347307549</v>
      </c>
      <c r="F120">
        <f t="shared" ref="F120:F128" si="40">(D120-E120)^2</f>
        <v>632501.01222914876</v>
      </c>
      <c r="G120">
        <f t="shared" ref="G120:G128" si="41">(E120-$H$4)^2</f>
        <v>224578.66957936657</v>
      </c>
      <c r="L120">
        <f>Input!J121</f>
        <v>107.39203185714268</v>
      </c>
      <c r="M120">
        <f t="shared" ref="M120:M128" si="42">L120-$L$3</f>
        <v>105.97656457142807</v>
      </c>
      <c r="N120">
        <f t="shared" ref="N120:N128" si="43">_Ac*EXP(-1*(B120-_Muc)/_sc)*(1/_sc)*(1/(1+EXP(-1*(B120-_Muc)/_sc))^2)+$L$3</f>
        <v>94.545460735882116</v>
      </c>
      <c r="O120">
        <f t="shared" ref="O120:O128" si="44">(L120-N120)^2</f>
        <v>165.03438957360598</v>
      </c>
      <c r="P120">
        <f t="shared" ref="P120:P128" si="45">(N120-$Q$4)^2</f>
        <v>3638.8514175369633</v>
      </c>
    </row>
    <row r="121" spans="1:16" x14ac:dyDescent="0.25">
      <c r="A121">
        <f>Input!G122</f>
        <v>254</v>
      </c>
      <c r="B121">
        <f t="shared" si="37"/>
        <v>118</v>
      </c>
      <c r="C121" s="4">
        <f>Input!I122</f>
        <v>4348.5778118571434</v>
      </c>
      <c r="D121">
        <f t="shared" si="38"/>
        <v>2701.6029172857143</v>
      </c>
      <c r="E121">
        <f t="shared" si="39"/>
        <v>1896.1095458521363</v>
      </c>
      <c r="F121">
        <f t="shared" si="40"/>
        <v>648819.57142343197</v>
      </c>
      <c r="G121">
        <f t="shared" si="41"/>
        <v>322835.02466169524</v>
      </c>
      <c r="L121">
        <f>Input!J122</f>
        <v>104.48246014285724</v>
      </c>
      <c r="M121">
        <f t="shared" si="42"/>
        <v>103.06699285714262</v>
      </c>
      <c r="N121">
        <f t="shared" si="43"/>
        <v>96.828577730254466</v>
      </c>
      <c r="O121">
        <f t="shared" si="44"/>
        <v>58.581915985949983</v>
      </c>
      <c r="P121">
        <f t="shared" si="45"/>
        <v>3919.5124849739273</v>
      </c>
    </row>
    <row r="122" spans="1:16" x14ac:dyDescent="0.25">
      <c r="A122">
        <f>Input!G123</f>
        <v>255</v>
      </c>
      <c r="B122">
        <f t="shared" si="37"/>
        <v>119</v>
      </c>
      <c r="C122" s="4">
        <f>Input!I123</f>
        <v>4451.6185921428578</v>
      </c>
      <c r="D122">
        <f t="shared" si="38"/>
        <v>2804.6436975714287</v>
      </c>
      <c r="E122">
        <f t="shared" si="39"/>
        <v>1992.5760481156033</v>
      </c>
      <c r="F122">
        <f t="shared" si="40"/>
        <v>659453.8672927093</v>
      </c>
      <c r="G122">
        <f t="shared" si="41"/>
        <v>441762.59088930755</v>
      </c>
      <c r="L122">
        <f>Input!J123</f>
        <v>103.04078028571439</v>
      </c>
      <c r="M122">
        <f t="shared" si="42"/>
        <v>101.62531299999978</v>
      </c>
      <c r="N122">
        <f t="shared" si="43"/>
        <v>98.897819826953366</v>
      </c>
      <c r="O122">
        <f t="shared" si="44"/>
        <v>17.164121362857358</v>
      </c>
      <c r="P122">
        <f t="shared" si="45"/>
        <v>4182.8882305213974</v>
      </c>
    </row>
    <row r="123" spans="1:16" x14ac:dyDescent="0.25">
      <c r="A123">
        <f>Input!G124</f>
        <v>256</v>
      </c>
      <c r="B123">
        <f t="shared" si="37"/>
        <v>120</v>
      </c>
      <c r="C123" s="4">
        <f>Input!I124</f>
        <v>4554.7117971428579</v>
      </c>
      <c r="D123">
        <f t="shared" si="38"/>
        <v>2907.7369025714288</v>
      </c>
      <c r="E123">
        <f t="shared" si="39"/>
        <v>2090.9955592410633</v>
      </c>
      <c r="F123">
        <f t="shared" si="40"/>
        <v>667066.42190508987</v>
      </c>
      <c r="G123">
        <f t="shared" si="41"/>
        <v>582278.48674859561</v>
      </c>
      <c r="L123">
        <f>Input!J124</f>
        <v>103.09320500000013</v>
      </c>
      <c r="M123">
        <f t="shared" si="42"/>
        <v>101.67773771428551</v>
      </c>
      <c r="N123">
        <f t="shared" si="43"/>
        <v>100.73105045004638</v>
      </c>
      <c r="O123">
        <f t="shared" si="44"/>
        <v>5.5797741178671716</v>
      </c>
      <c r="P123">
        <f t="shared" si="45"/>
        <v>4423.3782703465749</v>
      </c>
    </row>
    <row r="124" spans="1:16" x14ac:dyDescent="0.25">
      <c r="A124">
        <f>Input!G125</f>
        <v>257</v>
      </c>
      <c r="B124">
        <f t="shared" si="37"/>
        <v>121</v>
      </c>
      <c r="C124" s="4">
        <f>Input!I125</f>
        <v>4659.5350178571434</v>
      </c>
      <c r="D124">
        <f t="shared" si="38"/>
        <v>3012.5601232857143</v>
      </c>
      <c r="E124">
        <f t="shared" si="39"/>
        <v>2191.1217740327806</v>
      </c>
      <c r="F124">
        <f t="shared" si="40"/>
        <v>674760.96162338462</v>
      </c>
      <c r="G124">
        <f t="shared" si="41"/>
        <v>745110.71635335521</v>
      </c>
      <c r="L124">
        <f>Input!J125</f>
        <v>104.82322071428553</v>
      </c>
      <c r="M124">
        <f t="shared" si="42"/>
        <v>103.40775342857091</v>
      </c>
      <c r="N124">
        <f t="shared" si="43"/>
        <v>102.30803873829409</v>
      </c>
      <c r="O124">
        <f t="shared" si="44"/>
        <v>6.3261403723521994</v>
      </c>
      <c r="P124">
        <f t="shared" si="45"/>
        <v>4635.6313589650681</v>
      </c>
    </row>
    <row r="125" spans="1:16" x14ac:dyDescent="0.25">
      <c r="A125">
        <f>Input!G126</f>
        <v>258</v>
      </c>
      <c r="B125">
        <f t="shared" si="37"/>
        <v>122</v>
      </c>
      <c r="C125" s="4">
        <f>Input!I126</f>
        <v>4766.5076520000002</v>
      </c>
      <c r="D125">
        <f t="shared" si="38"/>
        <v>3119.5327574285711</v>
      </c>
      <c r="E125">
        <f t="shared" si="39"/>
        <v>2292.68930092558</v>
      </c>
      <c r="F125">
        <f t="shared" si="40"/>
        <v>683670.10156181373</v>
      </c>
      <c r="G125">
        <f t="shared" si="41"/>
        <v>930772.44269350939</v>
      </c>
      <c r="L125">
        <f>Input!J126</f>
        <v>106.9726341428568</v>
      </c>
      <c r="M125">
        <f t="shared" si="42"/>
        <v>105.55716685714219</v>
      </c>
      <c r="N125">
        <f t="shared" si="43"/>
        <v>103.6109162891552</v>
      </c>
      <c r="O125">
        <f t="shared" si="44"/>
        <v>11.301146927896133</v>
      </c>
      <c r="P125">
        <f t="shared" si="45"/>
        <v>4814.7429122444937</v>
      </c>
    </row>
    <row r="126" spans="1:16" x14ac:dyDescent="0.25">
      <c r="A126">
        <f>Input!G127</f>
        <v>259</v>
      </c>
      <c r="B126">
        <f t="shared" si="37"/>
        <v>123</v>
      </c>
      <c r="C126" s="4">
        <f>Input!I127</f>
        <v>4876.3636455714286</v>
      </c>
      <c r="D126">
        <f t="shared" si="38"/>
        <v>3229.3887509999995</v>
      </c>
      <c r="E126">
        <f t="shared" si="39"/>
        <v>2395.4162376964691</v>
      </c>
      <c r="F126">
        <f t="shared" si="40"/>
        <v>695510.1529458072</v>
      </c>
      <c r="G126">
        <f t="shared" si="41"/>
        <v>1139540.0723597896</v>
      </c>
      <c r="L126">
        <f>Input!J127</f>
        <v>109.85599357142837</v>
      </c>
      <c r="M126">
        <f t="shared" si="42"/>
        <v>108.44052628571376</v>
      </c>
      <c r="N126">
        <f t="shared" si="43"/>
        <v>104.62459594376641</v>
      </c>
      <c r="O126">
        <f t="shared" si="44"/>
        <v>27.367521138707211</v>
      </c>
      <c r="P126">
        <f t="shared" si="45"/>
        <v>4956.4455730381806</v>
      </c>
    </row>
    <row r="127" spans="1:16" x14ac:dyDescent="0.25">
      <c r="A127">
        <f>Input!G128</f>
        <v>260</v>
      </c>
      <c r="B127">
        <f t="shared" si="37"/>
        <v>124</v>
      </c>
      <c r="C127" s="4">
        <f>Input!I128</f>
        <v>4973.401795857143</v>
      </c>
      <c r="D127">
        <f t="shared" si="38"/>
        <v>3326.4269012857139</v>
      </c>
      <c r="E127">
        <f t="shared" si="39"/>
        <v>2499.0071401230603</v>
      </c>
      <c r="F127">
        <f t="shared" si="40"/>
        <v>684623.46116246283</v>
      </c>
      <c r="G127">
        <f t="shared" si="41"/>
        <v>1371436.1542116944</v>
      </c>
      <c r="L127">
        <f>Input!J128</f>
        <v>97.038150285714437</v>
      </c>
      <c r="M127">
        <f t="shared" si="42"/>
        <v>95.622682999999824</v>
      </c>
      <c r="N127">
        <f t="shared" si="43"/>
        <v>105.33713627133984</v>
      </c>
      <c r="O127">
        <f t="shared" si="44"/>
        <v>68.873168389606917</v>
      </c>
      <c r="P127">
        <f t="shared" si="45"/>
        <v>5057.2818552109711</v>
      </c>
    </row>
    <row r="128" spans="1:16" x14ac:dyDescent="0.25">
      <c r="A128">
        <f>Input!G129</f>
        <v>261</v>
      </c>
      <c r="B128">
        <f t="shared" si="37"/>
        <v>125</v>
      </c>
      <c r="C128" s="4">
        <f>Input!I129</f>
        <v>5054.8960177142862</v>
      </c>
      <c r="D128">
        <f t="shared" si="38"/>
        <v>3407.9211231428571</v>
      </c>
      <c r="E128">
        <f t="shared" si="39"/>
        <v>2603.1563217185658</v>
      </c>
      <c r="F128">
        <f t="shared" si="40"/>
        <v>647646.38561147905</v>
      </c>
      <c r="G128">
        <f t="shared" si="41"/>
        <v>1626217.9460070459</v>
      </c>
      <c r="L128">
        <f>Input!J129</f>
        <v>81.494221857143202</v>
      </c>
      <c r="M128">
        <f t="shared" si="42"/>
        <v>80.07875457142859</v>
      </c>
      <c r="N128">
        <f t="shared" si="43"/>
        <v>105.74003694696314</v>
      </c>
      <c r="O128">
        <f t="shared" si="44"/>
        <v>587.85954936974042</v>
      </c>
      <c r="P128">
        <f t="shared" si="45"/>
        <v>5114.7483995688672</v>
      </c>
    </row>
    <row r="129" spans="1:16" x14ac:dyDescent="0.25">
      <c r="A129">
        <f>Input!G130</f>
        <v>262</v>
      </c>
      <c r="B129">
        <f t="shared" ref="B129:B148" si="46">A129-$A$3</f>
        <v>126</v>
      </c>
      <c r="C129" s="4">
        <f>Input!I130</f>
        <v>5165.6956561428578</v>
      </c>
      <c r="D129">
        <f t="shared" ref="D129:D148" si="47">C129-$C$3</f>
        <v>3518.7207615714287</v>
      </c>
      <c r="E129">
        <f t="shared" ref="E129:E148" si="48">(_Ac/(1+EXP(-1*(B129-_Muc)/_sc)))</f>
        <v>2707.5514090130241</v>
      </c>
      <c r="F129">
        <f t="shared" ref="F129:F148" si="49">(D129-E129)^2</f>
        <v>657995.71853002138</v>
      </c>
      <c r="G129">
        <f t="shared" ref="G129:G148" si="50">(E129-$H$4)^2</f>
        <v>1903372.2979623768</v>
      </c>
      <c r="L129">
        <f>Input!J130</f>
        <v>110.7996384285716</v>
      </c>
      <c r="M129">
        <f t="shared" ref="M129:M148" si="51">L129-$L$3</f>
        <v>109.38417114285699</v>
      </c>
      <c r="N129">
        <f t="shared" ref="N129:N148" si="52">_Ac*EXP(-1*(B129-_Muc)/_sc)*(1/_sc)*(1/(1+EXP(-1*(B129-_Muc)/_sc))^2)+$L$3</f>
        <v>105.82845265069302</v>
      </c>
      <c r="O129">
        <f t="shared" ref="O129:O148" si="53">(L129-N129)^2</f>
        <v>24.712688038182204</v>
      </c>
      <c r="P129">
        <f t="shared" ref="P129:P148" si="54">(N129-$Q$4)^2</f>
        <v>5127.4027516406413</v>
      </c>
    </row>
    <row r="130" spans="1:16" x14ac:dyDescent="0.25">
      <c r="A130">
        <f>Input!G131</f>
        <v>263</v>
      </c>
      <c r="B130">
        <f t="shared" si="46"/>
        <v>127</v>
      </c>
      <c r="C130" s="4">
        <f>Input!I131</f>
        <v>5277.3340899999994</v>
      </c>
      <c r="D130">
        <f t="shared" si="47"/>
        <v>3630.3591954285703</v>
      </c>
      <c r="E130">
        <f t="shared" si="48"/>
        <v>2811.8770660271198</v>
      </c>
      <c r="F130">
        <f t="shared" si="49"/>
        <v>669912.99614953273</v>
      </c>
      <c r="G130">
        <f t="shared" si="50"/>
        <v>2202117.2510190615</v>
      </c>
      <c r="L130">
        <f>Input!J131</f>
        <v>111.63843385714154</v>
      </c>
      <c r="M130">
        <f t="shared" si="51"/>
        <v>110.22296657142692</v>
      </c>
      <c r="N130">
        <f t="shared" si="52"/>
        <v>105.60131632985058</v>
      </c>
      <c r="O130">
        <f t="shared" si="53"/>
        <v>36.44678803832371</v>
      </c>
      <c r="P130">
        <f t="shared" si="54"/>
        <v>5094.9257480573087</v>
      </c>
    </row>
    <row r="131" spans="1:16" x14ac:dyDescent="0.25">
      <c r="A131">
        <f>Input!G132</f>
        <v>264</v>
      </c>
      <c r="B131">
        <f t="shared" si="46"/>
        <v>128</v>
      </c>
      <c r="C131" s="4">
        <f>Input!I132</f>
        <v>5387.7667554285717</v>
      </c>
      <c r="D131">
        <f t="shared" si="47"/>
        <v>3740.7918608571426</v>
      </c>
      <c r="E131">
        <f t="shared" si="48"/>
        <v>2915.8187942904274</v>
      </c>
      <c r="F131">
        <f t="shared" si="49"/>
        <v>680580.56056049</v>
      </c>
      <c r="G131">
        <f t="shared" si="50"/>
        <v>2521410.465025798</v>
      </c>
      <c r="L131">
        <f>Input!J132</f>
        <v>110.43266542857236</v>
      </c>
      <c r="M131">
        <f t="shared" si="51"/>
        <v>109.01719814285775</v>
      </c>
      <c r="N131">
        <f t="shared" si="52"/>
        <v>105.06136647368459</v>
      </c>
      <c r="O131">
        <f t="shared" si="53"/>
        <v>28.850852462778526</v>
      </c>
      <c r="P131">
        <f t="shared" si="54"/>
        <v>5018.1354038522986</v>
      </c>
    </row>
    <row r="132" spans="1:16" x14ac:dyDescent="0.25">
      <c r="A132">
        <f>Input!G133</f>
        <v>265</v>
      </c>
      <c r="B132">
        <f t="shared" si="46"/>
        <v>129</v>
      </c>
      <c r="C132" s="4">
        <f>Input!I133</f>
        <v>5495.1849995714283</v>
      </c>
      <c r="D132">
        <f t="shared" si="47"/>
        <v>3848.2101049999992</v>
      </c>
      <c r="E132">
        <f t="shared" si="48"/>
        <v>3019.0667114666367</v>
      </c>
      <c r="F132">
        <f t="shared" si="49"/>
        <v>687478.76704002055</v>
      </c>
      <c r="G132">
        <f t="shared" si="50"/>
        <v>2859964.2960246648</v>
      </c>
      <c r="L132">
        <f>Input!J133</f>
        <v>107.41824414285657</v>
      </c>
      <c r="M132">
        <f t="shared" si="51"/>
        <v>106.00277685714195</v>
      </c>
      <c r="N132">
        <f t="shared" si="52"/>
        <v>104.21507720929156</v>
      </c>
      <c r="O132">
        <f t="shared" si="53"/>
        <v>10.260278404284211</v>
      </c>
      <c r="P132">
        <f t="shared" si="54"/>
        <v>4898.9513796557285</v>
      </c>
    </row>
    <row r="133" spans="1:16" x14ac:dyDescent="0.25">
      <c r="A133">
        <f>Input!G134</f>
        <v>266</v>
      </c>
      <c r="B133">
        <f t="shared" si="46"/>
        <v>130</v>
      </c>
      <c r="C133" s="4">
        <f>Input!I134</f>
        <v>5597.8850192857144</v>
      </c>
      <c r="D133">
        <f t="shared" si="47"/>
        <v>3950.9101247142853</v>
      </c>
      <c r="E133">
        <f t="shared" si="48"/>
        <v>3121.3192125817791</v>
      </c>
      <c r="F133">
        <f t="shared" si="49"/>
        <v>688221.08149284369</v>
      </c>
      <c r="G133">
        <f t="shared" si="50"/>
        <v>3216267.0518077994</v>
      </c>
      <c r="L133">
        <f>Input!J134</f>
        <v>102.7000197142861</v>
      </c>
      <c r="M133">
        <f t="shared" si="51"/>
        <v>101.28455242857149</v>
      </c>
      <c r="N133">
        <f t="shared" si="52"/>
        <v>103.0724942664293</v>
      </c>
      <c r="O133">
        <f t="shared" si="53"/>
        <v>0.13873729199427942</v>
      </c>
      <c r="P133">
        <f t="shared" si="54"/>
        <v>4740.31238057672</v>
      </c>
    </row>
    <row r="134" spans="1:16" x14ac:dyDescent="0.25">
      <c r="A134">
        <f>Input!G135</f>
        <v>267</v>
      </c>
      <c r="B134">
        <f t="shared" si="46"/>
        <v>131</v>
      </c>
      <c r="C134" s="4">
        <f>Input!I135</f>
        <v>5711.4107428571433</v>
      </c>
      <c r="D134">
        <f t="shared" si="47"/>
        <v>4064.4358482857142</v>
      </c>
      <c r="E134">
        <f t="shared" si="48"/>
        <v>3222.2864229458246</v>
      </c>
      <c r="F134">
        <f t="shared" si="49"/>
        <v>709215.6546003063</v>
      </c>
      <c r="G134">
        <f t="shared" si="50"/>
        <v>3588609.6901089763</v>
      </c>
      <c r="L134">
        <f>Input!J135</f>
        <v>113.5257235714289</v>
      </c>
      <c r="M134">
        <f t="shared" si="51"/>
        <v>112.11025628571429</v>
      </c>
      <c r="N134">
        <f t="shared" si="52"/>
        <v>101.64698389581837</v>
      </c>
      <c r="O134">
        <f t="shared" si="53"/>
        <v>141.10445628092381</v>
      </c>
      <c r="P134">
        <f t="shared" si="54"/>
        <v>4546.0518918788393</v>
      </c>
    </row>
    <row r="135" spans="1:16" x14ac:dyDescent="0.25">
      <c r="A135">
        <f>Input!G136</f>
        <v>268</v>
      </c>
      <c r="B135">
        <f t="shared" si="46"/>
        <v>132</v>
      </c>
      <c r="C135" s="4">
        <f>Input!I136</f>
        <v>5835.8932322857145</v>
      </c>
      <c r="D135">
        <f t="shared" si="47"/>
        <v>4188.9183377142854</v>
      </c>
      <c r="E135">
        <f t="shared" si="48"/>
        <v>3321.693360777766</v>
      </c>
      <c r="F135">
        <f t="shared" si="49"/>
        <v>752079.16062254657</v>
      </c>
      <c r="G135">
        <f t="shared" si="50"/>
        <v>3975117.0013821544</v>
      </c>
      <c r="L135">
        <f>Input!J136</f>
        <v>124.48248942857117</v>
      </c>
      <c r="M135">
        <f t="shared" si="51"/>
        <v>123.06702214285656</v>
      </c>
      <c r="N135">
        <f t="shared" si="52"/>
        <v>99.954905398675038</v>
      </c>
      <c r="O135">
        <f t="shared" si="53"/>
        <v>601.60237834361578</v>
      </c>
      <c r="P135">
        <f t="shared" si="54"/>
        <v>4320.7402120519819</v>
      </c>
    </row>
    <row r="136" spans="1:16" x14ac:dyDescent="0.25">
      <c r="A136">
        <f>Input!G137</f>
        <v>269</v>
      </c>
      <c r="B136">
        <f t="shared" si="46"/>
        <v>133</v>
      </c>
      <c r="C136" s="4">
        <f>Input!I137</f>
        <v>5930.3363591428579</v>
      </c>
      <c r="D136">
        <f t="shared" si="47"/>
        <v>4283.3614645714288</v>
      </c>
      <c r="E136">
        <f t="shared" si="48"/>
        <v>3419.2827397116421</v>
      </c>
      <c r="F136">
        <f t="shared" si="49"/>
        <v>746632.04275531496</v>
      </c>
      <c r="G136">
        <f t="shared" si="50"/>
        <v>4373782.1516681788</v>
      </c>
      <c r="L136">
        <f>Input!J137</f>
        <v>94.443126857143398</v>
      </c>
      <c r="M136">
        <f t="shared" si="51"/>
        <v>93.027659571428785</v>
      </c>
      <c r="N136">
        <f t="shared" si="52"/>
        <v>98.015220815232141</v>
      </c>
      <c r="O136">
        <f t="shared" si="53"/>
        <v>12.759855245414103</v>
      </c>
      <c r="P136">
        <f t="shared" si="54"/>
        <v>4069.5025844145061</v>
      </c>
    </row>
    <row r="137" spans="1:16" x14ac:dyDescent="0.25">
      <c r="A137">
        <f>Input!G138</f>
        <v>270</v>
      </c>
      <c r="B137">
        <f t="shared" si="46"/>
        <v>134</v>
      </c>
      <c r="C137" s="4">
        <f>Input!I138</f>
        <v>6022.0271884285712</v>
      </c>
      <c r="D137">
        <f t="shared" si="47"/>
        <v>4375.0522938571421</v>
      </c>
      <c r="E137">
        <f t="shared" si="48"/>
        <v>3514.8173560079231</v>
      </c>
      <c r="F137">
        <f t="shared" si="49"/>
        <v>740004.14829644968</v>
      </c>
      <c r="G137">
        <f t="shared" si="50"/>
        <v>4782503.3593854811</v>
      </c>
      <c r="L137">
        <f>Input!J138</f>
        <v>91.690829285713335</v>
      </c>
      <c r="M137">
        <f t="shared" si="51"/>
        <v>90.275361999998722</v>
      </c>
      <c r="N137">
        <f t="shared" si="52"/>
        <v>95.849057368825541</v>
      </c>
      <c r="O137">
        <f t="shared" si="53"/>
        <v>17.290860791183015</v>
      </c>
      <c r="P137">
        <f t="shared" si="54"/>
        <v>3797.8242220759598</v>
      </c>
    </row>
    <row r="138" spans="1:16" x14ac:dyDescent="0.25">
      <c r="A138">
        <f>Input!G139</f>
        <v>271</v>
      </c>
      <c r="B138">
        <f t="shared" si="46"/>
        <v>135</v>
      </c>
      <c r="C138" s="4">
        <f>Input!I139</f>
        <v>6108.7114571428565</v>
      </c>
      <c r="D138">
        <f t="shared" si="47"/>
        <v>4461.7365625714274</v>
      </c>
      <c r="E138">
        <f t="shared" si="48"/>
        <v>3608.0820215311369</v>
      </c>
      <c r="F138">
        <f t="shared" si="49"/>
        <v>728726.075438709</v>
      </c>
      <c r="G138">
        <f t="shared" si="50"/>
        <v>5199121.4464810928</v>
      </c>
      <c r="L138">
        <f>Input!J139</f>
        <v>86.684268714285281</v>
      </c>
      <c r="M138">
        <f t="shared" si="51"/>
        <v>85.268801428570669</v>
      </c>
      <c r="N138">
        <f t="shared" si="52"/>
        <v>93.479239384347068</v>
      </c>
      <c r="O138">
        <f t="shared" si="53"/>
        <v>46.171626406999927</v>
      </c>
      <c r="P138">
        <f t="shared" si="54"/>
        <v>3511.3531325430849</v>
      </c>
    </row>
    <row r="139" spans="1:16" x14ac:dyDescent="0.25">
      <c r="A139">
        <f>Input!G140</f>
        <v>272</v>
      </c>
      <c r="B139">
        <f t="shared" si="46"/>
        <v>136</v>
      </c>
      <c r="C139" s="4">
        <f>Input!I140</f>
        <v>6192.0405439999986</v>
      </c>
      <c r="D139">
        <f t="shared" si="47"/>
        <v>4545.0656494285695</v>
      </c>
      <c r="E139">
        <f t="shared" si="48"/>
        <v>3698.8850204428609</v>
      </c>
      <c r="F139">
        <f t="shared" si="49"/>
        <v>716021.65687064943</v>
      </c>
      <c r="G139">
        <f t="shared" si="50"/>
        <v>5621457.0373717165</v>
      </c>
      <c r="L139">
        <f>Input!J140</f>
        <v>83.329086857142102</v>
      </c>
      <c r="M139">
        <f t="shared" si="51"/>
        <v>81.913619571427489</v>
      </c>
      <c r="N139">
        <f t="shared" si="52"/>
        <v>90.929806585748807</v>
      </c>
      <c r="O139">
        <f t="shared" si="53"/>
        <v>57.770940392831193</v>
      </c>
      <c r="P139">
        <f t="shared" si="54"/>
        <v>3215.7109357643485</v>
      </c>
    </row>
    <row r="140" spans="1:16" x14ac:dyDescent="0.25">
      <c r="A140">
        <f>Input!G141</f>
        <v>273</v>
      </c>
      <c r="B140">
        <f t="shared" si="46"/>
        <v>137</v>
      </c>
      <c r="C140" s="4">
        <f>Input!I141</f>
        <v>6275.7628162857145</v>
      </c>
      <c r="D140">
        <f t="shared" si="47"/>
        <v>4628.7879217142854</v>
      </c>
      <c r="E140">
        <f t="shared" si="48"/>
        <v>3787.0590841878911</v>
      </c>
      <c r="F140">
        <f t="shared" si="49"/>
        <v>708507.43592353503</v>
      </c>
      <c r="G140">
        <f t="shared" si="50"/>
        <v>6047346.2718076855</v>
      </c>
      <c r="L140">
        <f>Input!J141</f>
        <v>83.722272285715917</v>
      </c>
      <c r="M140">
        <f t="shared" si="51"/>
        <v>82.306805000001305</v>
      </c>
      <c r="N140">
        <f t="shared" si="52"/>
        <v>88.225534987846231</v>
      </c>
      <c r="O140">
        <f t="shared" si="53"/>
        <v>20.27937496439802</v>
      </c>
      <c r="P140">
        <f t="shared" si="54"/>
        <v>2916.3204699106891</v>
      </c>
    </row>
    <row r="141" spans="1:16" x14ac:dyDescent="0.25">
      <c r="A141">
        <f>Input!G142</f>
        <v>274</v>
      </c>
      <c r="B141">
        <f t="shared" si="46"/>
        <v>138</v>
      </c>
      <c r="C141" s="4">
        <f>Input!I142</f>
        <v>6356.0512697142849</v>
      </c>
      <c r="D141">
        <f t="shared" si="47"/>
        <v>4709.0763751428558</v>
      </c>
      <c r="E141">
        <f t="shared" si="48"/>
        <v>3872.4618949009528</v>
      </c>
      <c r="F141">
        <f t="shared" si="49"/>
        <v>699923.78855042951</v>
      </c>
      <c r="G141">
        <f t="shared" si="50"/>
        <v>6474674.0396975437</v>
      </c>
      <c r="L141">
        <f>Input!J142</f>
        <v>80.288453428570392</v>
      </c>
      <c r="M141">
        <f t="shared" si="51"/>
        <v>78.87298614285578</v>
      </c>
      <c r="N141">
        <f t="shared" si="52"/>
        <v>85.391475152925437</v>
      </c>
      <c r="O141">
        <f t="shared" si="53"/>
        <v>26.040830719239541</v>
      </c>
      <c r="P141">
        <f t="shared" si="54"/>
        <v>2618.2570842584546</v>
      </c>
    </row>
    <row r="142" spans="1:16" x14ac:dyDescent="0.25">
      <c r="A142">
        <f>Input!G143</f>
        <v>275</v>
      </c>
      <c r="B142">
        <f t="shared" si="46"/>
        <v>139</v>
      </c>
      <c r="C142" s="4">
        <f>Input!I143</f>
        <v>6433.8233367142848</v>
      </c>
      <c r="D142">
        <f t="shared" si="47"/>
        <v>4786.8484421428557</v>
      </c>
      <c r="E142">
        <f t="shared" si="48"/>
        <v>3954.9761411549798</v>
      </c>
      <c r="F142">
        <f t="shared" si="49"/>
        <v>692011.5251508631</v>
      </c>
      <c r="G142">
        <f t="shared" si="50"/>
        <v>6901403.9239758579</v>
      </c>
      <c r="L142">
        <f>Input!J143</f>
        <v>77.772066999999879</v>
      </c>
      <c r="M142">
        <f t="shared" si="51"/>
        <v>76.356599714285267</v>
      </c>
      <c r="N142">
        <f t="shared" si="52"/>
        <v>82.45252054526739</v>
      </c>
      <c r="O142">
        <f t="shared" si="53"/>
        <v>21.906645389407213</v>
      </c>
      <c r="P142">
        <f t="shared" si="54"/>
        <v>2326.1283461146481</v>
      </c>
    </row>
    <row r="143" spans="1:16" x14ac:dyDescent="0.25">
      <c r="A143">
        <f>Input!G144</f>
        <v>276</v>
      </c>
      <c r="B143">
        <f t="shared" si="46"/>
        <v>140</v>
      </c>
      <c r="C143" s="4">
        <f>Input!I144</f>
        <v>6509.1576542857147</v>
      </c>
      <c r="D143">
        <f t="shared" si="47"/>
        <v>4862.1827597142856</v>
      </c>
      <c r="E143">
        <f t="shared" si="48"/>
        <v>4034.5091615091128</v>
      </c>
      <c r="F143">
        <f t="shared" si="49"/>
        <v>685043.58516589773</v>
      </c>
      <c r="G143">
        <f t="shared" si="50"/>
        <v>7325604.2375459038</v>
      </c>
      <c r="L143">
        <f>Input!J144</f>
        <v>75.334317571429892</v>
      </c>
      <c r="M143">
        <f t="shared" si="51"/>
        <v>73.91885028571528</v>
      </c>
      <c r="N143">
        <f t="shared" si="52"/>
        <v>79.433016273226826</v>
      </c>
      <c r="O143">
        <f t="shared" si="53"/>
        <v>16.799331048111874</v>
      </c>
      <c r="P143">
        <f t="shared" si="54"/>
        <v>2043.9846551847672</v>
      </c>
    </row>
    <row r="144" spans="1:16" x14ac:dyDescent="0.25">
      <c r="A144">
        <f>Input!G145</f>
        <v>277</v>
      </c>
      <c r="B144">
        <f t="shared" si="46"/>
        <v>141</v>
      </c>
      <c r="C144" s="4">
        <f>Input!I145</f>
        <v>6579.9572338571425</v>
      </c>
      <c r="D144">
        <f t="shared" si="47"/>
        <v>4932.9823392857134</v>
      </c>
      <c r="E144">
        <f t="shared" si="48"/>
        <v>4110.9922202854823</v>
      </c>
      <c r="F144">
        <f t="shared" si="49"/>
        <v>675667.75573401398</v>
      </c>
      <c r="G144">
        <f t="shared" si="50"/>
        <v>7745469.7480952516</v>
      </c>
      <c r="L144">
        <f>Input!J145</f>
        <v>70.799579571427785</v>
      </c>
      <c r="M144">
        <f t="shared" si="51"/>
        <v>69.384112285713172</v>
      </c>
      <c r="N144">
        <f t="shared" si="52"/>
        <v>76.356415850887899</v>
      </c>
      <c r="O144">
        <f t="shared" si="53"/>
        <v>30.878429436724126</v>
      </c>
      <c r="P144">
        <f t="shared" si="54"/>
        <v>1775.2611553352313</v>
      </c>
    </row>
    <row r="145" spans="1:16" x14ac:dyDescent="0.25">
      <c r="A145">
        <f>Input!G146</f>
        <v>278</v>
      </c>
      <c r="B145">
        <f t="shared" si="46"/>
        <v>142</v>
      </c>
      <c r="C145" s="4">
        <f>Input!I146</f>
        <v>6648.7122497142855</v>
      </c>
      <c r="D145">
        <f t="shared" si="47"/>
        <v>5001.7373551428564</v>
      </c>
      <c r="E145">
        <f t="shared" si="48"/>
        <v>4184.3794662861392</v>
      </c>
      <c r="F145">
        <f t="shared" si="49"/>
        <v>668073.91847630963</v>
      </c>
      <c r="G145">
        <f t="shared" si="50"/>
        <v>8159338.8873508675</v>
      </c>
      <c r="L145">
        <f>Input!J146</f>
        <v>68.755015857143007</v>
      </c>
      <c r="M145">
        <f t="shared" si="51"/>
        <v>67.339548571428395</v>
      </c>
      <c r="N145">
        <f t="shared" si="52"/>
        <v>73.244990920408924</v>
      </c>
      <c r="O145">
        <f t="shared" si="53"/>
        <v>20.159876068749771</v>
      </c>
      <c r="P145">
        <f t="shared" si="54"/>
        <v>1522.7495096704902</v>
      </c>
    </row>
    <row r="146" spans="1:16" x14ac:dyDescent="0.25">
      <c r="A146">
        <f>Input!G147</f>
        <v>279</v>
      </c>
      <c r="B146">
        <f t="shared" si="46"/>
        <v>143</v>
      </c>
      <c r="C146" s="4">
        <f>Input!I147</f>
        <v>6717.0740801428574</v>
      </c>
      <c r="D146">
        <f t="shared" si="47"/>
        <v>5070.0991855714283</v>
      </c>
      <c r="E146">
        <f t="shared" si="48"/>
        <v>4254.6466288029978</v>
      </c>
      <c r="F146">
        <f t="shared" si="49"/>
        <v>664962.87234017032</v>
      </c>
      <c r="G146">
        <f t="shared" si="50"/>
        <v>8565706.4284111075</v>
      </c>
      <c r="L146">
        <f>Input!J147</f>
        <v>68.36183042857192</v>
      </c>
      <c r="M146">
        <f t="shared" si="51"/>
        <v>66.946363142857308</v>
      </c>
      <c r="N146">
        <f t="shared" si="52"/>
        <v>70.119596308893733</v>
      </c>
      <c r="O146">
        <f t="shared" si="53"/>
        <v>3.0897408900235175</v>
      </c>
      <c r="P146">
        <f t="shared" si="54"/>
        <v>1288.5966589716922</v>
      </c>
    </row>
    <row r="147" spans="1:16" x14ac:dyDescent="0.25">
      <c r="A147">
        <f>Input!G148</f>
        <v>280</v>
      </c>
      <c r="B147">
        <f t="shared" si="46"/>
        <v>144</v>
      </c>
      <c r="C147" s="4">
        <f>Input!I148</f>
        <v>6783.3127094285719</v>
      </c>
      <c r="D147">
        <f t="shared" si="47"/>
        <v>5136.3378148571428</v>
      </c>
      <c r="E147">
        <f t="shared" si="48"/>
        <v>4321.7895064629511</v>
      </c>
      <c r="F147">
        <f t="shared" si="49"/>
        <v>663488.94670783926</v>
      </c>
      <c r="G147">
        <f t="shared" si="50"/>
        <v>8963231.7780853808</v>
      </c>
      <c r="L147">
        <f>Input!J148</f>
        <v>66.238629285714524</v>
      </c>
      <c r="M147">
        <f t="shared" si="51"/>
        <v>64.823161999999911</v>
      </c>
      <c r="N147">
        <f t="shared" si="52"/>
        <v>66.999490474448407</v>
      </c>
      <c r="O147">
        <f t="shared" si="53"/>
        <v>0.57890974852153887</v>
      </c>
      <c r="P147">
        <f t="shared" si="54"/>
        <v>1074.3266629317022</v>
      </c>
    </row>
    <row r="148" spans="1:16" x14ac:dyDescent="0.25">
      <c r="A148">
        <f>Input!G149</f>
        <v>281</v>
      </c>
      <c r="B148">
        <f t="shared" si="46"/>
        <v>145</v>
      </c>
      <c r="C148" s="4">
        <f>Input!I149</f>
        <v>6848.7125432857138</v>
      </c>
      <c r="D148">
        <f t="shared" si="47"/>
        <v>5201.7376487142847</v>
      </c>
      <c r="E148">
        <f t="shared" si="48"/>
        <v>4385.8223034827397</v>
      </c>
      <c r="F148">
        <f t="shared" si="49"/>
        <v>665717.85058431118</v>
      </c>
      <c r="G148">
        <f t="shared" si="50"/>
        <v>9350743.1654221993</v>
      </c>
      <c r="L148">
        <f>Input!J149</f>
        <v>65.399833857141857</v>
      </c>
      <c r="M148">
        <f t="shared" si="51"/>
        <v>63.984366571427245</v>
      </c>
      <c r="N148">
        <f t="shared" si="52"/>
        <v>63.902209412921472</v>
      </c>
      <c r="O148">
        <f t="shared" si="53"/>
        <v>2.2428789759264172</v>
      </c>
      <c r="P148">
        <f t="shared" si="54"/>
        <v>880.88112891999822</v>
      </c>
    </row>
    <row r="149" spans="1:16" x14ac:dyDescent="0.25">
      <c r="C149" s="4"/>
    </row>
    <row r="150" spans="1:16" x14ac:dyDescent="0.25">
      <c r="C150" s="4"/>
    </row>
    <row r="151" spans="1:16" x14ac:dyDescent="0.25">
      <c r="C151" s="4"/>
    </row>
    <row r="152" spans="1:16" x14ac:dyDescent="0.25">
      <c r="C152" s="4"/>
    </row>
    <row r="153" spans="1:16" x14ac:dyDescent="0.25">
      <c r="C153" s="4"/>
    </row>
    <row r="154" spans="1:16" x14ac:dyDescent="0.25">
      <c r="C154" s="4"/>
    </row>
    <row r="155" spans="1:16" x14ac:dyDescent="0.25">
      <c r="C155" s="4"/>
    </row>
    <row r="156" spans="1:16" x14ac:dyDescent="0.25">
      <c r="C156" s="4"/>
    </row>
    <row r="157" spans="1:16" x14ac:dyDescent="0.25">
      <c r="C157" s="4"/>
    </row>
    <row r="158" spans="1:16" x14ac:dyDescent="0.25">
      <c r="C158" s="4"/>
    </row>
    <row r="159" spans="1:16" x14ac:dyDescent="0.25">
      <c r="C159" s="4"/>
    </row>
    <row r="160" spans="1:16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phoneticPr fontId="9" type="noConversion"/>
  <conditionalFormatting sqref="W6">
    <cfRule type="cellIs" dxfId="19" priority="1" operator="greaterThan">
      <formula>0.05</formula>
    </cfRule>
    <cfRule type="cellIs" dxfId="18" priority="2" operator="between">
      <formula>0.05</formula>
      <formula>0.025</formula>
    </cfRule>
    <cfRule type="cellIs" dxfId="17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zoomScale="109" workbookViewId="0">
      <selection activeCell="N4" sqref="N4:N84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136</v>
      </c>
      <c r="B3">
        <f>A3-$A$3</f>
        <v>0</v>
      </c>
      <c r="C3" s="3"/>
      <c r="D3" s="3"/>
      <c r="E3" s="15">
        <f>Input!I4</f>
        <v>1646.9748945714289</v>
      </c>
      <c r="F3" s="3"/>
      <c r="G3" s="3"/>
      <c r="H3" s="3"/>
      <c r="I3" s="3"/>
      <c r="J3" s="2" t="s">
        <v>11</v>
      </c>
      <c r="K3" s="23">
        <f>SUM(H4:H161)</f>
        <v>69349023.116059586</v>
      </c>
      <c r="L3">
        <f>1-(K3/K5)</f>
        <v>0.22334096847429996</v>
      </c>
      <c r="N3" s="15">
        <f>Input!J4</f>
        <v>1.4154672857146124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73355.426466761448</v>
      </c>
      <c r="U3">
        <f>1-(T3/T5)</f>
        <v>-5.1345160435123312</v>
      </c>
      <c r="W3">
        <f>COUNT(B4:B500)</f>
        <v>81</v>
      </c>
      <c r="Y3">
        <v>14337.812562701776</v>
      </c>
      <c r="Z3">
        <v>3.3830991519723859</v>
      </c>
      <c r="AA3">
        <v>0.34943795330988736</v>
      </c>
    </row>
    <row r="4" spans="1:27" ht="14.45" x14ac:dyDescent="0.3">
      <c r="A4">
        <f>Input!G5</f>
        <v>137</v>
      </c>
      <c r="B4">
        <f t="shared" ref="B4:B67" si="0">A4-$A$3</f>
        <v>1</v>
      </c>
      <c r="C4">
        <f>LN(B4)</f>
        <v>0</v>
      </c>
      <c r="D4">
        <f>((C4-$Z$3)/$AA$3)</f>
        <v>-9.6815446631585473</v>
      </c>
      <c r="E4" s="4">
        <f>Input!I5</f>
        <v>1648.5738484285716</v>
      </c>
      <c r="F4">
        <f>E4-$E$4</f>
        <v>0</v>
      </c>
      <c r="G4">
        <f>P4</f>
        <v>8.8521990372902534E-18</v>
      </c>
      <c r="H4">
        <f>(F4-G4)^2</f>
        <v>7.8361427795802483E-35</v>
      </c>
      <c r="I4">
        <f>(G4-$J$4)^2</f>
        <v>96976.752714063579</v>
      </c>
      <c r="J4">
        <f>AVERAGE(F3:F161)</f>
        <v>311.41090654320953</v>
      </c>
      <c r="K4" t="s">
        <v>5</v>
      </c>
      <c r="L4" t="s">
        <v>6</v>
      </c>
      <c r="N4" s="4">
        <f>Input!J5</f>
        <v>1.5989538571427602</v>
      </c>
      <c r="O4">
        <f>N4-$N$4</f>
        <v>0</v>
      </c>
      <c r="P4">
        <f>$Y$3*((1/B4*$AA$3)*(1/SQRT(2*PI()))*EXP(-1*D4*D4/2))</f>
        <v>8.8521990372902534E-18</v>
      </c>
      <c r="Q4">
        <f>(O4-P4)^2</f>
        <v>7.8361427795802483E-35</v>
      </c>
      <c r="R4">
        <f>(O4-S4)^2</f>
        <v>97.099444757010005</v>
      </c>
      <c r="S4">
        <f>AVERAGE(O3:O167)</f>
        <v>9.8539050511464747</v>
      </c>
      <c r="T4" t="s">
        <v>5</v>
      </c>
      <c r="U4" t="s">
        <v>6</v>
      </c>
    </row>
    <row r="5" spans="1:27" ht="14.45" x14ac:dyDescent="0.3">
      <c r="A5">
        <f>Input!G6</f>
        <v>138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-7.6979387783528672</v>
      </c>
      <c r="E5" s="4">
        <f>Input!I6</f>
        <v>1649.8844662857143</v>
      </c>
      <c r="F5">
        <f t="shared" ref="F5:F68" si="3">E5-$E$4</f>
        <v>1.3106178571426881</v>
      </c>
      <c r="G5">
        <f>G4+P5</f>
        <v>1.355080500445853E-10</v>
      </c>
      <c r="H5">
        <f t="shared" ref="H5:H68" si="4">(F5-G5)^2</f>
        <v>1.717719167106093</v>
      </c>
      <c r="I5">
        <f t="shared" ref="I5:I68" si="5">(G5-$J$4)^2</f>
        <v>96976.752713979178</v>
      </c>
      <c r="K5">
        <f>SUM(I4:I161)</f>
        <v>89291465.496548206</v>
      </c>
      <c r="L5">
        <f>1-((1-L3)*(W3-1)/(W3-1-1))</f>
        <v>0.21350984149296204</v>
      </c>
      <c r="N5" s="4">
        <f>Input!J6</f>
        <v>1.3106178571426881</v>
      </c>
      <c r="O5">
        <f t="shared" ref="O5:O68" si="6">N5-$N$4</f>
        <v>-0.28833600000007209</v>
      </c>
      <c r="P5">
        <f t="shared" ref="P5:P68" si="7">$Y$3*((1/B5*$AA$3)*(1/SQRT(2*PI()))*EXP(-1*D5*D5/2))</f>
        <v>1.3550804119238627E-10</v>
      </c>
      <c r="Q5">
        <f t="shared" ref="Q5:Q68" si="8">(O5-P5)^2</f>
        <v>8.3137648974185269E-2</v>
      </c>
      <c r="R5">
        <f t="shared" ref="R5:R68" si="9">(O5-S5)^2</f>
        <v>8.3137648896041569E-2</v>
      </c>
      <c r="T5">
        <f>SUM(R4:R167)</f>
        <v>11957.818016360037</v>
      </c>
      <c r="U5">
        <f>1-((1-U3)*(Y3-1)/(Y3-1-1))</f>
        <v>-5.1349439589874173</v>
      </c>
    </row>
    <row r="6" spans="1:27" x14ac:dyDescent="0.25">
      <c r="A6">
        <f>Input!G7</f>
        <v>139</v>
      </c>
      <c r="B6">
        <f t="shared" si="0"/>
        <v>3</v>
      </c>
      <c r="C6">
        <f t="shared" si="1"/>
        <v>1.0986122886681098</v>
      </c>
      <c r="D6">
        <f t="shared" si="2"/>
        <v>-6.5376037195317345</v>
      </c>
      <c r="E6" s="4">
        <f>Input!I7</f>
        <v>1651.2212965714284</v>
      </c>
      <c r="F6">
        <f t="shared" si="3"/>
        <v>2.6474481428567742</v>
      </c>
      <c r="G6">
        <f t="shared" ref="G6:G69" si="10">G5+P6</f>
        <v>3.4904414995161173E-7</v>
      </c>
      <c r="H6">
        <f t="shared" si="4"/>
        <v>7.0089798209633312</v>
      </c>
      <c r="I6">
        <f t="shared" si="5"/>
        <v>96976.752496671266</v>
      </c>
      <c r="N6" s="4">
        <f>Input!J7</f>
        <v>1.3368302857140861</v>
      </c>
      <c r="O6">
        <f t="shared" si="6"/>
        <v>-0.26212357142867404</v>
      </c>
      <c r="P6">
        <f t="shared" si="7"/>
        <v>3.4890864190156716E-7</v>
      </c>
      <c r="Q6">
        <f t="shared" si="8"/>
        <v>6.870894961300357E-2</v>
      </c>
      <c r="R6">
        <f t="shared" si="9"/>
        <v>6.8708766698523188E-2</v>
      </c>
    </row>
    <row r="7" spans="1:27" x14ac:dyDescent="0.25">
      <c r="A7">
        <f>Input!G8</f>
        <v>140</v>
      </c>
      <c r="B7">
        <f t="shared" si="0"/>
        <v>4</v>
      </c>
      <c r="C7">
        <f t="shared" si="1"/>
        <v>1.3862943611198906</v>
      </c>
      <c r="D7">
        <f t="shared" si="2"/>
        <v>-5.7143328935471862</v>
      </c>
      <c r="E7" s="4">
        <f>Input!I8</f>
        <v>1652.5581268571427</v>
      </c>
      <c r="F7">
        <f t="shared" si="3"/>
        <v>3.9842784285710877</v>
      </c>
      <c r="G7">
        <f t="shared" si="10"/>
        <v>4.0905856009479665E-5</v>
      </c>
      <c r="H7">
        <f t="shared" si="4"/>
        <v>15.874148637410784</v>
      </c>
      <c r="I7">
        <f t="shared" si="5"/>
        <v>96976.727237005864</v>
      </c>
      <c r="N7" s="4">
        <f>Input!J8</f>
        <v>1.3368302857143135</v>
      </c>
      <c r="O7">
        <f t="shared" si="6"/>
        <v>-0.26212357142844667</v>
      </c>
      <c r="P7">
        <f t="shared" si="7"/>
        <v>4.0556811859528053E-5</v>
      </c>
      <c r="Q7">
        <f t="shared" si="8"/>
        <v>6.8730030135999723E-2</v>
      </c>
      <c r="R7">
        <f t="shared" si="9"/>
        <v>6.8708766698403978E-2</v>
      </c>
      <c r="T7" s="17"/>
      <c r="U7" s="18"/>
    </row>
    <row r="8" spans="1:27" x14ac:dyDescent="0.25">
      <c r="A8">
        <f>Input!G9</f>
        <v>141</v>
      </c>
      <c r="B8">
        <f t="shared" si="0"/>
        <v>5</v>
      </c>
      <c r="C8">
        <f t="shared" si="1"/>
        <v>1.6094379124341003</v>
      </c>
      <c r="D8">
        <f t="shared" si="2"/>
        <v>-5.0757544300443334</v>
      </c>
      <c r="E8" s="4">
        <f>Input!I9</f>
        <v>1653.7901077142856</v>
      </c>
      <c r="F8">
        <f t="shared" si="3"/>
        <v>5.2162592857139316</v>
      </c>
      <c r="G8">
        <f t="shared" si="10"/>
        <v>1.0580141700825857E-3</v>
      </c>
      <c r="H8">
        <f t="shared" si="4"/>
        <v>27.198324302712582</v>
      </c>
      <c r="I8">
        <f t="shared" si="5"/>
        <v>96976.093760879288</v>
      </c>
      <c r="N8" s="4">
        <f>Input!J9</f>
        <v>1.2319808571428439</v>
      </c>
      <c r="O8">
        <f t="shared" si="6"/>
        <v>-0.36697299999991628</v>
      </c>
      <c r="P8">
        <f t="shared" si="7"/>
        <v>1.0171083140731061E-3</v>
      </c>
      <c r="Q8">
        <f t="shared" si="8"/>
        <v>0.13541671981694162</v>
      </c>
      <c r="R8">
        <f t="shared" si="9"/>
        <v>0.13466918272893855</v>
      </c>
      <c r="T8" s="19" t="s">
        <v>28</v>
      </c>
      <c r="U8" s="24">
        <f>SQRT((U5-L5)^2)</f>
        <v>5.348453800480379</v>
      </c>
    </row>
    <row r="9" spans="1:27" x14ac:dyDescent="0.25">
      <c r="A9">
        <f>Input!G10</f>
        <v>142</v>
      </c>
      <c r="B9">
        <f t="shared" si="0"/>
        <v>6</v>
      </c>
      <c r="C9">
        <f t="shared" si="1"/>
        <v>1.791759469228055</v>
      </c>
      <c r="D9">
        <f t="shared" si="2"/>
        <v>-4.5539978347260535</v>
      </c>
      <c r="E9" s="4">
        <f>Input!I10</f>
        <v>1655.1007255714285</v>
      </c>
      <c r="F9">
        <f t="shared" si="3"/>
        <v>6.5268771428568471</v>
      </c>
      <c r="G9">
        <f t="shared" si="10"/>
        <v>1.1510454084881784E-2</v>
      </c>
      <c r="H9">
        <f t="shared" si="4"/>
        <v>42.45000308915936</v>
      </c>
      <c r="I9">
        <f t="shared" si="5"/>
        <v>96969.583884671534</v>
      </c>
      <c r="N9" s="4">
        <f>Input!J10</f>
        <v>1.3106178571429155</v>
      </c>
      <c r="O9">
        <f t="shared" si="6"/>
        <v>-0.28833599999984472</v>
      </c>
      <c r="P9">
        <f t="shared" si="7"/>
        <v>1.0452439914799197E-2</v>
      </c>
      <c r="Q9">
        <f t="shared" si="8"/>
        <v>8.9274531826626785E-2</v>
      </c>
      <c r="R9">
        <f t="shared" si="9"/>
        <v>8.3137648895910451E-2</v>
      </c>
      <c r="T9" s="21"/>
      <c r="U9" s="22"/>
    </row>
    <row r="10" spans="1:27" x14ac:dyDescent="0.25">
      <c r="A10">
        <f>Input!G11</f>
        <v>143</v>
      </c>
      <c r="B10">
        <f t="shared" si="0"/>
        <v>7</v>
      </c>
      <c r="C10">
        <f t="shared" si="1"/>
        <v>1.9459101490553132</v>
      </c>
      <c r="D10">
        <f t="shared" si="2"/>
        <v>-4.1128589190268912</v>
      </c>
      <c r="E10" s="4">
        <f>Input!I11</f>
        <v>1656.4637682857142</v>
      </c>
      <c r="F10">
        <f t="shared" si="3"/>
        <v>7.8899198571425586</v>
      </c>
      <c r="G10">
        <f t="shared" si="10"/>
        <v>7.2112499876031175E-2</v>
      </c>
      <c r="H10">
        <f t="shared" si="4"/>
        <v>61.118111875330648</v>
      </c>
      <c r="I10">
        <f t="shared" si="5"/>
        <v>96931.844676357243</v>
      </c>
      <c r="N10" s="4">
        <f>Input!J11</f>
        <v>1.3630427142857116</v>
      </c>
      <c r="O10">
        <f t="shared" si="6"/>
        <v>-0.23591114285704862</v>
      </c>
      <c r="P10">
        <f t="shared" si="7"/>
        <v>6.0602045791149389E-2</v>
      </c>
      <c r="Q10">
        <f t="shared" si="8"/>
        <v>8.7920071042321843E-2</v>
      </c>
      <c r="R10">
        <f t="shared" si="9"/>
        <v>5.5654067324118803E-2</v>
      </c>
    </row>
    <row r="11" spans="1:27" x14ac:dyDescent="0.25">
      <c r="A11">
        <f>Input!G12</f>
        <v>144</v>
      </c>
      <c r="B11">
        <f t="shared" si="0"/>
        <v>8</v>
      </c>
      <c r="C11">
        <f t="shared" si="1"/>
        <v>2.0794415416798357</v>
      </c>
      <c r="D11">
        <f t="shared" si="2"/>
        <v>-3.7307270087415061</v>
      </c>
      <c r="E11" s="4">
        <f>Input!I12</f>
        <v>1657.7219615714287</v>
      </c>
      <c r="F11">
        <f t="shared" si="3"/>
        <v>9.1481131428570279</v>
      </c>
      <c r="G11">
        <f t="shared" si="10"/>
        <v>0.30943963250604584</v>
      </c>
      <c r="H11">
        <f t="shared" si="4"/>
        <v>78.122149422580165</v>
      </c>
      <c r="I11">
        <f t="shared" si="5"/>
        <v>96784.122713991543</v>
      </c>
      <c r="N11" s="4">
        <f>Input!J12</f>
        <v>1.2581932857144693</v>
      </c>
      <c r="O11">
        <f t="shared" si="6"/>
        <v>-0.34076057142829086</v>
      </c>
      <c r="P11">
        <f t="shared" si="7"/>
        <v>0.23732713263001468</v>
      </c>
      <c r="Q11">
        <f t="shared" si="8"/>
        <v>0.3341853935834031</v>
      </c>
      <c r="R11">
        <f t="shared" si="9"/>
        <v>0.11611776704013532</v>
      </c>
    </row>
    <row r="12" spans="1:27" x14ac:dyDescent="0.25">
      <c r="A12">
        <f>Input!G13</f>
        <v>145</v>
      </c>
      <c r="B12">
        <f t="shared" si="0"/>
        <v>9</v>
      </c>
      <c r="C12">
        <f t="shared" si="1"/>
        <v>2.1972245773362196</v>
      </c>
      <c r="D12">
        <f t="shared" si="2"/>
        <v>-3.3936627759049203</v>
      </c>
      <c r="E12" s="4">
        <f>Input!I13</f>
        <v>1659.5568267142858</v>
      </c>
      <c r="F12">
        <f t="shared" si="3"/>
        <v>10.982978285714125</v>
      </c>
      <c r="G12">
        <f t="shared" si="10"/>
        <v>1.0103254220962612</v>
      </c>
      <c r="H12">
        <f t="shared" si="4"/>
        <v>99.453805138225576</v>
      </c>
      <c r="I12">
        <f t="shared" si="5"/>
        <v>96348.520760324813</v>
      </c>
      <c r="N12" s="4">
        <f>Input!J13</f>
        <v>1.8348651428570975</v>
      </c>
      <c r="O12">
        <f t="shared" si="6"/>
        <v>0.23591128571433728</v>
      </c>
      <c r="P12">
        <f t="shared" si="7"/>
        <v>0.7008857895902153</v>
      </c>
      <c r="Q12">
        <f t="shared" si="8"/>
        <v>0.2162012892546189</v>
      </c>
      <c r="R12">
        <f t="shared" si="9"/>
        <v>5.5654134727391676E-2</v>
      </c>
    </row>
    <row r="13" spans="1:27" x14ac:dyDescent="0.25">
      <c r="A13">
        <f>Input!G14</f>
        <v>146</v>
      </c>
      <c r="B13">
        <f t="shared" si="0"/>
        <v>10</v>
      </c>
      <c r="C13">
        <f t="shared" si="1"/>
        <v>2.3025850929940459</v>
      </c>
      <c r="D13">
        <f t="shared" si="2"/>
        <v>-3.0921485452386515</v>
      </c>
      <c r="E13" s="4">
        <f>Input!I14</f>
        <v>1661.313054714286</v>
      </c>
      <c r="F13">
        <f t="shared" si="3"/>
        <v>12.739206285714317</v>
      </c>
      <c r="G13">
        <f t="shared" si="10"/>
        <v>2.6873336002953718</v>
      </c>
      <c r="H13">
        <f t="shared" si="4"/>
        <v>101.04014448387149</v>
      </c>
      <c r="I13">
        <f t="shared" si="5"/>
        <v>95310.244490638855</v>
      </c>
      <c r="N13" s="4">
        <f>Input!J14</f>
        <v>1.756228000000192</v>
      </c>
      <c r="O13">
        <f t="shared" si="6"/>
        <v>0.1572741428574318</v>
      </c>
      <c r="P13">
        <f t="shared" si="7"/>
        <v>1.6770081781991106</v>
      </c>
      <c r="Q13">
        <f t="shared" si="8"/>
        <v>2.3095915381759031</v>
      </c>
      <c r="R13">
        <f t="shared" si="9"/>
        <v>2.4735156011539864E-2</v>
      </c>
    </row>
    <row r="14" spans="1:27" x14ac:dyDescent="0.25">
      <c r="A14">
        <f>Input!G15</f>
        <v>147</v>
      </c>
      <c r="B14">
        <f t="shared" si="0"/>
        <v>11</v>
      </c>
      <c r="C14">
        <f t="shared" si="1"/>
        <v>2.3978952727983707</v>
      </c>
      <c r="D14">
        <f t="shared" si="2"/>
        <v>-2.8193957463467632</v>
      </c>
      <c r="E14" s="4">
        <f>Input!I15</f>
        <v>1663.4886804285718</v>
      </c>
      <c r="F14">
        <f t="shared" si="3"/>
        <v>14.91483200000016</v>
      </c>
      <c r="G14">
        <f t="shared" si="10"/>
        <v>6.1013734794222607</v>
      </c>
      <c r="H14">
        <f t="shared" si="4"/>
        <v>77.677051093947185</v>
      </c>
      <c r="I14">
        <f t="shared" si="5"/>
        <v>93213.910979627821</v>
      </c>
      <c r="N14" s="4">
        <f>Input!J15</f>
        <v>2.1756257142858431</v>
      </c>
      <c r="O14">
        <f t="shared" si="6"/>
        <v>0.57667185714308289</v>
      </c>
      <c r="P14">
        <f t="shared" si="7"/>
        <v>3.4140398791268889</v>
      </c>
      <c r="Q14">
        <f t="shared" si="8"/>
        <v>8.0506572921762967</v>
      </c>
      <c r="R14">
        <f t="shared" si="9"/>
        <v>0.33255043082085217</v>
      </c>
    </row>
    <row r="15" spans="1:27" x14ac:dyDescent="0.25">
      <c r="A15">
        <f>Input!G16</f>
        <v>148</v>
      </c>
      <c r="B15">
        <f t="shared" si="0"/>
        <v>12</v>
      </c>
      <c r="C15">
        <f t="shared" si="1"/>
        <v>2.4849066497880004</v>
      </c>
      <c r="D15">
        <f t="shared" si="2"/>
        <v>-2.5703919499203725</v>
      </c>
      <c r="E15" s="4">
        <f>Input!I16</f>
        <v>1665.8215802857144</v>
      </c>
      <c r="F15">
        <f t="shared" si="3"/>
        <v>17.247731857142753</v>
      </c>
      <c r="G15">
        <f t="shared" si="10"/>
        <v>12.223587061356087</v>
      </c>
      <c r="H15">
        <f t="shared" si="4"/>
        <v>25.242030929030246</v>
      </c>
      <c r="I15">
        <f t="shared" si="5"/>
        <v>89513.052138736632</v>
      </c>
      <c r="N15" s="4">
        <f>Input!J16</f>
        <v>2.3328998571425927</v>
      </c>
      <c r="O15">
        <f t="shared" si="6"/>
        <v>0.73394599999983257</v>
      </c>
      <c r="P15">
        <f t="shared" si="7"/>
        <v>6.1222135819338259</v>
      </c>
      <c r="Q15">
        <f t="shared" si="8"/>
        <v>29.033427534520804</v>
      </c>
      <c r="R15">
        <f t="shared" si="9"/>
        <v>0.53867673091575419</v>
      </c>
    </row>
    <row r="16" spans="1:27" x14ac:dyDescent="0.25">
      <c r="A16">
        <f>Input!G17</f>
        <v>149</v>
      </c>
      <c r="B16">
        <f t="shared" si="0"/>
        <v>13</v>
      </c>
      <c r="C16">
        <f t="shared" si="1"/>
        <v>2.5649493574615367</v>
      </c>
      <c r="D16">
        <f t="shared" si="2"/>
        <v>-2.3413306618852028</v>
      </c>
      <c r="E16" s="4">
        <f>Input!I17</f>
        <v>1668.3903914285713</v>
      </c>
      <c r="F16">
        <f t="shared" si="3"/>
        <v>19.816542999999683</v>
      </c>
      <c r="G16">
        <f t="shared" si="10"/>
        <v>22.142306001057172</v>
      </c>
      <c r="H16">
        <f t="shared" si="4"/>
        <v>5.4091735370879359</v>
      </c>
      <c r="I16">
        <f t="shared" si="5"/>
        <v>83676.323259615296</v>
      </c>
      <c r="N16" s="4">
        <f>Input!J17</f>
        <v>2.56881114285693</v>
      </c>
      <c r="O16">
        <f t="shared" si="6"/>
        <v>0.96985728571416985</v>
      </c>
      <c r="P16">
        <f t="shared" si="7"/>
        <v>9.9187189397010851</v>
      </c>
      <c r="Q16">
        <f t="shared" si="8"/>
        <v>80.082124902197435</v>
      </c>
      <c r="R16">
        <f t="shared" si="9"/>
        <v>0.94062315465285684</v>
      </c>
    </row>
    <row r="17" spans="1:18" x14ac:dyDescent="0.25">
      <c r="A17">
        <f>Input!G18</f>
        <v>150</v>
      </c>
      <c r="B17">
        <f t="shared" si="0"/>
        <v>14</v>
      </c>
      <c r="C17">
        <f t="shared" si="1"/>
        <v>2.6390573296152584</v>
      </c>
      <c r="D17">
        <f t="shared" si="2"/>
        <v>-2.1292530342212106</v>
      </c>
      <c r="E17" s="4">
        <f>Input!I18</f>
        <v>1670.9329901428571</v>
      </c>
      <c r="F17">
        <f t="shared" si="3"/>
        <v>22.359141714285443</v>
      </c>
      <c r="G17">
        <f t="shared" si="10"/>
        <v>36.938517880738246</v>
      </c>
      <c r="H17">
        <f t="shared" si="4"/>
        <v>212.55820940293205</v>
      </c>
      <c r="I17">
        <f t="shared" si="5"/>
        <v>75335.092138082706</v>
      </c>
      <c r="N17" s="4">
        <f>Input!J18</f>
        <v>2.5425987142857593</v>
      </c>
      <c r="O17">
        <f t="shared" si="6"/>
        <v>0.94364485714299917</v>
      </c>
      <c r="P17">
        <f t="shared" si="7"/>
        <v>14.796211879681072</v>
      </c>
      <c r="Q17">
        <f t="shared" si="8"/>
        <v>191.89361311390934</v>
      </c>
      <c r="R17">
        <f t="shared" si="9"/>
        <v>0.89046561641243127</v>
      </c>
    </row>
    <row r="18" spans="1:18" x14ac:dyDescent="0.25">
      <c r="A18">
        <f>Input!G19</f>
        <v>151</v>
      </c>
      <c r="B18">
        <f t="shared" si="0"/>
        <v>15</v>
      </c>
      <c r="C18">
        <f t="shared" si="1"/>
        <v>2.7080502011022101</v>
      </c>
      <c r="D18">
        <f t="shared" si="2"/>
        <v>-1.9318134864175192</v>
      </c>
      <c r="E18" s="4">
        <f>Input!I19</f>
        <v>1673.8949865714283</v>
      </c>
      <c r="F18">
        <f t="shared" si="3"/>
        <v>25.321138142856626</v>
      </c>
      <c r="G18">
        <f t="shared" si="10"/>
        <v>57.559021274172629</v>
      </c>
      <c r="H18">
        <f t="shared" si="4"/>
        <v>1039.281108788389</v>
      </c>
      <c r="I18">
        <f t="shared" si="5"/>
        <v>64440.77965464427</v>
      </c>
      <c r="N18" s="4">
        <f>Input!J19</f>
        <v>2.9619964285711831</v>
      </c>
      <c r="O18">
        <f t="shared" si="6"/>
        <v>1.3630425714284229</v>
      </c>
      <c r="P18">
        <f t="shared" si="7"/>
        <v>20.620503393434383</v>
      </c>
      <c r="Q18">
        <f t="shared" si="8"/>
        <v>370.84979731109445</v>
      </c>
      <c r="R18">
        <f t="shared" si="9"/>
        <v>1.8578850515262073</v>
      </c>
    </row>
    <row r="19" spans="1:18" x14ac:dyDescent="0.25">
      <c r="A19">
        <f>Input!G20</f>
        <v>152</v>
      </c>
      <c r="B19">
        <f t="shared" si="0"/>
        <v>16</v>
      </c>
      <c r="C19">
        <f t="shared" si="1"/>
        <v>2.7725887222397811</v>
      </c>
      <c r="D19">
        <f t="shared" si="2"/>
        <v>-1.7471211239358249</v>
      </c>
      <c r="E19" s="4">
        <f>Input!I20</f>
        <v>1677.1191065714283</v>
      </c>
      <c r="F19">
        <f t="shared" si="3"/>
        <v>28.54525814285671</v>
      </c>
      <c r="G19">
        <f t="shared" si="10"/>
        <v>84.711896229836725</v>
      </c>
      <c r="H19">
        <f t="shared" si="4"/>
        <v>3154.691233993794</v>
      </c>
      <c r="I19">
        <f t="shared" si="5"/>
        <v>51392.44127706271</v>
      </c>
      <c r="N19" s="4">
        <f>Input!J20</f>
        <v>3.2241200000000845</v>
      </c>
      <c r="O19">
        <f t="shared" si="6"/>
        <v>1.6251661428573243</v>
      </c>
      <c r="P19">
        <f t="shared" si="7"/>
        <v>27.1528749556641</v>
      </c>
      <c r="Q19">
        <f t="shared" si="8"/>
        <v>651.66391723145273</v>
      </c>
      <c r="R19">
        <f t="shared" si="9"/>
        <v>2.6411649918897528</v>
      </c>
    </row>
    <row r="20" spans="1:18" x14ac:dyDescent="0.25">
      <c r="A20">
        <f>Input!G21</f>
        <v>153</v>
      </c>
      <c r="B20">
        <f t="shared" si="0"/>
        <v>17</v>
      </c>
      <c r="C20">
        <f t="shared" si="1"/>
        <v>2.8332133440562162</v>
      </c>
      <c r="D20">
        <f t="shared" si="2"/>
        <v>-1.5736293173298261</v>
      </c>
      <c r="E20" s="4">
        <f>Input!I21</f>
        <v>1680.9985355714286</v>
      </c>
      <c r="F20">
        <f t="shared" si="3"/>
        <v>32.42468714285701</v>
      </c>
      <c r="G20">
        <f t="shared" si="10"/>
        <v>118.79902328088426</v>
      </c>
      <c r="H20">
        <f t="shared" si="4"/>
        <v>7460.5259432849198</v>
      </c>
      <c r="I20">
        <f t="shared" si="5"/>
        <v>37099.337573859622</v>
      </c>
      <c r="N20" s="4">
        <f>Input!J21</f>
        <v>3.8794290000003002</v>
      </c>
      <c r="O20">
        <f t="shared" si="6"/>
        <v>2.28047514285754</v>
      </c>
      <c r="P20">
        <f t="shared" si="7"/>
        <v>34.087127051047538</v>
      </c>
      <c r="Q20">
        <f t="shared" si="8"/>
        <v>1011.6631056087665</v>
      </c>
      <c r="R20">
        <f t="shared" si="9"/>
        <v>5.2005668771911173</v>
      </c>
    </row>
    <row r="21" spans="1:18" x14ac:dyDescent="0.25">
      <c r="A21">
        <f>Input!G22</f>
        <v>154</v>
      </c>
      <c r="B21">
        <f t="shared" si="0"/>
        <v>18</v>
      </c>
      <c r="C21">
        <f t="shared" si="1"/>
        <v>2.8903717578961645</v>
      </c>
      <c r="D21">
        <f t="shared" si="2"/>
        <v>-1.4100568910992406</v>
      </c>
      <c r="E21" s="4">
        <f>Input!I22</f>
        <v>1684.7206904285715</v>
      </c>
      <c r="F21">
        <f t="shared" si="3"/>
        <v>36.146841999999879</v>
      </c>
      <c r="G21">
        <f t="shared" si="10"/>
        <v>159.88988644943066</v>
      </c>
      <c r="H21">
        <f t="shared" si="4"/>
        <v>15312.341049613802</v>
      </c>
      <c r="I21">
        <f t="shared" si="5"/>
        <v>22958.619530259341</v>
      </c>
      <c r="N21" s="4">
        <f>Input!J22</f>
        <v>3.7221548571428684</v>
      </c>
      <c r="O21">
        <f t="shared" si="6"/>
        <v>2.1232010000001083</v>
      </c>
      <c r="P21">
        <f t="shared" si="7"/>
        <v>41.090863168546413</v>
      </c>
      <c r="Q21">
        <f t="shared" si="8"/>
        <v>1518.4786948819549</v>
      </c>
      <c r="R21">
        <f t="shared" si="9"/>
        <v>4.5079824864014597</v>
      </c>
    </row>
    <row r="22" spans="1:18" x14ac:dyDescent="0.25">
      <c r="A22">
        <f>Input!G23</f>
        <v>155</v>
      </c>
      <c r="B22">
        <f t="shared" si="0"/>
        <v>19</v>
      </c>
      <c r="C22">
        <f t="shared" si="1"/>
        <v>2.9444389791664403</v>
      </c>
      <c r="D22">
        <f t="shared" si="2"/>
        <v>-1.2553306492638896</v>
      </c>
      <c r="E22" s="4">
        <f>Input!I23</f>
        <v>1688.6787565714283</v>
      </c>
      <c r="F22">
        <f t="shared" si="3"/>
        <v>40.10490814285663</v>
      </c>
      <c r="G22">
        <f t="shared" si="10"/>
        <v>207.73271660969286</v>
      </c>
      <c r="H22">
        <f t="shared" si="4"/>
        <v>28099.082171394333</v>
      </c>
      <c r="I22">
        <f t="shared" si="5"/>
        <v>10749.167067890359</v>
      </c>
      <c r="N22" s="4">
        <f>Input!J23</f>
        <v>3.958066142856751</v>
      </c>
      <c r="O22">
        <f t="shared" si="6"/>
        <v>2.3591122857139908</v>
      </c>
      <c r="P22">
        <f t="shared" si="7"/>
        <v>47.842830160262196</v>
      </c>
      <c r="Q22">
        <f t="shared" si="8"/>
        <v>2068.7685916914957</v>
      </c>
      <c r="R22">
        <f t="shared" si="9"/>
        <v>5.56541077660669</v>
      </c>
    </row>
    <row r="23" spans="1:18" x14ac:dyDescent="0.25">
      <c r="A23">
        <f>Input!G24</f>
        <v>156</v>
      </c>
      <c r="B23">
        <f t="shared" si="0"/>
        <v>20</v>
      </c>
      <c r="C23">
        <f t="shared" si="1"/>
        <v>2.9957322735539909</v>
      </c>
      <c r="D23">
        <f t="shared" si="2"/>
        <v>-1.1085426604329716</v>
      </c>
      <c r="E23" s="4">
        <f>Input!I24</f>
        <v>1693.9736528571427</v>
      </c>
      <c r="F23">
        <f t="shared" si="3"/>
        <v>45.399804428571088</v>
      </c>
      <c r="G23">
        <f t="shared" si="10"/>
        <v>261.79420522720267</v>
      </c>
      <c r="H23">
        <f t="shared" si="4"/>
        <v>46826.536696998803</v>
      </c>
      <c r="I23">
        <f t="shared" si="5"/>
        <v>2461.8170494818378</v>
      </c>
      <c r="N23" s="4">
        <f>Input!J24</f>
        <v>5.2948962857144579</v>
      </c>
      <c r="O23">
        <f t="shared" si="6"/>
        <v>3.6959424285716977</v>
      </c>
      <c r="P23">
        <f t="shared" si="7"/>
        <v>54.061488617509795</v>
      </c>
      <c r="Q23">
        <f t="shared" si="8"/>
        <v>2536.6882429100569</v>
      </c>
      <c r="R23">
        <f t="shared" si="9"/>
        <v>13.659990435316459</v>
      </c>
    </row>
    <row r="24" spans="1:18" x14ac:dyDescent="0.25">
      <c r="A24">
        <f>Input!G25</f>
        <v>157</v>
      </c>
      <c r="B24">
        <f t="shared" si="0"/>
        <v>21</v>
      </c>
      <c r="C24">
        <f t="shared" si="1"/>
        <v>3.044522437723423</v>
      </c>
      <c r="D24">
        <f t="shared" si="2"/>
        <v>-0.9689179754000774</v>
      </c>
      <c r="E24" s="4">
        <f>Input!I25</f>
        <v>1699.5306728571429</v>
      </c>
      <c r="F24">
        <f t="shared" si="3"/>
        <v>50.956824428571281</v>
      </c>
      <c r="G24">
        <f t="shared" si="10"/>
        <v>321.31729532648882</v>
      </c>
      <c r="H24">
        <f t="shared" si="4"/>
        <v>73094.784224143717</v>
      </c>
      <c r="I24">
        <f t="shared" si="5"/>
        <v>98.136538725481586</v>
      </c>
      <c r="N24" s="4">
        <f>Input!J25</f>
        <v>5.5570200000001932</v>
      </c>
      <c r="O24">
        <f t="shared" si="6"/>
        <v>3.9580661428574331</v>
      </c>
      <c r="P24">
        <f t="shared" si="7"/>
        <v>59.523090099286144</v>
      </c>
      <c r="Q24">
        <f t="shared" si="8"/>
        <v>3087.4718872784965</v>
      </c>
      <c r="R24">
        <f t="shared" si="9"/>
        <v>15.666287591234317</v>
      </c>
    </row>
    <row r="25" spans="1:18" x14ac:dyDescent="0.25">
      <c r="A25">
        <f>Input!G26</f>
        <v>158</v>
      </c>
      <c r="B25">
        <f t="shared" si="0"/>
        <v>22</v>
      </c>
      <c r="C25">
        <f t="shared" si="1"/>
        <v>3.0910424533583161</v>
      </c>
      <c r="D25">
        <f t="shared" si="2"/>
        <v>-0.83578986154108192</v>
      </c>
      <c r="E25" s="4">
        <f>Input!I26</f>
        <v>1705.7430018571431</v>
      </c>
      <c r="F25">
        <f t="shared" si="3"/>
        <v>57.169153428571462</v>
      </c>
      <c r="G25">
        <f t="shared" si="10"/>
        <v>385.38708582314212</v>
      </c>
      <c r="H25">
        <f t="shared" si="4"/>
        <v>107727.01114536695</v>
      </c>
      <c r="I25">
        <f t="shared" si="5"/>
        <v>5472.4751008567264</v>
      </c>
      <c r="N25" s="4">
        <f>Input!J26</f>
        <v>6.2123290000001816</v>
      </c>
      <c r="O25">
        <f t="shared" si="6"/>
        <v>4.6133751428574215</v>
      </c>
      <c r="P25">
        <f t="shared" si="7"/>
        <v>64.069790496653326</v>
      </c>
      <c r="Q25">
        <f t="shared" si="8"/>
        <v>3535.0653267230973</v>
      </c>
      <c r="R25">
        <f t="shared" si="9"/>
        <v>21.283230208734732</v>
      </c>
    </row>
    <row r="26" spans="1:18" x14ac:dyDescent="0.25">
      <c r="A26">
        <f>Input!G27</f>
        <v>159</v>
      </c>
      <c r="B26">
        <f t="shared" si="0"/>
        <v>23</v>
      </c>
      <c r="C26">
        <f t="shared" si="1"/>
        <v>3.1354942159291497</v>
      </c>
      <c r="D26">
        <f t="shared" si="2"/>
        <v>-0.70858054684076066</v>
      </c>
      <c r="E26" s="4">
        <f>Input!I27</f>
        <v>1712.5582151428571</v>
      </c>
      <c r="F26">
        <f t="shared" si="3"/>
        <v>63.984366714285443</v>
      </c>
      <c r="G26">
        <f t="shared" si="10"/>
        <v>452.9967107716144</v>
      </c>
      <c r="H26">
        <f t="shared" si="4"/>
        <v>151330.60382897768</v>
      </c>
      <c r="I26">
        <f t="shared" si="5"/>
        <v>20046.539959004189</v>
      </c>
      <c r="N26" s="4">
        <f>Input!J27</f>
        <v>6.8152132857139804</v>
      </c>
      <c r="O26">
        <f t="shared" si="6"/>
        <v>5.2162594285712203</v>
      </c>
      <c r="P26">
        <f t="shared" si="7"/>
        <v>67.609624948472259</v>
      </c>
      <c r="Q26">
        <f t="shared" si="8"/>
        <v>3892.932060899976</v>
      </c>
      <c r="R26">
        <f t="shared" si="9"/>
        <v>27.209362426158155</v>
      </c>
    </row>
    <row r="27" spans="1:18" x14ac:dyDescent="0.25">
      <c r="A27">
        <f>Input!G28</f>
        <v>160</v>
      </c>
      <c r="B27">
        <f t="shared" si="0"/>
        <v>24</v>
      </c>
      <c r="C27">
        <f t="shared" si="1"/>
        <v>3.1780538303479458</v>
      </c>
      <c r="D27">
        <f t="shared" si="2"/>
        <v>-0.58678606511469156</v>
      </c>
      <c r="E27" s="4">
        <f>Input!I28</f>
        <v>1720.7102585714288</v>
      </c>
      <c r="F27">
        <f t="shared" si="3"/>
        <v>72.13641014285713</v>
      </c>
      <c r="G27">
        <f t="shared" si="10"/>
        <v>523.10738065797216</v>
      </c>
      <c r="H27">
        <f t="shared" si="4"/>
        <v>203374.81624734474</v>
      </c>
      <c r="I27">
        <f t="shared" si="5"/>
        <v>44815.397152622361</v>
      </c>
      <c r="N27" s="4">
        <f>Input!J28</f>
        <v>8.1520434285716874</v>
      </c>
      <c r="O27">
        <f t="shared" si="6"/>
        <v>6.5530895714289272</v>
      </c>
      <c r="P27">
        <f t="shared" si="7"/>
        <v>70.110669886357712</v>
      </c>
      <c r="Q27">
        <f t="shared" si="8"/>
        <v>4039.5660154886232</v>
      </c>
      <c r="R27">
        <f t="shared" si="9"/>
        <v>42.942982931170562</v>
      </c>
    </row>
    <row r="28" spans="1:18" x14ac:dyDescent="0.25">
      <c r="A28">
        <f>Input!G29</f>
        <v>161</v>
      </c>
      <c r="B28">
        <f t="shared" si="0"/>
        <v>25</v>
      </c>
      <c r="C28">
        <f t="shared" si="1"/>
        <v>3.2188758248682006</v>
      </c>
      <c r="D28">
        <f t="shared" si="2"/>
        <v>-0.46996419693011804</v>
      </c>
      <c r="E28" s="4">
        <f>Input!I29</f>
        <v>1729.7797345714287</v>
      </c>
      <c r="F28">
        <f t="shared" si="3"/>
        <v>81.205886142857025</v>
      </c>
      <c r="G28">
        <f t="shared" si="10"/>
        <v>594.69905358860274</v>
      </c>
      <c r="H28">
        <f t="shared" si="4"/>
        <v>263675.23301346466</v>
      </c>
      <c r="I28">
        <f t="shared" si="5"/>
        <v>80252.174256412327</v>
      </c>
      <c r="N28" s="4">
        <f>Input!J29</f>
        <v>9.0694759999998951</v>
      </c>
      <c r="O28">
        <f t="shared" si="6"/>
        <v>7.4705221428571349</v>
      </c>
      <c r="P28">
        <f t="shared" si="7"/>
        <v>71.591672930630622</v>
      </c>
      <c r="Q28">
        <f t="shared" si="8"/>
        <v>4111.5219783483844</v>
      </c>
      <c r="R28">
        <f t="shared" si="9"/>
        <v>55.808701086918759</v>
      </c>
    </row>
    <row r="29" spans="1:18" x14ac:dyDescent="0.25">
      <c r="A29">
        <f>Input!G30</f>
        <v>162</v>
      </c>
      <c r="B29">
        <f t="shared" si="0"/>
        <v>26</v>
      </c>
      <c r="C29">
        <f t="shared" si="1"/>
        <v>3.2580965380214821</v>
      </c>
      <c r="D29">
        <f t="shared" si="2"/>
        <v>-0.35772477707952161</v>
      </c>
      <c r="E29" s="4">
        <f>Input!I30</f>
        <v>1739.4783071428571</v>
      </c>
      <c r="F29">
        <f t="shared" si="3"/>
        <v>90.904458714285511</v>
      </c>
      <c r="G29">
        <f t="shared" si="10"/>
        <v>666.81013441019479</v>
      </c>
      <c r="H29">
        <f t="shared" si="4"/>
        <v>331667.34729876183</v>
      </c>
      <c r="I29">
        <f t="shared" si="5"/>
        <v>126308.61116844931</v>
      </c>
      <c r="N29" s="4">
        <f>Input!J30</f>
        <v>9.6985725714284854</v>
      </c>
      <c r="O29">
        <f t="shared" si="6"/>
        <v>8.0996187142857252</v>
      </c>
      <c r="P29">
        <f t="shared" si="7"/>
        <v>72.111080821592097</v>
      </c>
      <c r="Q29">
        <f t="shared" si="8"/>
        <v>4097.4672811151195</v>
      </c>
      <c r="R29">
        <f t="shared" si="9"/>
        <v>65.603823316807549</v>
      </c>
    </row>
    <row r="30" spans="1:18" x14ac:dyDescent="0.25">
      <c r="A30">
        <f>Input!G31</f>
        <v>163</v>
      </c>
      <c r="B30">
        <f t="shared" si="0"/>
        <v>27</v>
      </c>
      <c r="C30">
        <f t="shared" si="1"/>
        <v>3.2958368660043291</v>
      </c>
      <c r="D30">
        <f t="shared" si="2"/>
        <v>-0.24972183227810718</v>
      </c>
      <c r="E30" s="4">
        <f>Input!I31</f>
        <v>1748.6526325714283</v>
      </c>
      <c r="F30">
        <f t="shared" si="3"/>
        <v>100.07878414285665</v>
      </c>
      <c r="G30">
        <f t="shared" si="10"/>
        <v>738.56605747479216</v>
      </c>
      <c r="H30">
        <f t="shared" si="4"/>
        <v>407665.99820684973</v>
      </c>
      <c r="I30">
        <f t="shared" si="5"/>
        <v>182461.52296738312</v>
      </c>
      <c r="N30" s="4">
        <f>Input!J31</f>
        <v>9.1743254285711373</v>
      </c>
      <c r="O30">
        <f t="shared" si="6"/>
        <v>7.5753715714283771</v>
      </c>
      <c r="P30">
        <f t="shared" si="7"/>
        <v>71.755923064597383</v>
      </c>
      <c r="Q30">
        <f t="shared" si="8"/>
        <v>4119.143189967318</v>
      </c>
      <c r="R30">
        <f t="shared" si="9"/>
        <v>57.386254445205239</v>
      </c>
    </row>
    <row r="31" spans="1:18" x14ac:dyDescent="0.25">
      <c r="A31">
        <f>Input!G32</f>
        <v>164</v>
      </c>
      <c r="B31">
        <f t="shared" si="0"/>
        <v>28</v>
      </c>
      <c r="C31">
        <f t="shared" si="1"/>
        <v>3.3322045101752038</v>
      </c>
      <c r="D31">
        <f t="shared" si="2"/>
        <v>-0.14564714941552973</v>
      </c>
      <c r="E31" s="4">
        <f>Input!I32</f>
        <v>1758.8492398571429</v>
      </c>
      <c r="F31">
        <f t="shared" si="3"/>
        <v>110.27539142857131</v>
      </c>
      <c r="G31">
        <f t="shared" si="10"/>
        <v>809.19759198157476</v>
      </c>
      <c r="H31">
        <f t="shared" si="4"/>
        <v>488492.24242585275</v>
      </c>
      <c r="I31">
        <f t="shared" si="5"/>
        <v>247791.58419971398</v>
      </c>
      <c r="N31" s="4">
        <f>Input!J32</f>
        <v>10.196607285714663</v>
      </c>
      <c r="O31">
        <f t="shared" si="6"/>
        <v>8.5976534285719026</v>
      </c>
      <c r="P31">
        <f t="shared" si="7"/>
        <v>70.631534506782643</v>
      </c>
      <c r="Q31">
        <f t="shared" si="8"/>
        <v>3848.2024016255923</v>
      </c>
      <c r="R31">
        <f t="shared" si="9"/>
        <v>73.919644477834197</v>
      </c>
    </row>
    <row r="32" spans="1:18" x14ac:dyDescent="0.25">
      <c r="A32">
        <f>Input!G33</f>
        <v>165</v>
      </c>
      <c r="B32">
        <f t="shared" si="0"/>
        <v>29</v>
      </c>
      <c r="C32">
        <f t="shared" si="1"/>
        <v>3.3672958299864741</v>
      </c>
      <c r="D32">
        <f t="shared" si="2"/>
        <v>-4.5224972949338089E-2</v>
      </c>
      <c r="E32" s="4">
        <f>Input!I33</f>
        <v>1768.6526617142856</v>
      </c>
      <c r="F32">
        <f t="shared" si="3"/>
        <v>120.07881328571398</v>
      </c>
      <c r="G32">
        <f t="shared" si="10"/>
        <v>878.0502813954987</v>
      </c>
      <c r="H32">
        <f t="shared" si="4"/>
        <v>574520.74646850245</v>
      </c>
      <c r="I32">
        <f t="shared" si="5"/>
        <v>321080.18113299308</v>
      </c>
      <c r="N32" s="4">
        <f>Input!J33</f>
        <v>9.8034218571426663</v>
      </c>
      <c r="O32">
        <f t="shared" si="6"/>
        <v>8.2044679999999062</v>
      </c>
      <c r="P32">
        <f t="shared" si="7"/>
        <v>68.852689413923983</v>
      </c>
      <c r="Q32">
        <f t="shared" si="8"/>
        <v>3678.206760672359</v>
      </c>
      <c r="R32">
        <f t="shared" si="9"/>
        <v>67.31329516302246</v>
      </c>
    </row>
    <row r="33" spans="1:18" x14ac:dyDescent="0.25">
      <c r="A33">
        <f>Input!G34</f>
        <v>166</v>
      </c>
      <c r="B33">
        <f t="shared" si="0"/>
        <v>30</v>
      </c>
      <c r="C33">
        <f t="shared" si="1"/>
        <v>3.4011973816621555</v>
      </c>
      <c r="D33">
        <f t="shared" si="2"/>
        <v>5.1792398388161881E-2</v>
      </c>
      <c r="E33" s="4">
        <f>Input!I34</f>
        <v>1778.6919948571428</v>
      </c>
      <c r="F33">
        <f t="shared" si="3"/>
        <v>130.11814642857121</v>
      </c>
      <c r="G33">
        <f t="shared" si="10"/>
        <v>944.58668080725317</v>
      </c>
      <c r="H33">
        <f t="shared" si="4"/>
        <v>663358.99349295825</v>
      </c>
      <c r="I33">
        <f t="shared" si="5"/>
        <v>400911.56111487118</v>
      </c>
      <c r="N33" s="4">
        <f>Input!J34</f>
        <v>10.039333142857231</v>
      </c>
      <c r="O33">
        <f t="shared" si="6"/>
        <v>8.4403792857144708</v>
      </c>
      <c r="P33">
        <f t="shared" si="7"/>
        <v>66.536399411754431</v>
      </c>
      <c r="Q33">
        <f t="shared" si="8"/>
        <v>3375.1475544852401</v>
      </c>
      <c r="R33">
        <f t="shared" si="9"/>
        <v>71.240002486717927</v>
      </c>
    </row>
    <row r="34" spans="1:18" x14ac:dyDescent="0.25">
      <c r="A34">
        <f>Input!G35</f>
        <v>167</v>
      </c>
      <c r="B34">
        <f t="shared" si="0"/>
        <v>31</v>
      </c>
      <c r="C34">
        <f t="shared" si="1"/>
        <v>3.4339872044851463</v>
      </c>
      <c r="D34">
        <f t="shared" si="2"/>
        <v>0.14562829260744908</v>
      </c>
      <c r="E34" s="4">
        <f>Input!I35</f>
        <v>1788.0498067142855</v>
      </c>
      <c r="F34">
        <f t="shared" si="3"/>
        <v>139.47595828571389</v>
      </c>
      <c r="G34">
        <f t="shared" si="10"/>
        <v>1008.3830807244805</v>
      </c>
      <c r="H34">
        <f t="shared" si="4"/>
        <v>754999.58742481773</v>
      </c>
      <c r="I34">
        <f t="shared" si="5"/>
        <v>485770.21158296784</v>
      </c>
      <c r="N34" s="4">
        <f>Input!J35</f>
        <v>9.3578118571426785</v>
      </c>
      <c r="O34">
        <f t="shared" si="6"/>
        <v>7.7588579999999183</v>
      </c>
      <c r="P34">
        <f t="shared" si="7"/>
        <v>63.796399917227298</v>
      </c>
      <c r="Q34">
        <f t="shared" si="8"/>
        <v>3140.2061041250158</v>
      </c>
      <c r="R34">
        <f t="shared" si="9"/>
        <v>60.199877464162732</v>
      </c>
    </row>
    <row r="35" spans="1:18" x14ac:dyDescent="0.25">
      <c r="A35">
        <f>Input!G36</f>
        <v>168</v>
      </c>
      <c r="B35">
        <f t="shared" si="0"/>
        <v>32</v>
      </c>
      <c r="C35">
        <f t="shared" si="1"/>
        <v>3.4657359027997265</v>
      </c>
      <c r="D35">
        <f t="shared" si="2"/>
        <v>0.23648476086985618</v>
      </c>
      <c r="E35" s="4">
        <f>Input!I36</f>
        <v>1797.643529857143</v>
      </c>
      <c r="F35">
        <f t="shared" si="3"/>
        <v>149.06968142857136</v>
      </c>
      <c r="G35">
        <f t="shared" si="10"/>
        <v>1069.1222839386717</v>
      </c>
      <c r="H35">
        <f t="shared" si="4"/>
        <v>846496.79138560861</v>
      </c>
      <c r="I35">
        <f t="shared" si="5"/>
        <v>574126.53143452841</v>
      </c>
      <c r="N35" s="4">
        <f>Input!J36</f>
        <v>9.5937231428574705</v>
      </c>
      <c r="O35">
        <f t="shared" si="6"/>
        <v>7.9947692857147103</v>
      </c>
      <c r="P35">
        <f t="shared" si="7"/>
        <v>60.739203214191313</v>
      </c>
      <c r="Q35">
        <f t="shared" si="8"/>
        <v>2781.975310435434</v>
      </c>
      <c r="R35">
        <f t="shared" si="9"/>
        <v>63.916335931807303</v>
      </c>
    </row>
    <row r="36" spans="1:18" x14ac:dyDescent="0.25">
      <c r="A36">
        <f>Input!G37</f>
        <v>169</v>
      </c>
      <c r="B36">
        <f t="shared" si="0"/>
        <v>33</v>
      </c>
      <c r="C36">
        <f t="shared" si="1"/>
        <v>3.4965075614664802</v>
      </c>
      <c r="D36">
        <f t="shared" si="2"/>
        <v>0.32454519728005021</v>
      </c>
      <c r="E36" s="4">
        <f>Input!I37</f>
        <v>1807.2634652857143</v>
      </c>
      <c r="F36">
        <f t="shared" si="3"/>
        <v>158.68961685714271</v>
      </c>
      <c r="G36">
        <f t="shared" si="10"/>
        <v>1126.5837984813597</v>
      </c>
      <c r="H36">
        <f t="shared" si="4"/>
        <v>936819.14682201284</v>
      </c>
      <c r="I36">
        <f t="shared" si="5"/>
        <v>664506.84375080711</v>
      </c>
      <c r="N36" s="4">
        <f>Input!J37</f>
        <v>9.6199354285713525</v>
      </c>
      <c r="O36">
        <f t="shared" si="6"/>
        <v>8.0209815714285924</v>
      </c>
      <c r="P36">
        <f t="shared" si="7"/>
        <v>57.461514542688015</v>
      </c>
      <c r="Q36">
        <f t="shared" si="8"/>
        <v>2444.3663004821901</v>
      </c>
      <c r="R36">
        <f t="shared" si="9"/>
        <v>64.336145369197098</v>
      </c>
    </row>
    <row r="37" spans="1:18" x14ac:dyDescent="0.25">
      <c r="A37">
        <f>Input!G38</f>
        <v>170</v>
      </c>
      <c r="B37">
        <f t="shared" si="0"/>
        <v>34</v>
      </c>
      <c r="C37">
        <f t="shared" si="1"/>
        <v>3.5263605246161616</v>
      </c>
      <c r="D37">
        <f t="shared" si="2"/>
        <v>0.40997656747585498</v>
      </c>
      <c r="E37" s="4">
        <f>Input!I38</f>
        <v>1817.119312</v>
      </c>
      <c r="F37">
        <f t="shared" si="3"/>
        <v>168.5454635714284</v>
      </c>
      <c r="G37">
        <f t="shared" si="10"/>
        <v>1180.6325717644268</v>
      </c>
      <c r="H37">
        <f t="shared" si="4"/>
        <v>1024320.3145704659</v>
      </c>
      <c r="I37">
        <f t="shared" si="5"/>
        <v>755546.30328994582</v>
      </c>
      <c r="N37" s="4">
        <f>Input!J38</f>
        <v>9.8558467142856898</v>
      </c>
      <c r="O37">
        <f t="shared" si="6"/>
        <v>8.2568928571429296</v>
      </c>
      <c r="P37">
        <f t="shared" si="7"/>
        <v>54.048773283067028</v>
      </c>
      <c r="Q37">
        <f t="shared" si="8"/>
        <v>2096.8963129421304</v>
      </c>
      <c r="R37">
        <f t="shared" si="9"/>
        <v>68.176279654337932</v>
      </c>
    </row>
    <row r="38" spans="1:18" x14ac:dyDescent="0.25">
      <c r="A38">
        <f>Input!G39</f>
        <v>171</v>
      </c>
      <c r="B38">
        <f t="shared" si="0"/>
        <v>35</v>
      </c>
      <c r="C38">
        <f t="shared" si="1"/>
        <v>3.5553480614894135</v>
      </c>
      <c r="D38">
        <f t="shared" si="2"/>
        <v>0.49293131408732371</v>
      </c>
      <c r="E38" s="4">
        <f>Input!I39</f>
        <v>1826.5557609999998</v>
      </c>
      <c r="F38">
        <f t="shared" si="3"/>
        <v>177.98191257142821</v>
      </c>
      <c r="G38">
        <f t="shared" si="10"/>
        <v>1231.2071510161054</v>
      </c>
      <c r="H38">
        <f t="shared" si="4"/>
        <v>1109283.4028968471</v>
      </c>
      <c r="I38">
        <f t="shared" si="5"/>
        <v>846025.1313464432</v>
      </c>
      <c r="N38" s="4">
        <f>Input!J39</f>
        <v>9.4364489999998113</v>
      </c>
      <c r="O38">
        <f t="shared" si="6"/>
        <v>7.8374951428570512</v>
      </c>
      <c r="P38">
        <f t="shared" si="7"/>
        <v>50.574579251678692</v>
      </c>
      <c r="Q38">
        <f t="shared" si="8"/>
        <v>1826.4583581244951</v>
      </c>
      <c r="R38">
        <f t="shared" si="9"/>
        <v>61.426330114307866</v>
      </c>
    </row>
    <row r="39" spans="1:18" x14ac:dyDescent="0.25">
      <c r="A39">
        <f>Input!G40</f>
        <v>172</v>
      </c>
      <c r="B39">
        <f t="shared" si="0"/>
        <v>36</v>
      </c>
      <c r="C39">
        <f t="shared" si="1"/>
        <v>3.5835189384561099</v>
      </c>
      <c r="D39">
        <f t="shared" si="2"/>
        <v>0.57354899370644052</v>
      </c>
      <c r="E39" s="4">
        <f>Input!I40</f>
        <v>1836.4902448571429</v>
      </c>
      <c r="F39">
        <f t="shared" si="3"/>
        <v>187.91639642857126</v>
      </c>
      <c r="G39">
        <f t="shared" si="10"/>
        <v>1278.3079329696695</v>
      </c>
      <c r="H39">
        <f t="shared" si="4"/>
        <v>1188953.7029604572</v>
      </c>
      <c r="I39">
        <f t="shared" si="5"/>
        <v>934889.85971233051</v>
      </c>
      <c r="N39" s="4">
        <f>Input!J40</f>
        <v>9.93448385714305</v>
      </c>
      <c r="O39">
        <f t="shared" si="6"/>
        <v>8.3355300000002899</v>
      </c>
      <c r="P39">
        <f t="shared" si="7"/>
        <v>47.100781953564152</v>
      </c>
      <c r="Q39">
        <f t="shared" si="8"/>
        <v>1502.7447590232869</v>
      </c>
      <c r="R39">
        <f t="shared" si="9"/>
        <v>69.481060380904836</v>
      </c>
    </row>
    <row r="40" spans="1:18" x14ac:dyDescent="0.25">
      <c r="A40">
        <f>Input!G41</f>
        <v>173</v>
      </c>
      <c r="B40">
        <f t="shared" si="0"/>
        <v>37</v>
      </c>
      <c r="C40">
        <f t="shared" si="1"/>
        <v>3.6109179126442243</v>
      </c>
      <c r="D40">
        <f t="shared" si="2"/>
        <v>0.65195768952379662</v>
      </c>
      <c r="E40" s="4">
        <f>Input!I41</f>
        <v>1845.559720857143</v>
      </c>
      <c r="F40">
        <f t="shared" si="3"/>
        <v>196.98587242857138</v>
      </c>
      <c r="G40">
        <f t="shared" si="10"/>
        <v>1321.9859720818772</v>
      </c>
      <c r="H40">
        <f t="shared" si="4"/>
        <v>1265625.2242199481</v>
      </c>
      <c r="I40">
        <f t="shared" si="5"/>
        <v>1021261.9630884825</v>
      </c>
      <c r="N40" s="4">
        <f>Input!J41</f>
        <v>9.0694760000001224</v>
      </c>
      <c r="O40">
        <f t="shared" si="6"/>
        <v>7.4705221428573623</v>
      </c>
      <c r="P40">
        <f t="shared" si="7"/>
        <v>43.678039112207571</v>
      </c>
      <c r="Q40">
        <f t="shared" si="8"/>
        <v>1310.9842850857833</v>
      </c>
      <c r="R40">
        <f t="shared" si="9"/>
        <v>55.808701086922156</v>
      </c>
    </row>
    <row r="41" spans="1:18" x14ac:dyDescent="0.25">
      <c r="A41">
        <f>Input!G42</f>
        <v>174</v>
      </c>
      <c r="B41">
        <f t="shared" si="0"/>
        <v>38</v>
      </c>
      <c r="C41">
        <f t="shared" si="1"/>
        <v>3.6375861597263857</v>
      </c>
      <c r="D41">
        <f t="shared" si="2"/>
        <v>0.72827523554179163</v>
      </c>
      <c r="E41" s="4">
        <f>Input!I42</f>
        <v>1855.1796562857141</v>
      </c>
      <c r="F41">
        <f t="shared" si="3"/>
        <v>206.60580785714251</v>
      </c>
      <c r="G41">
        <f t="shared" si="10"/>
        <v>1362.3326555137132</v>
      </c>
      <c r="H41">
        <f t="shared" si="4"/>
        <v>1335704.5463941942</v>
      </c>
      <c r="I41">
        <f t="shared" si="5"/>
        <v>1104436.5224592227</v>
      </c>
      <c r="N41" s="4">
        <f>Input!J42</f>
        <v>9.6199354285711252</v>
      </c>
      <c r="O41">
        <f t="shared" si="6"/>
        <v>8.020981571428365</v>
      </c>
      <c r="P41">
        <f t="shared" si="7"/>
        <v>40.346683431835963</v>
      </c>
      <c r="Q41">
        <f t="shared" si="8"/>
        <v>1044.9510007679592</v>
      </c>
      <c r="R41">
        <f t="shared" si="9"/>
        <v>64.336145369193446</v>
      </c>
    </row>
    <row r="42" spans="1:18" x14ac:dyDescent="0.25">
      <c r="A42">
        <f>Input!G43</f>
        <v>175</v>
      </c>
      <c r="B42">
        <f t="shared" si="0"/>
        <v>39</v>
      </c>
      <c r="C42">
        <f t="shared" si="1"/>
        <v>3.6635616461296463</v>
      </c>
      <c r="D42">
        <f t="shared" si="2"/>
        <v>0.80261028174161053</v>
      </c>
      <c r="E42" s="4">
        <f>Input!I43</f>
        <v>1863.9345840000001</v>
      </c>
      <c r="F42">
        <f t="shared" si="3"/>
        <v>215.36073557142845</v>
      </c>
      <c r="G42">
        <f t="shared" si="10"/>
        <v>1399.470424624933</v>
      </c>
      <c r="H42">
        <f t="shared" si="4"/>
        <v>1402115.7557103871</v>
      </c>
      <c r="I42">
        <f t="shared" si="5"/>
        <v>1183873.5148882326</v>
      </c>
      <c r="N42" s="4">
        <f>Input!J43</f>
        <v>8.754927714285941</v>
      </c>
      <c r="O42">
        <f t="shared" si="6"/>
        <v>7.1559738571431808</v>
      </c>
      <c r="P42">
        <f t="shared" si="7"/>
        <v>37.137769111219683</v>
      </c>
      <c r="Q42">
        <f t="shared" si="8"/>
        <v>898.90804665736425</v>
      </c>
      <c r="R42">
        <f t="shared" si="9"/>
        <v>51.207961844116653</v>
      </c>
    </row>
    <row r="43" spans="1:18" x14ac:dyDescent="0.25">
      <c r="A43">
        <f>Input!G44</f>
        <v>176</v>
      </c>
      <c r="B43">
        <f t="shared" si="0"/>
        <v>40</v>
      </c>
      <c r="C43">
        <f t="shared" si="1"/>
        <v>3.6888794541139363</v>
      </c>
      <c r="D43">
        <f t="shared" si="2"/>
        <v>0.87506322437270956</v>
      </c>
      <c r="E43" s="4">
        <f>Input!I44</f>
        <v>1872.2701140000001</v>
      </c>
      <c r="F43">
        <f t="shared" si="3"/>
        <v>223.69626557142851</v>
      </c>
      <c r="G43">
        <f t="shared" si="10"/>
        <v>1433.544624226101</v>
      </c>
      <c r="H43">
        <f t="shared" si="4"/>
        <v>1463733.0509394049</v>
      </c>
      <c r="I43">
        <f t="shared" si="5"/>
        <v>1259184.0803608273</v>
      </c>
      <c r="N43" s="4">
        <f>Input!J44</f>
        <v>8.3355300000000625</v>
      </c>
      <c r="O43">
        <f t="shared" si="6"/>
        <v>6.7365761428573023</v>
      </c>
      <c r="P43">
        <f t="shared" si="7"/>
        <v>34.074199601167841</v>
      </c>
      <c r="Q43">
        <f t="shared" si="8"/>
        <v>747.34565634837065</v>
      </c>
      <c r="R43">
        <f t="shared" si="9"/>
        <v>45.381458128514168</v>
      </c>
    </row>
    <row r="44" spans="1:18" x14ac:dyDescent="0.25">
      <c r="A44">
        <f>Input!G45</f>
        <v>177</v>
      </c>
      <c r="B44">
        <f t="shared" si="0"/>
        <v>41</v>
      </c>
      <c r="C44">
        <f t="shared" si="1"/>
        <v>3.713572066704308</v>
      </c>
      <c r="D44">
        <f t="shared" si="2"/>
        <v>0.94572702135435538</v>
      </c>
      <c r="E44" s="4">
        <f>Input!I45</f>
        <v>1881.051254</v>
      </c>
      <c r="F44">
        <f t="shared" si="3"/>
        <v>232.47740557142833</v>
      </c>
      <c r="G44">
        <f t="shared" si="10"/>
        <v>1464.716488418487</v>
      </c>
      <c r="H44">
        <f t="shared" si="4"/>
        <v>1518413.1572957602</v>
      </c>
      <c r="I44">
        <f t="shared" si="5"/>
        <v>1330113.7651846721</v>
      </c>
      <c r="N44" s="4">
        <f>Input!J45</f>
        <v>8.781139999999823</v>
      </c>
      <c r="O44">
        <f t="shared" si="6"/>
        <v>7.1821861428570628</v>
      </c>
      <c r="P44">
        <f t="shared" si="7"/>
        <v>31.171864192385996</v>
      </c>
      <c r="Q44">
        <f t="shared" si="8"/>
        <v>575.50465292005038</v>
      </c>
      <c r="R44">
        <f t="shared" si="9"/>
        <v>51.583797790648013</v>
      </c>
    </row>
    <row r="45" spans="1:18" x14ac:dyDescent="0.25">
      <c r="A45">
        <f>Input!G46</f>
        <v>178</v>
      </c>
      <c r="B45">
        <f t="shared" si="0"/>
        <v>42</v>
      </c>
      <c r="C45">
        <f t="shared" si="1"/>
        <v>3.7376696182833684</v>
      </c>
      <c r="D45">
        <f t="shared" si="2"/>
        <v>1.0146879094056036</v>
      </c>
      <c r="E45" s="4">
        <f>Input!I46</f>
        <v>1890.0420928571427</v>
      </c>
      <c r="F45">
        <f t="shared" si="3"/>
        <v>241.4682444285711</v>
      </c>
      <c r="G45">
        <f t="shared" si="10"/>
        <v>1493.1572211974003</v>
      </c>
      <c r="H45">
        <f t="shared" si="4"/>
        <v>1566725.2945645987</v>
      </c>
      <c r="I45">
        <f t="shared" si="5"/>
        <v>1396524.3521987619</v>
      </c>
      <c r="N45" s="4">
        <f>Input!J46</f>
        <v>8.9908388571427622</v>
      </c>
      <c r="O45">
        <f t="shared" si="6"/>
        <v>7.391885000000002</v>
      </c>
      <c r="P45">
        <f t="shared" si="7"/>
        <v>28.440732778913244</v>
      </c>
      <c r="Q45">
        <f t="shared" si="8"/>
        <v>443.05399281986092</v>
      </c>
      <c r="R45">
        <f t="shared" si="9"/>
        <v>54.639963853225034</v>
      </c>
    </row>
    <row r="46" spans="1:18" x14ac:dyDescent="0.25">
      <c r="A46">
        <f>Input!G47</f>
        <v>179</v>
      </c>
      <c r="B46">
        <f t="shared" si="0"/>
        <v>43</v>
      </c>
      <c r="C46">
        <f t="shared" si="1"/>
        <v>3.7612001156935624</v>
      </c>
      <c r="D46">
        <f t="shared" si="2"/>
        <v>1.0820260367821875</v>
      </c>
      <c r="E46" s="4">
        <f>Input!I47</f>
        <v>1899.0067194285714</v>
      </c>
      <c r="F46">
        <f t="shared" si="3"/>
        <v>250.43287099999975</v>
      </c>
      <c r="G46">
        <f t="shared" si="10"/>
        <v>1519.0430968301441</v>
      </c>
      <c r="H46">
        <f t="shared" si="4"/>
        <v>1609371.90508081</v>
      </c>
      <c r="I46">
        <f t="shared" si="5"/>
        <v>1458375.5070172187</v>
      </c>
      <c r="N46" s="4">
        <f>Input!J47</f>
        <v>8.9646265714286528</v>
      </c>
      <c r="O46">
        <f t="shared" si="6"/>
        <v>7.3656727142858927</v>
      </c>
      <c r="P46">
        <f t="shared" si="7"/>
        <v>25.885875632743883</v>
      </c>
      <c r="Q46">
        <f t="shared" si="8"/>
        <v>342.99791614085984</v>
      </c>
      <c r="R46">
        <f t="shared" si="9"/>
        <v>54.253134533975711</v>
      </c>
    </row>
    <row r="47" spans="1:18" x14ac:dyDescent="0.25">
      <c r="A47">
        <f>Input!G48</f>
        <v>180</v>
      </c>
      <c r="B47">
        <f t="shared" si="0"/>
        <v>44</v>
      </c>
      <c r="C47">
        <f t="shared" si="1"/>
        <v>3.784189633918261</v>
      </c>
      <c r="D47">
        <f t="shared" si="2"/>
        <v>1.147816023264598</v>
      </c>
      <c r="E47" s="4">
        <f>Input!I48</f>
        <v>1908.0499830000001</v>
      </c>
      <c r="F47">
        <f t="shared" si="3"/>
        <v>259.47613457142847</v>
      </c>
      <c r="G47">
        <f t="shared" si="10"/>
        <v>1542.5514854468749</v>
      </c>
      <c r="H47">
        <f t="shared" si="4"/>
        <v>1646282.35602415</v>
      </c>
      <c r="I47">
        <f t="shared" si="5"/>
        <v>1515707.1250232521</v>
      </c>
      <c r="N47" s="4">
        <f>Input!J48</f>
        <v>9.0432635714287244</v>
      </c>
      <c r="O47">
        <f t="shared" si="6"/>
        <v>7.4443097142859642</v>
      </c>
      <c r="P47">
        <f t="shared" si="7"/>
        <v>23.508388616730851</v>
      </c>
      <c r="Q47">
        <f t="shared" si="8"/>
        <v>258.0546309839749</v>
      </c>
      <c r="R47">
        <f t="shared" si="9"/>
        <v>55.417747122212376</v>
      </c>
    </row>
    <row r="48" spans="1:18" x14ac:dyDescent="0.25">
      <c r="A48">
        <f>Input!G49</f>
        <v>181</v>
      </c>
      <c r="B48">
        <f t="shared" si="0"/>
        <v>45</v>
      </c>
      <c r="C48">
        <f t="shared" si="1"/>
        <v>3.8066624897703196</v>
      </c>
      <c r="D48">
        <f t="shared" si="2"/>
        <v>1.2121274572092939</v>
      </c>
      <c r="E48" s="4">
        <f>Input!I49</f>
        <v>1916.0971770000001</v>
      </c>
      <c r="F48">
        <f t="shared" si="3"/>
        <v>267.52332857142846</v>
      </c>
      <c r="G48">
        <f t="shared" si="10"/>
        <v>1563.8576999183763</v>
      </c>
      <c r="H48">
        <f t="shared" si="4"/>
        <v>1680482.8023354865</v>
      </c>
      <c r="I48">
        <f t="shared" si="5"/>
        <v>1568622.9702357373</v>
      </c>
      <c r="N48" s="4">
        <f>Input!J49</f>
        <v>8.0471939999999904</v>
      </c>
      <c r="O48">
        <f t="shared" si="6"/>
        <v>6.4482401428572302</v>
      </c>
      <c r="P48">
        <f t="shared" si="7"/>
        <v>21.30621447150142</v>
      </c>
      <c r="Q48">
        <f t="shared" si="8"/>
        <v>220.75940115064975</v>
      </c>
      <c r="R48">
        <f t="shared" si="9"/>
        <v>41.579800939955433</v>
      </c>
    </row>
    <row r="49" spans="1:18" x14ac:dyDescent="0.25">
      <c r="A49">
        <f>Input!G50</f>
        <v>182</v>
      </c>
      <c r="B49">
        <f t="shared" si="0"/>
        <v>46</v>
      </c>
      <c r="C49">
        <f t="shared" si="1"/>
        <v>3.8286413964890951</v>
      </c>
      <c r="D49">
        <f t="shared" si="2"/>
        <v>1.2750253379649203</v>
      </c>
      <c r="E49" s="4">
        <f>Input!I50</f>
        <v>1924.2754327142854</v>
      </c>
      <c r="F49">
        <f t="shared" si="3"/>
        <v>275.70158428571381</v>
      </c>
      <c r="G49">
        <f t="shared" si="10"/>
        <v>1583.132558117604</v>
      </c>
      <c r="H49">
        <f t="shared" si="4"/>
        <v>1709375.7513350048</v>
      </c>
      <c r="I49">
        <f t="shared" si="5"/>
        <v>1617275.9590831054</v>
      </c>
      <c r="N49" s="4">
        <f>Input!J50</f>
        <v>8.178255714285342</v>
      </c>
      <c r="O49">
        <f t="shared" si="6"/>
        <v>6.5793018571425819</v>
      </c>
      <c r="P49">
        <f t="shared" si="7"/>
        <v>19.274858199227765</v>
      </c>
      <c r="Q49">
        <f t="shared" si="8"/>
        <v>161.17715083505931</v>
      </c>
      <c r="R49">
        <f t="shared" si="9"/>
        <v>43.287212927399828</v>
      </c>
    </row>
    <row r="50" spans="1:18" x14ac:dyDescent="0.25">
      <c r="A50">
        <f>Input!G51</f>
        <v>183</v>
      </c>
      <c r="B50">
        <f t="shared" si="0"/>
        <v>47</v>
      </c>
      <c r="C50">
        <f t="shared" si="1"/>
        <v>3.8501476017100584</v>
      </c>
      <c r="D50">
        <f t="shared" si="2"/>
        <v>1.3365704707052422</v>
      </c>
      <c r="E50" s="4">
        <f>Input!I51</f>
        <v>1932.6633872857142</v>
      </c>
      <c r="F50">
        <f t="shared" si="3"/>
        <v>284.08953885714254</v>
      </c>
      <c r="G50">
        <f t="shared" si="10"/>
        <v>1600.5405577947517</v>
      </c>
      <c r="H50">
        <f t="shared" si="4"/>
        <v>1733043.2852618694</v>
      </c>
      <c r="I50">
        <f t="shared" si="5"/>
        <v>1661855.2577359232</v>
      </c>
      <c r="N50" s="4">
        <f>Input!J51</f>
        <v>8.387954571428736</v>
      </c>
      <c r="O50">
        <f t="shared" si="6"/>
        <v>6.7890007142859758</v>
      </c>
      <c r="P50">
        <f t="shared" si="7"/>
        <v>17.407999677147739</v>
      </c>
      <c r="Q50">
        <f t="shared" si="8"/>
        <v>112.7631389732592</v>
      </c>
      <c r="R50">
        <f t="shared" si="9"/>
        <v>46.090530698575492</v>
      </c>
    </row>
    <row r="51" spans="1:18" x14ac:dyDescent="0.25">
      <c r="A51">
        <f>Input!G52</f>
        <v>184</v>
      </c>
      <c r="B51">
        <f t="shared" si="0"/>
        <v>48</v>
      </c>
      <c r="C51">
        <f t="shared" si="1"/>
        <v>3.8712010109078911</v>
      </c>
      <c r="D51">
        <f t="shared" si="2"/>
        <v>1.3968198196909896</v>
      </c>
      <c r="E51" s="4">
        <f>Input!I52</f>
        <v>1942.8075700000002</v>
      </c>
      <c r="F51">
        <f t="shared" si="3"/>
        <v>294.23372157142853</v>
      </c>
      <c r="G51">
        <f t="shared" si="10"/>
        <v>1616.2385677545819</v>
      </c>
      <c r="H51">
        <f t="shared" si="4"/>
        <v>1747696.813331743</v>
      </c>
      <c r="I51">
        <f t="shared" si="5"/>
        <v>1702575.2254623398</v>
      </c>
      <c r="N51" s="4">
        <f>Input!J52</f>
        <v>10.144182714285989</v>
      </c>
      <c r="O51">
        <f t="shared" si="6"/>
        <v>8.5452288571432291</v>
      </c>
      <c r="P51">
        <f t="shared" si="7"/>
        <v>15.698009959830161</v>
      </c>
      <c r="Q51">
        <f t="shared" si="8"/>
        <v>51.162277502955284</v>
      </c>
      <c r="R51">
        <f t="shared" si="9"/>
        <v>73.020936220953374</v>
      </c>
    </row>
    <row r="52" spans="1:18" x14ac:dyDescent="0.25">
      <c r="A52">
        <f>Input!G53</f>
        <v>185</v>
      </c>
      <c r="B52">
        <f t="shared" si="0"/>
        <v>49</v>
      </c>
      <c r="C52">
        <f t="shared" si="1"/>
        <v>3.8918202981106265</v>
      </c>
      <c r="D52">
        <f t="shared" si="2"/>
        <v>1.4558268251047655</v>
      </c>
      <c r="E52" s="4">
        <f>Input!I53</f>
        <v>1953.7381234285715</v>
      </c>
      <c r="F52">
        <f t="shared" si="3"/>
        <v>305.16427499999986</v>
      </c>
      <c r="G52">
        <f t="shared" si="10"/>
        <v>1630.3749474518308</v>
      </c>
      <c r="H52">
        <f t="shared" si="4"/>
        <v>1756183.326380234</v>
      </c>
      <c r="I52">
        <f t="shared" si="5"/>
        <v>1739666.1412099996</v>
      </c>
      <c r="N52" s="4">
        <f>Input!J53</f>
        <v>10.930553428571329</v>
      </c>
      <c r="O52">
        <f t="shared" si="6"/>
        <v>9.3315995714285691</v>
      </c>
      <c r="P52">
        <f t="shared" si="7"/>
        <v>14.136379697248932</v>
      </c>
      <c r="Q52">
        <f t="shared" si="8"/>
        <v>23.085912057478343</v>
      </c>
      <c r="R52">
        <f t="shared" si="9"/>
        <v>87.078750561485862</v>
      </c>
    </row>
    <row r="53" spans="1:18" x14ac:dyDescent="0.25">
      <c r="A53">
        <f>Input!G54</f>
        <v>186</v>
      </c>
      <c r="B53">
        <f t="shared" si="0"/>
        <v>50</v>
      </c>
      <c r="C53">
        <f t="shared" si="1"/>
        <v>3.912023005428146</v>
      </c>
      <c r="D53">
        <f t="shared" si="2"/>
        <v>1.513641687875563</v>
      </c>
      <c r="E53" s="4">
        <f>Input!I54</f>
        <v>1967.6306732857142</v>
      </c>
      <c r="F53">
        <f t="shared" si="3"/>
        <v>319.0568248571426</v>
      </c>
      <c r="G53">
        <f t="shared" si="10"/>
        <v>1643.0890165124099</v>
      </c>
      <c r="H53">
        <f t="shared" si="4"/>
        <v>1753061.2445394504</v>
      </c>
      <c r="I53">
        <f t="shared" si="5"/>
        <v>1773366.5885711415</v>
      </c>
      <c r="N53" s="4">
        <f>Input!J54</f>
        <v>13.89254985714274</v>
      </c>
      <c r="O53">
        <f t="shared" si="6"/>
        <v>12.29359599999998</v>
      </c>
      <c r="P53">
        <f t="shared" si="7"/>
        <v>12.714069060579094</v>
      </c>
      <c r="Q53">
        <f t="shared" si="8"/>
        <v>0.17679759467276768</v>
      </c>
      <c r="R53">
        <f t="shared" si="9"/>
        <v>151.1325026112155</v>
      </c>
    </row>
    <row r="54" spans="1:18" x14ac:dyDescent="0.25">
      <c r="A54">
        <f>Input!G55</f>
        <v>187</v>
      </c>
      <c r="B54">
        <f t="shared" si="0"/>
        <v>51</v>
      </c>
      <c r="C54">
        <f t="shared" si="1"/>
        <v>3.9318256327243257</v>
      </c>
      <c r="D54">
        <f t="shared" si="2"/>
        <v>1.5703116262969872</v>
      </c>
      <c r="E54" s="4">
        <f>Input!I55</f>
        <v>1982.7814164285717</v>
      </c>
      <c r="F54">
        <f t="shared" si="3"/>
        <v>334.20756800000004</v>
      </c>
      <c r="G54">
        <f t="shared" si="10"/>
        <v>1654.5108053285412</v>
      </c>
      <c r="H54">
        <f t="shared" si="4"/>
        <v>1743200.6385002262</v>
      </c>
      <c r="I54">
        <f t="shared" si="5"/>
        <v>1803917.3381171685</v>
      </c>
      <c r="N54" s="4">
        <f>Input!J55</f>
        <v>15.150743142857436</v>
      </c>
      <c r="O54">
        <f t="shared" si="6"/>
        <v>13.551789285714676</v>
      </c>
      <c r="P54">
        <f t="shared" si="7"/>
        <v>11.421788816131359</v>
      </c>
      <c r="Q54">
        <f t="shared" si="8"/>
        <v>4.536902000425151</v>
      </c>
      <c r="R54">
        <f t="shared" si="9"/>
        <v>183.65099284441109</v>
      </c>
    </row>
    <row r="55" spans="1:18" x14ac:dyDescent="0.25">
      <c r="A55">
        <f>Input!G56</f>
        <v>188</v>
      </c>
      <c r="B55">
        <f t="shared" si="0"/>
        <v>52</v>
      </c>
      <c r="C55">
        <f t="shared" si="1"/>
        <v>3.9512437185814275</v>
      </c>
      <c r="D55">
        <f t="shared" si="2"/>
        <v>1.6258811077261595</v>
      </c>
      <c r="E55" s="4">
        <f>Input!I56</f>
        <v>1999.7932369999999</v>
      </c>
      <c r="F55">
        <f t="shared" si="3"/>
        <v>351.21938857142823</v>
      </c>
      <c r="G55">
        <f t="shared" si="10"/>
        <v>1664.7610272744168</v>
      </c>
      <c r="H55">
        <f t="shared" si="4"/>
        <v>1725391.6366065326</v>
      </c>
      <c r="I55">
        <f t="shared" si="5"/>
        <v>1831556.5492831736</v>
      </c>
      <c r="N55" s="4">
        <f>Input!J56</f>
        <v>17.011820571428188</v>
      </c>
      <c r="O55">
        <f t="shared" si="6"/>
        <v>15.412866714285428</v>
      </c>
      <c r="P55">
        <f t="shared" si="7"/>
        <v>10.250221945875724</v>
      </c>
      <c r="Q55">
        <f t="shared" si="8"/>
        <v>26.652901004788088</v>
      </c>
      <c r="R55">
        <f t="shared" si="9"/>
        <v>237.55646035232769</v>
      </c>
    </row>
    <row r="56" spans="1:18" x14ac:dyDescent="0.25">
      <c r="A56">
        <f>Input!G57</f>
        <v>189</v>
      </c>
      <c r="B56">
        <f t="shared" si="0"/>
        <v>53</v>
      </c>
      <c r="C56">
        <f t="shared" si="1"/>
        <v>3.970291913552122</v>
      </c>
      <c r="D56">
        <f t="shared" si="2"/>
        <v>1.6803920582118446</v>
      </c>
      <c r="E56" s="4">
        <f>Input!I57</f>
        <v>2017.7487024285713</v>
      </c>
      <c r="F56">
        <f t="shared" si="3"/>
        <v>369.17485399999964</v>
      </c>
      <c r="G56">
        <f t="shared" si="10"/>
        <v>1673.9512219284675</v>
      </c>
      <c r="H56">
        <f t="shared" si="4"/>
        <v>1702441.3703046045</v>
      </c>
      <c r="I56">
        <f t="shared" si="5"/>
        <v>1856516.1110501585</v>
      </c>
      <c r="N56" s="4">
        <f>Input!J57</f>
        <v>17.955465428571415</v>
      </c>
      <c r="O56">
        <f t="shared" si="6"/>
        <v>16.356511571428655</v>
      </c>
      <c r="P56">
        <f t="shared" si="7"/>
        <v>9.1901946540506216</v>
      </c>
      <c r="Q56">
        <f t="shared" si="8"/>
        <v>51.356098160298593</v>
      </c>
      <c r="R56">
        <f t="shared" si="9"/>
        <v>267.53547078627946</v>
      </c>
    </row>
    <row r="57" spans="1:18" x14ac:dyDescent="0.25">
      <c r="A57">
        <f>Input!G58</f>
        <v>190</v>
      </c>
      <c r="B57">
        <f t="shared" si="0"/>
        <v>54</v>
      </c>
      <c r="C57">
        <f t="shared" si="1"/>
        <v>3.9889840465642745</v>
      </c>
      <c r="D57">
        <f t="shared" si="2"/>
        <v>1.7338840525275738</v>
      </c>
      <c r="E57" s="4">
        <f>Input!I58</f>
        <v>2037.2769094285718</v>
      </c>
      <c r="F57">
        <f t="shared" si="3"/>
        <v>388.70306100000016</v>
      </c>
      <c r="G57">
        <f t="shared" si="10"/>
        <v>1682.1840267817809</v>
      </c>
      <c r="H57">
        <f t="shared" si="4"/>
        <v>1673093.0088397681</v>
      </c>
      <c r="I57">
        <f t="shared" si="5"/>
        <v>1879018.9471685884</v>
      </c>
      <c r="N57" s="4">
        <f>Input!J58</f>
        <v>19.528207000000521</v>
      </c>
      <c r="O57">
        <f t="shared" si="6"/>
        <v>17.92925314285776</v>
      </c>
      <c r="P57">
        <f t="shared" si="7"/>
        <v>8.2328048533133114</v>
      </c>
      <c r="Q57">
        <f t="shared" si="8"/>
        <v>94.021109431809478</v>
      </c>
      <c r="R57">
        <f t="shared" si="9"/>
        <v>321.45811826067489</v>
      </c>
    </row>
    <row r="58" spans="1:18" x14ac:dyDescent="0.25">
      <c r="A58">
        <f>Input!G59</f>
        <v>191</v>
      </c>
      <c r="B58">
        <f t="shared" si="0"/>
        <v>55</v>
      </c>
      <c r="C58">
        <f t="shared" si="1"/>
        <v>4.0073331852324712</v>
      </c>
      <c r="D58">
        <f t="shared" si="2"/>
        <v>1.7863944867674526</v>
      </c>
      <c r="E58" s="4">
        <f>Input!I59</f>
        <v>2056.6478421428569</v>
      </c>
      <c r="F58">
        <f t="shared" si="3"/>
        <v>408.07399371428528</v>
      </c>
      <c r="G58">
        <f t="shared" si="10"/>
        <v>1689.5535421672073</v>
      </c>
      <c r="H58">
        <f t="shared" si="4"/>
        <v>1642189.833103105</v>
      </c>
      <c r="I58">
        <f t="shared" si="5"/>
        <v>1899277.1241246588</v>
      </c>
      <c r="N58" s="4">
        <f>Input!J59</f>
        <v>19.370932714285118</v>
      </c>
      <c r="O58">
        <f t="shared" si="6"/>
        <v>17.771978857142358</v>
      </c>
      <c r="P58">
        <f t="shared" si="7"/>
        <v>7.369515385426479</v>
      </c>
      <c r="Q58">
        <f t="shared" si="8"/>
        <v>108.21124628038319</v>
      </c>
      <c r="R58">
        <f t="shared" si="9"/>
        <v>315.843232498715</v>
      </c>
    </row>
    <row r="59" spans="1:18" x14ac:dyDescent="0.25">
      <c r="A59">
        <f>Input!G60</f>
        <v>192</v>
      </c>
      <c r="B59">
        <f t="shared" si="0"/>
        <v>56</v>
      </c>
      <c r="C59">
        <f t="shared" si="1"/>
        <v>4.0253516907351496</v>
      </c>
      <c r="D59">
        <f t="shared" si="2"/>
        <v>1.8379587353901528</v>
      </c>
      <c r="E59" s="4">
        <f>Input!I60</f>
        <v>2076.3595355714283</v>
      </c>
      <c r="F59">
        <f t="shared" si="3"/>
        <v>427.78568714285666</v>
      </c>
      <c r="G59">
        <f t="shared" si="10"/>
        <v>1696.1457605346291</v>
      </c>
      <c r="H59">
        <f t="shared" si="4"/>
        <v>1608737.2757743823</v>
      </c>
      <c r="I59">
        <f t="shared" si="5"/>
        <v>1917490.6158586382</v>
      </c>
      <c r="N59" s="4">
        <f>Input!J60</f>
        <v>19.71169342857138</v>
      </c>
      <c r="O59">
        <f t="shared" si="6"/>
        <v>18.112739571428619</v>
      </c>
      <c r="P59">
        <f t="shared" si="7"/>
        <v>6.5922183674216672</v>
      </c>
      <c r="Q59">
        <f t="shared" si="8"/>
        <v>132.72240881197379</v>
      </c>
      <c r="R59">
        <f t="shared" si="9"/>
        <v>328.07133478239621</v>
      </c>
    </row>
    <row r="60" spans="1:18" x14ac:dyDescent="0.25">
      <c r="A60">
        <f>Input!G61</f>
        <v>193</v>
      </c>
      <c r="B60">
        <f t="shared" si="0"/>
        <v>57</v>
      </c>
      <c r="C60">
        <f t="shared" si="1"/>
        <v>4.0430512678345503</v>
      </c>
      <c r="D60">
        <f t="shared" si="2"/>
        <v>1.888610294362925</v>
      </c>
      <c r="E60" s="4">
        <f>Input!I61</f>
        <v>2095.0227345714284</v>
      </c>
      <c r="F60">
        <f t="shared" si="3"/>
        <v>446.44888614285674</v>
      </c>
      <c r="G60">
        <f t="shared" si="10"/>
        <v>1702.039036744485</v>
      </c>
      <c r="H60">
        <f t="shared" si="4"/>
        <v>1576506.6262878196</v>
      </c>
      <c r="I60">
        <f t="shared" si="5"/>
        <v>1933846.5965070953</v>
      </c>
      <c r="N60" s="4">
        <f>Input!J61</f>
        <v>18.663199000000077</v>
      </c>
      <c r="O60">
        <f t="shared" si="6"/>
        <v>17.064245142857317</v>
      </c>
      <c r="P60">
        <f t="shared" si="7"/>
        <v>5.8932762098558529</v>
      </c>
      <c r="Q60">
        <f t="shared" si="8"/>
        <v>124.79054690208389</v>
      </c>
      <c r="R60">
        <f t="shared" si="9"/>
        <v>291.18846229552952</v>
      </c>
    </row>
    <row r="61" spans="1:18" x14ac:dyDescent="0.25">
      <c r="A61">
        <f>Input!G62</f>
        <v>194</v>
      </c>
      <c r="B61">
        <f t="shared" si="0"/>
        <v>58</v>
      </c>
      <c r="C61">
        <f t="shared" si="1"/>
        <v>4.0604430105464191</v>
      </c>
      <c r="D61">
        <f t="shared" si="2"/>
        <v>1.9383809118563418</v>
      </c>
      <c r="E61" s="4">
        <f>Input!I62</f>
        <v>2114.6033661428569</v>
      </c>
      <c r="F61">
        <f t="shared" si="3"/>
        <v>466.02951771428525</v>
      </c>
      <c r="G61">
        <f t="shared" si="10"/>
        <v>1707.3045808027325</v>
      </c>
      <c r="H61">
        <f t="shared" si="4"/>
        <v>1540763.7822452288</v>
      </c>
      <c r="I61">
        <f t="shared" si="5"/>
        <v>1948519.1498377509</v>
      </c>
      <c r="N61" s="4">
        <f>Input!J62</f>
        <v>19.580631571428512</v>
      </c>
      <c r="O61">
        <f t="shared" si="6"/>
        <v>17.981677714285752</v>
      </c>
      <c r="P61">
        <f t="shared" si="7"/>
        <v>5.2655440582475492</v>
      </c>
      <c r="Q61">
        <f t="shared" si="8"/>
        <v>161.70005515822751</v>
      </c>
      <c r="R61">
        <f t="shared" si="9"/>
        <v>323.34073342044087</v>
      </c>
    </row>
    <row r="62" spans="1:18" x14ac:dyDescent="0.25">
      <c r="A62">
        <f>Input!G63</f>
        <v>195</v>
      </c>
      <c r="B62">
        <f t="shared" si="0"/>
        <v>59</v>
      </c>
      <c r="C62">
        <f t="shared" si="1"/>
        <v>4.0775374439057197</v>
      </c>
      <c r="D62">
        <f t="shared" si="2"/>
        <v>1.9873007077668363</v>
      </c>
      <c r="E62" s="4">
        <f>Input!I63</f>
        <v>2134.8393067142856</v>
      </c>
      <c r="F62">
        <f t="shared" si="3"/>
        <v>486.26545828571398</v>
      </c>
      <c r="G62">
        <f t="shared" si="10"/>
        <v>1712.0069584818305</v>
      </c>
      <c r="H62">
        <f t="shared" si="4"/>
        <v>1502442.2253030261</v>
      </c>
      <c r="I62">
        <f t="shared" si="5"/>
        <v>1961669.3007060518</v>
      </c>
      <c r="N62" s="4">
        <f>Input!J63</f>
        <v>20.235940571428728</v>
      </c>
      <c r="O62">
        <f t="shared" si="6"/>
        <v>18.636986714285968</v>
      </c>
      <c r="P62">
        <f t="shared" si="7"/>
        <v>4.7023776790979444</v>
      </c>
      <c r="Q62">
        <f t="shared" si="8"/>
        <v>194.1733289635437</v>
      </c>
      <c r="R62">
        <f t="shared" si="9"/>
        <v>347.33727378847169</v>
      </c>
    </row>
    <row r="63" spans="1:18" x14ac:dyDescent="0.25">
      <c r="A63">
        <f>Input!G64</f>
        <v>196</v>
      </c>
      <c r="B63">
        <f t="shared" si="0"/>
        <v>60</v>
      </c>
      <c r="C63">
        <f t="shared" si="1"/>
        <v>4.0943445622221004</v>
      </c>
      <c r="D63">
        <f t="shared" si="2"/>
        <v>2.0353982831938415</v>
      </c>
      <c r="E63" s="4">
        <f>Input!I64</f>
        <v>2155.3635832857144</v>
      </c>
      <c r="F63">
        <f t="shared" si="3"/>
        <v>506.78973485714278</v>
      </c>
      <c r="G63">
        <f t="shared" si="10"/>
        <v>1716.2045886383003</v>
      </c>
      <c r="H63">
        <f t="shared" si="4"/>
        <v>1462684.2885464986</v>
      </c>
      <c r="I63">
        <f t="shared" si="5"/>
        <v>1973445.2892542831</v>
      </c>
      <c r="N63" s="4">
        <f>Input!J64</f>
        <v>20.5242765714288</v>
      </c>
      <c r="O63">
        <f t="shared" si="6"/>
        <v>18.92532271428604</v>
      </c>
      <c r="P63">
        <f t="shared" si="7"/>
        <v>4.1976301564698177</v>
      </c>
      <c r="Q63">
        <f t="shared" si="8"/>
        <v>216.90492807755535</v>
      </c>
      <c r="R63">
        <f t="shared" si="9"/>
        <v>358.16783983987114</v>
      </c>
    </row>
    <row r="64" spans="1:18" x14ac:dyDescent="0.25">
      <c r="A64">
        <f>Input!G65</f>
        <v>197</v>
      </c>
      <c r="B64">
        <f t="shared" si="0"/>
        <v>61</v>
      </c>
      <c r="C64">
        <f t="shared" si="1"/>
        <v>4.1108738641733114</v>
      </c>
      <c r="D64">
        <f t="shared" si="2"/>
        <v>2.0827008208679691</v>
      </c>
      <c r="E64" s="4">
        <f>Input!I65</f>
        <v>2175.4422497142855</v>
      </c>
      <c r="F64">
        <f t="shared" si="3"/>
        <v>526.86840128571384</v>
      </c>
      <c r="G64">
        <f t="shared" si="10"/>
        <v>1719.9502288245644</v>
      </c>
      <c r="H64">
        <f t="shared" si="4"/>
        <v>1423444.2472034437</v>
      </c>
      <c r="I64">
        <f t="shared" si="5"/>
        <v>1983983.0224128189</v>
      </c>
      <c r="N64" s="4">
        <f>Input!J65</f>
        <v>20.078666428571069</v>
      </c>
      <c r="O64">
        <f t="shared" si="6"/>
        <v>18.479712571428308</v>
      </c>
      <c r="P64">
        <f t="shared" si="7"/>
        <v>3.7456401862640427</v>
      </c>
      <c r="Q64">
        <f t="shared" si="8"/>
        <v>217.09288905126022</v>
      </c>
      <c r="R64">
        <f t="shared" si="9"/>
        <v>341.49977672260547</v>
      </c>
    </row>
    <row r="65" spans="1:18" x14ac:dyDescent="0.25">
      <c r="A65">
        <f>Input!G66</f>
        <v>198</v>
      </c>
      <c r="B65">
        <f t="shared" si="0"/>
        <v>62</v>
      </c>
      <c r="C65">
        <f t="shared" si="1"/>
        <v>4.1271343850450917</v>
      </c>
      <c r="D65">
        <f t="shared" si="2"/>
        <v>2.1292341774131303</v>
      </c>
      <c r="E65" s="4">
        <f>Input!I66</f>
        <v>2195.232580285714</v>
      </c>
      <c r="F65">
        <f t="shared" si="3"/>
        <v>546.65873185714236</v>
      </c>
      <c r="G65">
        <f t="shared" si="10"/>
        <v>1723.2914430759529</v>
      </c>
      <c r="H65">
        <f t="shared" si="4"/>
        <v>1384464.5371101287</v>
      </c>
      <c r="I65">
        <f t="shared" si="5"/>
        <v>1993406.6494399875</v>
      </c>
      <c r="N65" s="4">
        <f>Input!J66</f>
        <v>19.790330571428512</v>
      </c>
      <c r="O65">
        <f t="shared" si="6"/>
        <v>18.191376714285752</v>
      </c>
      <c r="P65">
        <f t="shared" si="7"/>
        <v>3.3412142513884628</v>
      </c>
      <c r="Q65">
        <f t="shared" si="8"/>
        <v>220.52732517444369</v>
      </c>
      <c r="R65">
        <f t="shared" si="9"/>
        <v>330.92618676105792</v>
      </c>
    </row>
    <row r="66" spans="1:18" x14ac:dyDescent="0.25">
      <c r="A66">
        <f>Input!G67</f>
        <v>199</v>
      </c>
      <c r="B66">
        <f t="shared" si="0"/>
        <v>63</v>
      </c>
      <c r="C66">
        <f t="shared" si="1"/>
        <v>4.1431347263915326</v>
      </c>
      <c r="D66">
        <f t="shared" si="2"/>
        <v>2.1750229682267359</v>
      </c>
      <c r="E66" s="4">
        <f>Input!I67</f>
        <v>2215.416096142857</v>
      </c>
      <c r="F66">
        <f t="shared" si="3"/>
        <v>566.84224771428535</v>
      </c>
      <c r="G66">
        <f t="shared" si="10"/>
        <v>1726.2710476036061</v>
      </c>
      <c r="H66">
        <f t="shared" si="4"/>
        <v>1344275.1420127905</v>
      </c>
      <c r="I66">
        <f t="shared" si="5"/>
        <v>2001829.218761445</v>
      </c>
      <c r="N66" s="4">
        <f>Input!J67</f>
        <v>20.183515857142993</v>
      </c>
      <c r="O66">
        <f t="shared" si="6"/>
        <v>18.584562000000233</v>
      </c>
      <c r="P66">
        <f t="shared" si="7"/>
        <v>2.9796045276533354</v>
      </c>
      <c r="Q66">
        <f t="shared" si="8"/>
        <v>243.51469771375523</v>
      </c>
      <c r="R66">
        <f t="shared" si="9"/>
        <v>345.38594473185265</v>
      </c>
    </row>
    <row r="67" spans="1:18" x14ac:dyDescent="0.25">
      <c r="A67">
        <f>Input!G68</f>
        <v>200</v>
      </c>
      <c r="B67">
        <f t="shared" si="0"/>
        <v>64</v>
      </c>
      <c r="C67">
        <f t="shared" si="1"/>
        <v>4.1588830833596715</v>
      </c>
      <c r="D67">
        <f t="shared" si="2"/>
        <v>2.220090645675536</v>
      </c>
      <c r="E67" s="4">
        <f>Input!I68</f>
        <v>2235.1277895714288</v>
      </c>
      <c r="F67">
        <f t="shared" si="3"/>
        <v>586.55394114285718</v>
      </c>
      <c r="G67">
        <f t="shared" si="10"/>
        <v>1728.9275316052588</v>
      </c>
      <c r="H67">
        <f t="shared" si="4"/>
        <v>1305017.4201859587</v>
      </c>
      <c r="I67">
        <f t="shared" si="5"/>
        <v>2009353.3823273019</v>
      </c>
      <c r="N67" s="4">
        <f>Input!J68</f>
        <v>19.711693428571834</v>
      </c>
      <c r="O67">
        <f t="shared" si="6"/>
        <v>18.112739571429074</v>
      </c>
      <c r="P67">
        <f t="shared" si="7"/>
        <v>2.6564840016527236</v>
      </c>
      <c r="Q67">
        <f t="shared" si="8"/>
        <v>238.89583623824248</v>
      </c>
      <c r="R67">
        <f t="shared" si="9"/>
        <v>328.07133478241269</v>
      </c>
    </row>
    <row r="68" spans="1:18" x14ac:dyDescent="0.25">
      <c r="A68">
        <f>Input!G69</f>
        <v>201</v>
      </c>
      <c r="B68">
        <f t="shared" ref="B68:B84" si="11">A68-$A$3</f>
        <v>65</v>
      </c>
      <c r="C68">
        <f t="shared" si="1"/>
        <v>4.1743872698956368</v>
      </c>
      <c r="D68">
        <f t="shared" si="2"/>
        <v>2.2644595712290116</v>
      </c>
      <c r="E68" s="4">
        <f>Input!I69</f>
        <v>2255.494792</v>
      </c>
      <c r="F68">
        <f t="shared" si="3"/>
        <v>606.92094357142832</v>
      </c>
      <c r="G68">
        <f t="shared" si="10"/>
        <v>1731.2954515768195</v>
      </c>
      <c r="H68">
        <f t="shared" si="4"/>
        <v>1264218.0342523654</v>
      </c>
      <c r="I68">
        <f t="shared" si="5"/>
        <v>2016072.1212253012</v>
      </c>
      <c r="N68" s="4">
        <f>Input!J69</f>
        <v>20.367002428571141</v>
      </c>
      <c r="O68">
        <f t="shared" si="6"/>
        <v>18.76804857142838</v>
      </c>
      <c r="P68">
        <f t="shared" si="7"/>
        <v>2.3679199715606623</v>
      </c>
      <c r="Q68">
        <f t="shared" si="8"/>
        <v>268.96421809219902</v>
      </c>
      <c r="R68">
        <f t="shared" si="9"/>
        <v>352.23964717949485</v>
      </c>
    </row>
    <row r="69" spans="1:18" x14ac:dyDescent="0.25">
      <c r="A69">
        <f>Input!G70</f>
        <v>202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2.3081510820857298</v>
      </c>
      <c r="E69" s="4">
        <f>Input!I70</f>
        <v>2275.5734584285715</v>
      </c>
      <c r="F69">
        <f t="shared" ref="F69:F84" si="14">E69-$E$4</f>
        <v>626.99960999999985</v>
      </c>
      <c r="G69">
        <f t="shared" si="10"/>
        <v>1733.4057984197711</v>
      </c>
      <c r="H69">
        <f t="shared" ref="H69:H84" si="15">(F69-G69)^2</f>
        <v>1224134.6537735665</v>
      </c>
      <c r="I69">
        <f t="shared" ref="I69:I84" si="16">(G69-$J$4)^2</f>
        <v>2022069.4725230346</v>
      </c>
      <c r="N69" s="4">
        <f>Input!J70</f>
        <v>20.078666428571523</v>
      </c>
      <c r="O69">
        <f t="shared" ref="O69:O84" si="17">N69-$N$4</f>
        <v>18.479712571428763</v>
      </c>
      <c r="P69">
        <f t="shared" ref="P69:P84" si="18">$Y$3*((1/B69*$AA$3)*(1/SQRT(2*PI()))*EXP(-1*D69*D69/2))</f>
        <v>2.1103468429517314</v>
      </c>
      <c r="Q69">
        <f t="shared" ref="Q69:Q84" si="19">(O69-P69)^2</f>
        <v>267.9561343526384</v>
      </c>
      <c r="R69">
        <f t="shared" ref="R69:R84" si="20">(O69-S69)^2</f>
        <v>341.49977672262224</v>
      </c>
    </row>
    <row r="70" spans="1:18" x14ac:dyDescent="0.25">
      <c r="A70">
        <f>Input!G71</f>
        <v>203</v>
      </c>
      <c r="B70">
        <f t="shared" si="11"/>
        <v>67</v>
      </c>
      <c r="C70">
        <f t="shared" si="12"/>
        <v>4.2046926193909657</v>
      </c>
      <c r="D70">
        <f t="shared" si="13"/>
        <v>2.3511855527896168</v>
      </c>
      <c r="E70" s="4">
        <f>Input!I71</f>
        <v>2295.9928854285713</v>
      </c>
      <c r="F70">
        <f t="shared" si="14"/>
        <v>647.41903699999966</v>
      </c>
      <c r="G70">
        <f t="shared" ref="G70:G84" si="21">G69+P70</f>
        <v>1735.2863373376395</v>
      </c>
      <c r="H70">
        <f t="shared" si="15"/>
        <v>1183455.2631439045</v>
      </c>
      <c r="I70">
        <f t="shared" si="16"/>
        <v>2027421.2424200238</v>
      </c>
      <c r="N70" s="4">
        <f>Input!J71</f>
        <v>20.419426999999814</v>
      </c>
      <c r="O70">
        <f t="shared" si="17"/>
        <v>18.820473142857054</v>
      </c>
      <c r="P70">
        <f t="shared" si="18"/>
        <v>1.880538917868243</v>
      </c>
      <c r="Q70">
        <f t="shared" si="19"/>
        <v>286.96137154694725</v>
      </c>
      <c r="R70">
        <f t="shared" si="20"/>
        <v>354.21020932100367</v>
      </c>
    </row>
    <row r="71" spans="1:18" x14ac:dyDescent="0.25">
      <c r="A71">
        <f>Input!G72</f>
        <v>204</v>
      </c>
      <c r="B71">
        <f t="shared" si="11"/>
        <v>68</v>
      </c>
      <c r="C71">
        <f t="shared" si="12"/>
        <v>4.219507705176107</v>
      </c>
      <c r="D71">
        <f t="shared" si="13"/>
        <v>2.3935824522815361</v>
      </c>
      <c r="E71" s="4">
        <f>Input!I72</f>
        <v>2315.4686675714283</v>
      </c>
      <c r="F71">
        <f t="shared" si="14"/>
        <v>666.8948191428567</v>
      </c>
      <c r="G71">
        <f t="shared" si="21"/>
        <v>1736.9619210378441</v>
      </c>
      <c r="H71">
        <f t="shared" si="15"/>
        <v>1145043.6025579374</v>
      </c>
      <c r="I71">
        <f t="shared" si="16"/>
        <v>2032195.6949266822</v>
      </c>
      <c r="N71" s="4">
        <f>Input!J72</f>
        <v>19.475782142857042</v>
      </c>
      <c r="O71">
        <f t="shared" si="17"/>
        <v>17.876828285714282</v>
      </c>
      <c r="P71">
        <f t="shared" si="18"/>
        <v>1.6755837002045959</v>
      </c>
      <c r="Q71">
        <f t="shared" si="19"/>
        <v>262.48032611950697</v>
      </c>
      <c r="R71">
        <f t="shared" si="20"/>
        <v>319.58098955691423</v>
      </c>
    </row>
    <row r="72" spans="1:18" x14ac:dyDescent="0.25">
      <c r="A72">
        <f>Input!G73</f>
        <v>205</v>
      </c>
      <c r="B72">
        <f t="shared" si="11"/>
        <v>69</v>
      </c>
      <c r="C72">
        <f t="shared" si="12"/>
        <v>4.2341065045972597</v>
      </c>
      <c r="D72">
        <f t="shared" si="13"/>
        <v>2.435360396786054</v>
      </c>
      <c r="E72" s="4">
        <f>Input!I73</f>
        <v>2334.5774767142861</v>
      </c>
      <c r="F72">
        <f t="shared" si="14"/>
        <v>686.00362828571451</v>
      </c>
      <c r="G72">
        <f t="shared" si="21"/>
        <v>1738.4547771362215</v>
      </c>
      <c r="H72">
        <f t="shared" si="15"/>
        <v>1107653.4207167521</v>
      </c>
      <c r="I72">
        <f t="shared" si="16"/>
        <v>2036454.208597085</v>
      </c>
      <c r="N72" s="4">
        <f>Input!J73</f>
        <v>19.108809142857808</v>
      </c>
      <c r="O72">
        <f t="shared" si="17"/>
        <v>17.509855285715048</v>
      </c>
      <c r="P72">
        <f t="shared" si="18"/>
        <v>1.4928560983774362</v>
      </c>
      <c r="Q72">
        <f t="shared" si="19"/>
        <v>256.54426296717367</v>
      </c>
      <c r="R72">
        <f t="shared" si="20"/>
        <v>306.59503212668318</v>
      </c>
    </row>
    <row r="73" spans="1:18" x14ac:dyDescent="0.25">
      <c r="A73">
        <f>Input!G74</f>
        <v>206</v>
      </c>
      <c r="B73">
        <f t="shared" si="11"/>
        <v>70</v>
      </c>
      <c r="C73">
        <f t="shared" si="12"/>
        <v>4.2484952420493594</v>
      </c>
      <c r="D73">
        <f t="shared" si="13"/>
        <v>2.4765371988930061</v>
      </c>
      <c r="E73" s="4">
        <f>Input!I74</f>
        <v>2354.498869</v>
      </c>
      <c r="F73">
        <f t="shared" si="14"/>
        <v>705.92502057142838</v>
      </c>
      <c r="G73">
        <f t="shared" si="21"/>
        <v>1739.7847709283076</v>
      </c>
      <c r="H73">
        <f t="shared" si="15"/>
        <v>1068865.9834079887</v>
      </c>
      <c r="I73">
        <f t="shared" si="16"/>
        <v>2040251.8964584181</v>
      </c>
      <c r="N73" s="4">
        <f>Input!J74</f>
        <v>19.921392285713864</v>
      </c>
      <c r="O73">
        <f t="shared" si="17"/>
        <v>18.322438428571104</v>
      </c>
      <c r="P73">
        <f t="shared" si="18"/>
        <v>1.3299937920859748</v>
      </c>
      <c r="Q73">
        <f t="shared" si="19"/>
        <v>288.74317472401219</v>
      </c>
      <c r="R73">
        <f t="shared" si="20"/>
        <v>335.71174996877915</v>
      </c>
    </row>
    <row r="74" spans="1:18" x14ac:dyDescent="0.25">
      <c r="A74">
        <f>Input!G75</f>
        <v>207</v>
      </c>
      <c r="B74">
        <f t="shared" si="11"/>
        <v>71</v>
      </c>
      <c r="C74">
        <f t="shared" si="12"/>
        <v>4.2626798770413155</v>
      </c>
      <c r="D74">
        <f t="shared" si="13"/>
        <v>2.5171299131577238</v>
      </c>
      <c r="E74" s="4">
        <f>Input!I75</f>
        <v>2374.9182961428569</v>
      </c>
      <c r="F74">
        <f t="shared" si="14"/>
        <v>726.34444771428525</v>
      </c>
      <c r="G74">
        <f t="shared" si="21"/>
        <v>1740.9696448675238</v>
      </c>
      <c r="H74">
        <f t="shared" si="15"/>
        <v>1029464.2906982482</v>
      </c>
      <c r="I74">
        <f t="shared" si="16"/>
        <v>2043638.186319405</v>
      </c>
      <c r="N74" s="4">
        <f>Input!J75</f>
        <v>20.419427142856875</v>
      </c>
      <c r="O74">
        <f t="shared" si="17"/>
        <v>18.820473285714115</v>
      </c>
      <c r="P74">
        <f t="shared" si="18"/>
        <v>1.1848739392161507</v>
      </c>
      <c r="Q74">
        <f t="shared" si="19"/>
        <v>311.01436431019948</v>
      </c>
      <c r="R74">
        <f t="shared" si="20"/>
        <v>354.21021469827866</v>
      </c>
    </row>
    <row r="75" spans="1:18" x14ac:dyDescent="0.25">
      <c r="A75">
        <f>Input!G76</f>
        <v>208</v>
      </c>
      <c r="B75">
        <f t="shared" si="11"/>
        <v>72</v>
      </c>
      <c r="C75">
        <f t="shared" si="12"/>
        <v>4.2766661190160553</v>
      </c>
      <c r="D75">
        <f t="shared" si="13"/>
        <v>2.5571548785121214</v>
      </c>
      <c r="E75" s="4">
        <f>Input!I76</f>
        <v>2394.8921131428569</v>
      </c>
      <c r="F75">
        <f t="shared" si="14"/>
        <v>746.31826471428531</v>
      </c>
      <c r="G75">
        <f t="shared" si="21"/>
        <v>1742.0252361951782</v>
      </c>
      <c r="H75">
        <f t="shared" si="15"/>
        <v>991432.37305565167</v>
      </c>
      <c r="I75">
        <f t="shared" si="16"/>
        <v>2046657.3602055514</v>
      </c>
      <c r="N75" s="4">
        <f>Input!J76</f>
        <v>19.973817000000054</v>
      </c>
      <c r="O75">
        <f t="shared" si="17"/>
        <v>18.374863142857293</v>
      </c>
      <c r="P75">
        <f t="shared" si="18"/>
        <v>1.0555913276543314</v>
      </c>
      <c r="Q75">
        <f t="shared" si="19"/>
        <v>299.95717620888377</v>
      </c>
      <c r="R75">
        <f t="shared" si="20"/>
        <v>337.63559551873539</v>
      </c>
    </row>
    <row r="76" spans="1:18" x14ac:dyDescent="0.25">
      <c r="A76">
        <f>Input!G77</f>
        <v>209</v>
      </c>
      <c r="B76">
        <f t="shared" si="11"/>
        <v>73</v>
      </c>
      <c r="C76">
        <f t="shared" si="12"/>
        <v>4.290459441148391</v>
      </c>
      <c r="D76">
        <f t="shared" si="13"/>
        <v>2.5966277577505812</v>
      </c>
      <c r="E76" s="4">
        <f>Input!I77</f>
        <v>2415.2329031428571</v>
      </c>
      <c r="F76">
        <f t="shared" si="14"/>
        <v>766.6590547142855</v>
      </c>
      <c r="G76">
        <f t="shared" si="21"/>
        <v>1742.965674216719</v>
      </c>
      <c r="H76">
        <f t="shared" si="15"/>
        <v>953174.61528426944</v>
      </c>
      <c r="I76">
        <f t="shared" si="16"/>
        <v>2049349.0528487558</v>
      </c>
      <c r="N76" s="4">
        <f>Input!J77</f>
        <v>20.340790000000197</v>
      </c>
      <c r="O76">
        <f t="shared" si="17"/>
        <v>18.741836142857437</v>
      </c>
      <c r="P76">
        <f t="shared" si="18"/>
        <v>0.94043802154068468</v>
      </c>
      <c r="Q76">
        <f t="shared" si="19"/>
        <v>316.88977507361955</v>
      </c>
      <c r="R76">
        <f t="shared" si="20"/>
        <v>351.25642200571735</v>
      </c>
    </row>
    <row r="77" spans="1:18" x14ac:dyDescent="0.25">
      <c r="A77">
        <f>Input!G78</f>
        <v>210</v>
      </c>
      <c r="B77">
        <f t="shared" si="11"/>
        <v>74</v>
      </c>
      <c r="C77">
        <f t="shared" si="12"/>
        <v>4.3040650932041702</v>
      </c>
      <c r="D77">
        <f t="shared" si="13"/>
        <v>2.635563574329479</v>
      </c>
      <c r="E77" s="4">
        <f>Input!I78</f>
        <v>2435.3902067142853</v>
      </c>
      <c r="F77">
        <f t="shared" si="14"/>
        <v>786.8163582857137</v>
      </c>
      <c r="G77">
        <f t="shared" si="21"/>
        <v>1743.8035587261111</v>
      </c>
      <c r="H77">
        <f t="shared" si="15"/>
        <v>915824.50180674926</v>
      </c>
      <c r="I77">
        <f t="shared" si="16"/>
        <v>2051748.7100275671</v>
      </c>
      <c r="N77" s="4">
        <f>Input!J78</f>
        <v>20.157303571428201</v>
      </c>
      <c r="O77">
        <f t="shared" si="17"/>
        <v>18.558349714285441</v>
      </c>
      <c r="P77">
        <f t="shared" si="18"/>
        <v>0.83788450939198666</v>
      </c>
      <c r="Q77">
        <f t="shared" si="19"/>
        <v>314.0148870778396</v>
      </c>
      <c r="R77">
        <f t="shared" si="20"/>
        <v>344.41234411771853</v>
      </c>
    </row>
    <row r="78" spans="1:18" x14ac:dyDescent="0.25">
      <c r="A78">
        <f>Input!G79</f>
        <v>211</v>
      </c>
      <c r="B78">
        <f t="shared" si="11"/>
        <v>75</v>
      </c>
      <c r="C78">
        <f t="shared" si="12"/>
        <v>4.3174881135363101</v>
      </c>
      <c r="D78">
        <f t="shared" si="13"/>
        <v>2.6739767466966953</v>
      </c>
      <c r="E78" s="4">
        <f>Input!I79</f>
        <v>2456.3863057142858</v>
      </c>
      <c r="F78">
        <f t="shared" si="14"/>
        <v>807.81245728571412</v>
      </c>
      <c r="G78">
        <f t="shared" si="21"/>
        <v>1744.5501210561983</v>
      </c>
      <c r="H78">
        <f t="shared" si="15"/>
        <v>877477.45072618476</v>
      </c>
      <c r="I78">
        <f t="shared" si="16"/>
        <v>2053888.008174907</v>
      </c>
      <c r="N78" s="4">
        <f>Input!J79</f>
        <v>20.996099000000413</v>
      </c>
      <c r="O78">
        <f t="shared" si="17"/>
        <v>19.397145142857653</v>
      </c>
      <c r="P78">
        <f t="shared" si="18"/>
        <v>0.74656233008715966</v>
      </c>
      <c r="Q78">
        <f t="shared" si="19"/>
        <v>347.84423925601016</v>
      </c>
      <c r="R78">
        <f t="shared" si="20"/>
        <v>376.24923969308622</v>
      </c>
    </row>
    <row r="79" spans="1:18" x14ac:dyDescent="0.25">
      <c r="A79">
        <f>Input!G80</f>
        <v>212</v>
      </c>
      <c r="B79">
        <f t="shared" si="11"/>
        <v>76</v>
      </c>
      <c r="C79">
        <f t="shared" si="12"/>
        <v>4.3307333402863311</v>
      </c>
      <c r="D79">
        <f t="shared" si="13"/>
        <v>2.7118811203474729</v>
      </c>
      <c r="E79" s="4">
        <f>Input!I80</f>
        <v>2476.9105822857141</v>
      </c>
      <c r="F79">
        <f t="shared" si="14"/>
        <v>828.33673385714246</v>
      </c>
      <c r="G79">
        <f t="shared" si="21"/>
        <v>1745.2153691860551</v>
      </c>
      <c r="H79">
        <f t="shared" si="15"/>
        <v>840666.43192260922</v>
      </c>
      <c r="I79">
        <f t="shared" si="16"/>
        <v>2055795.2370945388</v>
      </c>
      <c r="N79" s="4">
        <f>Input!J80</f>
        <v>20.524276571428345</v>
      </c>
      <c r="O79">
        <f t="shared" si="17"/>
        <v>18.925322714285585</v>
      </c>
      <c r="P79">
        <f t="shared" si="18"/>
        <v>0.66524812985680559</v>
      </c>
      <c r="Q79">
        <f t="shared" si="19"/>
        <v>333.43032382890181</v>
      </c>
      <c r="R79">
        <f t="shared" si="20"/>
        <v>358.16783983985391</v>
      </c>
    </row>
    <row r="80" spans="1:18" x14ac:dyDescent="0.25">
      <c r="A80">
        <f>Input!G81</f>
        <v>213</v>
      </c>
      <c r="B80">
        <f t="shared" si="11"/>
        <v>77</v>
      </c>
      <c r="C80">
        <f t="shared" si="12"/>
        <v>4.3438054218536841</v>
      </c>
      <c r="D80">
        <f t="shared" si="13"/>
        <v>2.7492899977848944</v>
      </c>
      <c r="E80" s="4">
        <f>Input!I81</f>
        <v>2496.8843992857142</v>
      </c>
      <c r="F80">
        <f t="shared" si="14"/>
        <v>848.31055085714252</v>
      </c>
      <c r="G80">
        <f t="shared" si="21"/>
        <v>1745.8082182734713</v>
      </c>
      <c r="H80">
        <f t="shared" si="15"/>
        <v>805502.06301775109</v>
      </c>
      <c r="I80">
        <f t="shared" si="16"/>
        <v>2057495.6478990014</v>
      </c>
      <c r="N80" s="4">
        <f>Input!J81</f>
        <v>19.973817000000054</v>
      </c>
      <c r="O80">
        <f t="shared" si="17"/>
        <v>18.374863142857293</v>
      </c>
      <c r="P80">
        <f t="shared" si="18"/>
        <v>0.5928490874162321</v>
      </c>
      <c r="Q80">
        <f t="shared" si="19"/>
        <v>316.20002386790344</v>
      </c>
      <c r="R80">
        <f t="shared" si="20"/>
        <v>337.63559551873539</v>
      </c>
    </row>
    <row r="81" spans="1:18" x14ac:dyDescent="0.25">
      <c r="A81">
        <f>Input!G82</f>
        <v>214</v>
      </c>
      <c r="B81">
        <f t="shared" si="11"/>
        <v>78</v>
      </c>
      <c r="C81">
        <f t="shared" si="12"/>
        <v>4.3567088266895917</v>
      </c>
      <c r="D81">
        <f t="shared" si="13"/>
        <v>2.7862161665472915</v>
      </c>
      <c r="E81" s="4">
        <f>Input!I82</f>
        <v>2516.5436679999998</v>
      </c>
      <c r="F81">
        <f t="shared" si="14"/>
        <v>867.96981957142816</v>
      </c>
      <c r="G81">
        <f t="shared" si="21"/>
        <v>1746.3366079072621</v>
      </c>
      <c r="H81">
        <f t="shared" si="15"/>
        <v>771528.21485140768</v>
      </c>
      <c r="I81">
        <f t="shared" si="16"/>
        <v>2059011.7684351185</v>
      </c>
      <c r="N81" s="4">
        <f>Input!J82</f>
        <v>19.659268714285645</v>
      </c>
      <c r="O81">
        <f t="shared" si="17"/>
        <v>18.060314857142885</v>
      </c>
      <c r="P81">
        <f t="shared" si="18"/>
        <v>0.52838963379071635</v>
      </c>
      <c r="Q81">
        <f t="shared" si="19"/>
        <v>307.36840203721198</v>
      </c>
      <c r="R81">
        <f t="shared" si="20"/>
        <v>326.17497273913602</v>
      </c>
    </row>
    <row r="82" spans="1:18" x14ac:dyDescent="0.25">
      <c r="A82">
        <f>Input!G83</f>
        <v>215</v>
      </c>
      <c r="B82">
        <f t="shared" si="11"/>
        <v>79</v>
      </c>
      <c r="C82">
        <f t="shared" si="12"/>
        <v>4.3694478524670215</v>
      </c>
      <c r="D82">
        <f t="shared" si="13"/>
        <v>2.8226719254503112</v>
      </c>
      <c r="E82" s="4">
        <f>Input!I83</f>
        <v>2536.0194501428568</v>
      </c>
      <c r="F82">
        <f t="shared" si="14"/>
        <v>887.4456017142852</v>
      </c>
      <c r="G82">
        <f t="shared" si="21"/>
        <v>1746.8076072942815</v>
      </c>
      <c r="H82">
        <f t="shared" si="15"/>
        <v>738503.05663447361</v>
      </c>
      <c r="I82">
        <f t="shared" si="16"/>
        <v>2060363.6885270621</v>
      </c>
      <c r="N82" s="4">
        <f>Input!J83</f>
        <v>19.475782142857042</v>
      </c>
      <c r="O82">
        <f t="shared" si="17"/>
        <v>17.876828285714282</v>
      </c>
      <c r="P82">
        <f t="shared" si="18"/>
        <v>0.47099938701934252</v>
      </c>
      <c r="Q82">
        <f t="shared" si="19"/>
        <v>302.96287965064386</v>
      </c>
      <c r="R82">
        <f t="shared" si="20"/>
        <v>319.58098955691423</v>
      </c>
    </row>
    <row r="83" spans="1:18" x14ac:dyDescent="0.25">
      <c r="A83">
        <f>Input!G84</f>
        <v>216</v>
      </c>
      <c r="B83">
        <f t="shared" si="11"/>
        <v>80</v>
      </c>
      <c r="C83">
        <f t="shared" si="12"/>
        <v>4.3820266346738812</v>
      </c>
      <c r="D83">
        <f t="shared" si="13"/>
        <v>2.8586691091783893</v>
      </c>
      <c r="E83" s="4">
        <f>Input!I84</f>
        <v>2555.3903828571429</v>
      </c>
      <c r="F83">
        <f t="shared" si="14"/>
        <v>906.81653442857123</v>
      </c>
      <c r="G83">
        <f t="shared" si="21"/>
        <v>1747.2275095131022</v>
      </c>
      <c r="H83">
        <f t="shared" si="15"/>
        <v>706290.60704253206</v>
      </c>
      <c r="I83">
        <f t="shared" si="16"/>
        <v>2061569.3173640026</v>
      </c>
      <c r="N83" s="4">
        <f>Input!J84</f>
        <v>19.370932714286027</v>
      </c>
      <c r="O83">
        <f t="shared" si="17"/>
        <v>17.771978857143267</v>
      </c>
      <c r="P83">
        <f t="shared" si="18"/>
        <v>0.41990221882075429</v>
      </c>
      <c r="Q83">
        <f t="shared" si="19"/>
        <v>301.09456366221787</v>
      </c>
      <c r="R83">
        <f t="shared" si="20"/>
        <v>315.84323249874734</v>
      </c>
    </row>
    <row r="84" spans="1:18" x14ac:dyDescent="0.25">
      <c r="A84">
        <f>Input!G85</f>
        <v>217</v>
      </c>
      <c r="B84">
        <f t="shared" si="11"/>
        <v>81</v>
      </c>
      <c r="C84">
        <f t="shared" si="12"/>
        <v>4.3944491546724391</v>
      </c>
      <c r="D84">
        <f t="shared" si="13"/>
        <v>2.8942191113487072</v>
      </c>
      <c r="E84" s="4">
        <f>Input!I85</f>
        <v>2574.656466142857</v>
      </c>
      <c r="F84">
        <f t="shared" si="14"/>
        <v>926.08261771428533</v>
      </c>
      <c r="G84">
        <f t="shared" si="21"/>
        <v>1747.6019158827771</v>
      </c>
      <c r="H84">
        <f t="shared" si="15"/>
        <v>674893.9572632513</v>
      </c>
      <c r="I84">
        <f t="shared" si="16"/>
        <v>2062644.6153078063</v>
      </c>
      <c r="N84" s="4">
        <f>Input!J85</f>
        <v>19.266083285714103</v>
      </c>
      <c r="O84">
        <f t="shared" si="17"/>
        <v>17.667129428571343</v>
      </c>
      <c r="P84">
        <f t="shared" si="18"/>
        <v>0.37440636967503887</v>
      </c>
      <c r="Q84">
        <f t="shared" si="19"/>
        <v>299.03827079168394</v>
      </c>
      <c r="R84">
        <f t="shared" si="20"/>
        <v>312.12746224589159</v>
      </c>
    </row>
  </sheetData>
  <mergeCells count="2">
    <mergeCell ref="C1:L1"/>
    <mergeCell ref="N1:U1"/>
  </mergeCells>
  <conditionalFormatting sqref="U8">
    <cfRule type="cellIs" dxfId="16" priority="1" operator="between">
      <formula>0.05</formula>
      <formula>0.025</formula>
    </cfRule>
    <cfRule type="cellIs" dxfId="15" priority="2" operator="lessThan">
      <formula>0.025</formula>
    </cfRule>
    <cfRule type="cellIs" dxfId="14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D3" sqref="D3:D84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136</v>
      </c>
      <c r="B3">
        <f>A3-$A$3</f>
        <v>0</v>
      </c>
      <c r="C3" s="4">
        <f t="shared" ref="C3:C34" si="0">((B3-$Y$3)/$Z$3)</f>
        <v>-2.8237511203216275</v>
      </c>
      <c r="D3" s="4">
        <f>Input!I4</f>
        <v>1646.9748945714289</v>
      </c>
      <c r="E3">
        <f>D3-$D$3</f>
        <v>0</v>
      </c>
      <c r="F3">
        <f>O3</f>
        <v>0</v>
      </c>
      <c r="G3">
        <f>(E3-F3)^2</f>
        <v>0</v>
      </c>
      <c r="H3">
        <f>(F3-$I$4)^2</f>
        <v>95600.105314722125</v>
      </c>
      <c r="I3" s="2" t="s">
        <v>11</v>
      </c>
      <c r="J3" s="23">
        <f>SUM(G3:G161)</f>
        <v>78859753.469655246</v>
      </c>
      <c r="K3">
        <f>1-(J3/J5)</f>
        <v>0.24476452998219744</v>
      </c>
      <c r="M3" s="4">
        <f>Input!J4</f>
        <v>1.4154672857146124</v>
      </c>
      <c r="N3">
        <f>M3-$M$3</f>
        <v>0</v>
      </c>
      <c r="O3" s="4">
        <v>0</v>
      </c>
      <c r="P3">
        <f>(N3-O3)^2</f>
        <v>0</v>
      </c>
      <c r="Q3">
        <f>(N3-$R$4)^2</f>
        <v>98.306915804243573</v>
      </c>
      <c r="R3" s="2" t="s">
        <v>11</v>
      </c>
      <c r="S3" s="23">
        <f>SUM(P4:P167)</f>
        <v>68715.901544435983</v>
      </c>
      <c r="T3">
        <f>1-(S3/S5)</f>
        <v>-16.192397439589282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ht="14.45" x14ac:dyDescent="0.3">
      <c r="A4">
        <f>Input!G5</f>
        <v>137</v>
      </c>
      <c r="B4">
        <f t="shared" ref="B4:B67" si="1">A4-$A$3</f>
        <v>1</v>
      </c>
      <c r="C4">
        <f t="shared" si="0"/>
        <v>-2.742751828078053</v>
      </c>
      <c r="D4" s="4">
        <f>Input!I5</f>
        <v>1648.5738484285716</v>
      </c>
      <c r="E4">
        <f t="shared" ref="E4:E67" si="2">D4-$D$3</f>
        <v>1.5989538571427602</v>
      </c>
      <c r="F4">
        <f>O4</f>
        <v>1.473099386070178</v>
      </c>
      <c r="G4">
        <f>(E4-F4)^2</f>
        <v>1.5839347888959427E-2</v>
      </c>
      <c r="H4">
        <f t="shared" ref="H4:H67" si="3">(F4-$I$4)^2</f>
        <v>94691.332280709612</v>
      </c>
      <c r="I4">
        <f>AVERAGE(E3:E161)</f>
        <v>309.19266698083595</v>
      </c>
      <c r="J4" t="s">
        <v>5</v>
      </c>
      <c r="K4" t="s">
        <v>6</v>
      </c>
      <c r="M4" s="4">
        <f>Input!J5</f>
        <v>1.5989538571427602</v>
      </c>
      <c r="N4">
        <f>M4-$M$3</f>
        <v>0.18348657142814773</v>
      </c>
      <c r="O4">
        <f>$X$3*((1/$Z$3)*(1/SQRT(2*PI()))*EXP(-1*C4*C4/2))</f>
        <v>1.473099386070178</v>
      </c>
      <c r="P4">
        <f>(N4-O4)^2</f>
        <v>1.6631012116889394</v>
      </c>
      <c r="Q4">
        <f t="shared" ref="Q4:Q67" si="4">(N4-$R$4)^2</f>
        <v>94.702050136685983</v>
      </c>
      <c r="R4">
        <f>AVERAGE(N3:N167)</f>
        <v>9.9149844076651767</v>
      </c>
      <c r="S4" t="s">
        <v>5</v>
      </c>
      <c r="T4" t="s">
        <v>6</v>
      </c>
    </row>
    <row r="5" spans="1:26" ht="14.45" x14ac:dyDescent="0.3">
      <c r="A5">
        <f>Input!G6</f>
        <v>138</v>
      </c>
      <c r="B5">
        <f t="shared" si="1"/>
        <v>2</v>
      </c>
      <c r="C5">
        <f t="shared" si="0"/>
        <v>-2.6617525358344785</v>
      </c>
      <c r="D5" s="4">
        <f>Input!I6</f>
        <v>1649.8844662857143</v>
      </c>
      <c r="E5">
        <f t="shared" si="2"/>
        <v>2.9095717142854483</v>
      </c>
      <c r="F5">
        <f>F4+O5</f>
        <v>3.3066404803098086</v>
      </c>
      <c r="G5">
        <f t="shared" ref="G5:G68" si="5">(E5-F5)^2</f>
        <v>0.15766360495210824</v>
      </c>
      <c r="H5">
        <f t="shared" si="3"/>
        <v>93566.261208280586</v>
      </c>
      <c r="J5">
        <f>SUM(H3:H161)</f>
        <v>104417438.79931428</v>
      </c>
      <c r="K5">
        <f>1-((1-K3)*(V3-1)/(V3-1-1))</f>
        <v>0.23520458732374427</v>
      </c>
      <c r="M5" s="4">
        <f>Input!J6</f>
        <v>1.3106178571426881</v>
      </c>
      <c r="N5">
        <f t="shared" ref="N5:N68" si="6">M5-$M$3</f>
        <v>-0.10484942857192436</v>
      </c>
      <c r="O5">
        <f t="shared" ref="O5:O68" si="7">$X$3*((1/$Z$3)*(1/SQRT(2*PI()))*EXP(-1*C5*C5/2))</f>
        <v>1.8335410942396306</v>
      </c>
      <c r="P5">
        <f t="shared" ref="P5:P68" si="8">(N5-O5)^2</f>
        <v>3.7573578189256533</v>
      </c>
      <c r="Q5">
        <f t="shared" si="4"/>
        <v>100.3970701058019</v>
      </c>
      <c r="S5">
        <f>SUM(Q4:Q167)</f>
        <v>3996.8772119124283</v>
      </c>
      <c r="T5">
        <f>1-((1-T3)*(X3-1)/(X3-1-1))</f>
        <v>-16.201175692612946</v>
      </c>
    </row>
    <row r="6" spans="1:26" ht="14.45" x14ac:dyDescent="0.3">
      <c r="A6">
        <f>Input!G7</f>
        <v>139</v>
      </c>
      <c r="B6">
        <f t="shared" si="1"/>
        <v>3</v>
      </c>
      <c r="C6">
        <f t="shared" si="0"/>
        <v>-2.580753243590904</v>
      </c>
      <c r="D6" s="4">
        <f>Input!I7</f>
        <v>1651.2212965714284</v>
      </c>
      <c r="E6">
        <f t="shared" si="2"/>
        <v>4.2464019999995344</v>
      </c>
      <c r="F6">
        <f t="shared" ref="F6:F69" si="9">F5+O6</f>
        <v>5.5738929896874936</v>
      </c>
      <c r="G6">
        <f t="shared" si="5"/>
        <v>1.7622323277027174</v>
      </c>
      <c r="H6">
        <f t="shared" si="3"/>
        <v>92184.359919888098</v>
      </c>
      <c r="M6" s="4">
        <f>Input!J7</f>
        <v>1.3368302857140861</v>
      </c>
      <c r="N6">
        <f t="shared" si="6"/>
        <v>-7.8637000000526314E-2</v>
      </c>
      <c r="O6">
        <f t="shared" si="7"/>
        <v>2.267252509377685</v>
      </c>
      <c r="P6">
        <f t="shared" si="8"/>
        <v>5.5031975902107444</v>
      </c>
      <c r="Q6">
        <f t="shared" si="4"/>
        <v>99.872468839754234</v>
      </c>
    </row>
    <row r="7" spans="1:26" ht="14.45" x14ac:dyDescent="0.3">
      <c r="A7">
        <f>Input!G8</f>
        <v>140</v>
      </c>
      <c r="B7">
        <f t="shared" si="1"/>
        <v>4</v>
      </c>
      <c r="C7">
        <f t="shared" si="0"/>
        <v>-2.4997539513473299</v>
      </c>
      <c r="D7" s="4">
        <f>Input!I8</f>
        <v>1652.5581268571427</v>
      </c>
      <c r="E7">
        <f t="shared" si="2"/>
        <v>5.5832322857138479</v>
      </c>
      <c r="F7">
        <f t="shared" si="9"/>
        <v>8.3591147409768158</v>
      </c>
      <c r="G7">
        <f t="shared" si="5"/>
        <v>7.7055234054367636</v>
      </c>
      <c r="H7">
        <f t="shared" si="3"/>
        <v>90500.82615325207</v>
      </c>
      <c r="M7" s="4">
        <f>Input!J8</f>
        <v>1.3368302857143135</v>
      </c>
      <c r="N7">
        <f t="shared" si="6"/>
        <v>-7.863700000029894E-2</v>
      </c>
      <c r="O7">
        <f t="shared" si="7"/>
        <v>2.7852217512893227</v>
      </c>
      <c r="P7">
        <f t="shared" si="8"/>
        <v>8.2016869473381515</v>
      </c>
      <c r="Q7">
        <f t="shared" si="4"/>
        <v>99.872468839749686</v>
      </c>
      <c r="S7" s="17"/>
      <c r="T7" s="18"/>
    </row>
    <row r="8" spans="1:26" x14ac:dyDescent="0.25">
      <c r="A8">
        <f>Input!G9</f>
        <v>141</v>
      </c>
      <c r="B8">
        <f t="shared" si="1"/>
        <v>5</v>
      </c>
      <c r="C8">
        <f t="shared" si="0"/>
        <v>-2.4187546591037554</v>
      </c>
      <c r="D8" s="4">
        <f>Input!I9</f>
        <v>1653.7901077142856</v>
      </c>
      <c r="E8">
        <f t="shared" si="2"/>
        <v>6.8152131428566918</v>
      </c>
      <c r="F8">
        <f t="shared" si="9"/>
        <v>11.758264575968479</v>
      </c>
      <c r="G8">
        <f t="shared" si="5"/>
        <v>24.433757470388493</v>
      </c>
      <c r="H8">
        <f t="shared" si="3"/>
        <v>88467.223733940627</v>
      </c>
      <c r="M8" s="4">
        <f>Input!J9</f>
        <v>1.2319808571428439</v>
      </c>
      <c r="N8">
        <f t="shared" si="6"/>
        <v>-0.18348642857176856</v>
      </c>
      <c r="O8">
        <f t="shared" si="7"/>
        <v>3.3991498349916633</v>
      </c>
      <c r="P8">
        <f t="shared" si="8"/>
        <v>12.835282596999749</v>
      </c>
      <c r="Q8">
        <f t="shared" si="4"/>
        <v>101.97911323032811</v>
      </c>
      <c r="S8" s="19" t="s">
        <v>28</v>
      </c>
      <c r="T8" s="24">
        <f>SQRT((T5-K5)^2)</f>
        <v>16.436380279936689</v>
      </c>
    </row>
    <row r="9" spans="1:26" x14ac:dyDescent="0.25">
      <c r="A9">
        <f>Input!G10</f>
        <v>142</v>
      </c>
      <c r="B9">
        <f t="shared" si="1"/>
        <v>6</v>
      </c>
      <c r="C9">
        <f t="shared" si="0"/>
        <v>-2.3377553668601809</v>
      </c>
      <c r="D9" s="4">
        <f>Input!I10</f>
        <v>1655.1007255714285</v>
      </c>
      <c r="E9">
        <f t="shared" si="2"/>
        <v>8.1258309999996072</v>
      </c>
      <c r="F9">
        <f t="shared" si="9"/>
        <v>15.879538517390518</v>
      </c>
      <c r="G9">
        <f t="shared" si="5"/>
        <v>60.119980265244322</v>
      </c>
      <c r="H9">
        <f t="shared" si="3"/>
        <v>86032.591329013638</v>
      </c>
      <c r="M9" s="4">
        <f>Input!J10</f>
        <v>1.3106178571429155</v>
      </c>
      <c r="N9">
        <f t="shared" si="6"/>
        <v>-0.10484942857169699</v>
      </c>
      <c r="O9">
        <f t="shared" si="7"/>
        <v>4.1212739414220385</v>
      </c>
      <c r="P9">
        <f t="shared" si="8"/>
        <v>17.860118738407209</v>
      </c>
      <c r="Q9">
        <f t="shared" si="4"/>
        <v>100.39707010579734</v>
      </c>
      <c r="S9" s="21"/>
      <c r="T9" s="22"/>
    </row>
    <row r="10" spans="1:26" x14ac:dyDescent="0.25">
      <c r="A10">
        <f>Input!G11</f>
        <v>143</v>
      </c>
      <c r="B10">
        <f t="shared" si="1"/>
        <v>7</v>
      </c>
      <c r="C10">
        <f t="shared" si="0"/>
        <v>-2.2567560746166064</v>
      </c>
      <c r="D10" s="4">
        <f>Input!I11</f>
        <v>1656.4637682857142</v>
      </c>
      <c r="E10">
        <f t="shared" si="2"/>
        <v>9.4888737142853188</v>
      </c>
      <c r="F10">
        <f t="shared" si="9"/>
        <v>20.843670287472655</v>
      </c>
      <c r="G10">
        <f t="shared" si="5"/>
        <v>128.93140521846686</v>
      </c>
      <c r="H10">
        <f t="shared" si="3"/>
        <v>83145.143894069231</v>
      </c>
      <c r="M10" s="4">
        <f>Input!J11</f>
        <v>1.3630427142857116</v>
      </c>
      <c r="N10">
        <f t="shared" si="6"/>
        <v>-5.242457142890089E-2</v>
      </c>
      <c r="O10">
        <f t="shared" si="7"/>
        <v>4.9641317700821368</v>
      </c>
      <c r="P10">
        <f t="shared" si="8"/>
        <v>25.165837527554608</v>
      </c>
      <c r="Q10">
        <f t="shared" si="4"/>
        <v>99.349241756525245</v>
      </c>
    </row>
    <row r="11" spans="1:26" x14ac:dyDescent="0.25">
      <c r="A11">
        <f>Input!G12</f>
        <v>144</v>
      </c>
      <c r="B11">
        <f t="shared" si="1"/>
        <v>8</v>
      </c>
      <c r="C11">
        <f t="shared" si="0"/>
        <v>-2.1757567823730319</v>
      </c>
      <c r="D11" s="4">
        <f>Input!I12</f>
        <v>1657.7219615714287</v>
      </c>
      <c r="E11">
        <f t="shared" si="2"/>
        <v>10.747066999999788</v>
      </c>
      <c r="F11">
        <f t="shared" si="9"/>
        <v>26.783934509867052</v>
      </c>
      <c r="G11">
        <f t="shared" si="5"/>
        <v>257.18111952903627</v>
      </c>
      <c r="H11">
        <f t="shared" si="3"/>
        <v>79754.692175859294</v>
      </c>
      <c r="M11" s="4">
        <f>Input!J12</f>
        <v>1.2581932857144693</v>
      </c>
      <c r="N11">
        <f t="shared" si="6"/>
        <v>-0.15727400000014313</v>
      </c>
      <c r="O11">
        <f t="shared" si="7"/>
        <v>5.940264222394398</v>
      </c>
      <c r="P11">
        <f t="shared" si="8"/>
        <v>37.179972373562379</v>
      </c>
      <c r="Q11">
        <f t="shared" si="4"/>
        <v>101.45038943078472</v>
      </c>
    </row>
    <row r="12" spans="1:26" x14ac:dyDescent="0.25">
      <c r="A12">
        <f>Input!G13</f>
        <v>145</v>
      </c>
      <c r="B12">
        <f t="shared" si="1"/>
        <v>9</v>
      </c>
      <c r="C12">
        <f t="shared" si="0"/>
        <v>-2.0947574901294574</v>
      </c>
      <c r="D12" s="4">
        <f>Input!I13</f>
        <v>1659.5568267142858</v>
      </c>
      <c r="E12">
        <f t="shared" si="2"/>
        <v>12.581932142856886</v>
      </c>
      <c r="F12">
        <f t="shared" si="9"/>
        <v>33.845790683518558</v>
      </c>
      <c r="G12">
        <f t="shared" si="5"/>
        <v>452.15168003727035</v>
      </c>
      <c r="H12">
        <f t="shared" si="3"/>
        <v>75815.902286690209</v>
      </c>
      <c r="M12" s="4">
        <f>Input!J13</f>
        <v>1.8348651428570975</v>
      </c>
      <c r="N12">
        <f t="shared" si="6"/>
        <v>0.41939785714248501</v>
      </c>
      <c r="O12">
        <f t="shared" si="7"/>
        <v>7.0618561736515044</v>
      </c>
      <c r="P12">
        <f t="shared" si="8"/>
        <v>44.122252486559837</v>
      </c>
      <c r="Q12">
        <f t="shared" si="4"/>
        <v>90.166163938467434</v>
      </c>
    </row>
    <row r="13" spans="1:26" x14ac:dyDescent="0.25">
      <c r="A13">
        <f>Input!G14</f>
        <v>146</v>
      </c>
      <c r="B13">
        <f t="shared" si="1"/>
        <v>10</v>
      </c>
      <c r="C13">
        <f t="shared" si="0"/>
        <v>-2.013758197885883</v>
      </c>
      <c r="D13" s="4">
        <f>Input!I14</f>
        <v>1661.313054714286</v>
      </c>
      <c r="E13">
        <f t="shared" si="2"/>
        <v>14.338160142857078</v>
      </c>
      <c r="F13">
        <f t="shared" si="9"/>
        <v>42.186108828427585</v>
      </c>
      <c r="G13">
        <f t="shared" si="5"/>
        <v>775.50824599416819</v>
      </c>
      <c r="H13">
        <f t="shared" si="3"/>
        <v>71292.502096395445</v>
      </c>
      <c r="M13" s="4">
        <f>Input!J14</f>
        <v>1.756228000000192</v>
      </c>
      <c r="N13">
        <f t="shared" si="6"/>
        <v>0.34076071428557952</v>
      </c>
      <c r="O13">
        <f t="shared" si="7"/>
        <v>8.3403181449090269</v>
      </c>
      <c r="P13">
        <f t="shared" si="8"/>
        <v>63.992919085842814</v>
      </c>
      <c r="Q13">
        <f t="shared" si="4"/>
        <v>91.665759330871253</v>
      </c>
    </row>
    <row r="14" spans="1:26" x14ac:dyDescent="0.25">
      <c r="A14">
        <f>Input!G15</f>
        <v>147</v>
      </c>
      <c r="B14">
        <f t="shared" si="1"/>
        <v>11</v>
      </c>
      <c r="C14">
        <f t="shared" si="0"/>
        <v>-1.9327589056423085</v>
      </c>
      <c r="D14" s="4">
        <f>Input!I15</f>
        <v>1663.4886804285718</v>
      </c>
      <c r="E14">
        <f t="shared" si="2"/>
        <v>16.513785857142921</v>
      </c>
      <c r="F14">
        <f t="shared" si="9"/>
        <v>51.971924028943178</v>
      </c>
      <c r="G14">
        <f t="shared" si="5"/>
        <v>1257.2795626104785</v>
      </c>
      <c r="H14">
        <f t="shared" si="3"/>
        <v>66162.510604723691</v>
      </c>
      <c r="M14" s="4">
        <f>Input!J15</f>
        <v>2.1756257142858431</v>
      </c>
      <c r="N14">
        <f t="shared" si="6"/>
        <v>0.76015842857123062</v>
      </c>
      <c r="O14">
        <f t="shared" si="7"/>
        <v>9.7858152005155912</v>
      </c>
      <c r="P14">
        <f t="shared" si="8"/>
        <v>81.462480164945092</v>
      </c>
      <c r="Q14">
        <f t="shared" si="4"/>
        <v>83.810838707493431</v>
      </c>
    </row>
    <row r="15" spans="1:26" x14ac:dyDescent="0.25">
      <c r="A15">
        <f>Input!G16</f>
        <v>148</v>
      </c>
      <c r="B15">
        <f t="shared" si="1"/>
        <v>12</v>
      </c>
      <c r="C15">
        <f t="shared" si="0"/>
        <v>-1.851759613398734</v>
      </c>
      <c r="D15" s="4">
        <f>Input!I16</f>
        <v>1665.8215802857144</v>
      </c>
      <c r="E15">
        <f t="shared" si="2"/>
        <v>18.846685714285513</v>
      </c>
      <c r="F15">
        <f t="shared" si="9"/>
        <v>63.37867726783557</v>
      </c>
      <c r="G15">
        <f t="shared" si="5"/>
        <v>1983.0982717254535</v>
      </c>
      <c r="H15">
        <f t="shared" si="3"/>
        <v>60424.517538623055</v>
      </c>
      <c r="M15" s="4">
        <f>Input!J16</f>
        <v>2.3328998571425927</v>
      </c>
      <c r="N15">
        <f t="shared" si="6"/>
        <v>0.91743257142798029</v>
      </c>
      <c r="O15">
        <f t="shared" si="7"/>
        <v>11.406753238892396</v>
      </c>
      <c r="P15">
        <f t="shared" si="8"/>
        <v>110.02584806489612</v>
      </c>
      <c r="Q15">
        <f t="shared" si="4"/>
        <v>80.955939045775352</v>
      </c>
    </row>
    <row r="16" spans="1:26" x14ac:dyDescent="0.25">
      <c r="A16">
        <f>Input!G17</f>
        <v>149</v>
      </c>
      <c r="B16">
        <f t="shared" si="1"/>
        <v>13</v>
      </c>
      <c r="C16">
        <f t="shared" si="0"/>
        <v>-1.7707603211551595</v>
      </c>
      <c r="D16" s="4">
        <f>Input!I17</f>
        <v>1668.3903914285713</v>
      </c>
      <c r="E16">
        <f t="shared" si="2"/>
        <v>21.415496857142443</v>
      </c>
      <c r="F16">
        <f t="shared" si="9"/>
        <v>76.587914098881242</v>
      </c>
      <c r="G16">
        <f t="shared" si="5"/>
        <v>3043.9956242965168</v>
      </c>
      <c r="H16">
        <f t="shared" si="3"/>
        <v>54104.971063275218</v>
      </c>
      <c r="M16" s="4">
        <f>Input!J17</f>
        <v>2.56881114285693</v>
      </c>
      <c r="N16">
        <f t="shared" si="6"/>
        <v>1.1533438571423176</v>
      </c>
      <c r="O16">
        <f t="shared" si="7"/>
        <v>13.209236831045677</v>
      </c>
      <c r="P16">
        <f t="shared" si="8"/>
        <v>145.34455539821241</v>
      </c>
      <c r="Q16">
        <f t="shared" si="4"/>
        <v>76.766345136566514</v>
      </c>
    </row>
    <row r="17" spans="1:17" x14ac:dyDescent="0.25">
      <c r="A17">
        <f>Input!G18</f>
        <v>150</v>
      </c>
      <c r="B17">
        <f t="shared" si="1"/>
        <v>14</v>
      </c>
      <c r="C17">
        <f t="shared" si="0"/>
        <v>-1.689761028911585</v>
      </c>
      <c r="D17" s="4">
        <f>Input!I18</f>
        <v>1670.9329901428571</v>
      </c>
      <c r="E17">
        <f t="shared" si="2"/>
        <v>23.958095571428203</v>
      </c>
      <c r="F17">
        <f t="shared" si="9"/>
        <v>91.78443076484777</v>
      </c>
      <c r="G17">
        <f t="shared" si="5"/>
        <v>4600.4117457701059</v>
      </c>
      <c r="H17">
        <f t="shared" si="3"/>
        <v>47266.341174546913</v>
      </c>
      <c r="M17" s="4">
        <f>Input!J18</f>
        <v>2.5425987142857593</v>
      </c>
      <c r="N17">
        <f t="shared" si="6"/>
        <v>1.1271314285711469</v>
      </c>
      <c r="O17">
        <f t="shared" si="7"/>
        <v>15.196516665966522</v>
      </c>
      <c r="P17">
        <f t="shared" si="8"/>
        <v>197.94760095823892</v>
      </c>
      <c r="Q17">
        <f t="shared" si="4"/>
        <v>77.226359982171815</v>
      </c>
    </row>
    <row r="18" spans="1:17" x14ac:dyDescent="0.25">
      <c r="A18">
        <f>Input!G19</f>
        <v>151</v>
      </c>
      <c r="B18">
        <f t="shared" si="1"/>
        <v>15</v>
      </c>
      <c r="C18">
        <f t="shared" si="0"/>
        <v>-1.6087617366680105</v>
      </c>
      <c r="D18" s="4">
        <f>Input!I19</f>
        <v>1673.8949865714283</v>
      </c>
      <c r="E18">
        <f t="shared" si="2"/>
        <v>26.920091999999386</v>
      </c>
      <c r="F18">
        <f t="shared" si="9"/>
        <v>109.15287898715344</v>
      </c>
      <c r="G18">
        <f t="shared" si="5"/>
        <v>6762.2312556746538</v>
      </c>
      <c r="H18">
        <f t="shared" si="3"/>
        <v>40015.916780557447</v>
      </c>
      <c r="M18" s="4">
        <f>Input!J19</f>
        <v>2.9619964285711831</v>
      </c>
      <c r="N18">
        <f t="shared" si="6"/>
        <v>1.5465291428565706</v>
      </c>
      <c r="O18">
        <f t="shared" si="7"/>
        <v>17.36844822230567</v>
      </c>
      <c r="P18">
        <f t="shared" si="8"/>
        <v>250.33312335663544</v>
      </c>
      <c r="Q18">
        <f t="shared" si="4"/>
        <v>70.03104351910288</v>
      </c>
    </row>
    <row r="19" spans="1:17" x14ac:dyDescent="0.25">
      <c r="A19">
        <f>Input!G20</f>
        <v>152</v>
      </c>
      <c r="B19">
        <f t="shared" si="1"/>
        <v>16</v>
      </c>
      <c r="C19">
        <f t="shared" si="0"/>
        <v>-1.527762444424436</v>
      </c>
      <c r="D19" s="4">
        <f>Input!I20</f>
        <v>1677.1191065714283</v>
      </c>
      <c r="E19">
        <f t="shared" si="2"/>
        <v>30.14421199999947</v>
      </c>
      <c r="F19">
        <f t="shared" si="9"/>
        <v>128.87386520545633</v>
      </c>
      <c r="G19">
        <f t="shared" si="5"/>
        <v>9747.5444220697773</v>
      </c>
      <c r="H19">
        <f t="shared" si="3"/>
        <v>32514.87027370865</v>
      </c>
      <c r="M19" s="4">
        <f>Input!J20</f>
        <v>3.2241200000000845</v>
      </c>
      <c r="N19">
        <f t="shared" si="6"/>
        <v>1.808652714285472</v>
      </c>
      <c r="O19">
        <f t="shared" si="7"/>
        <v>19.720986218302887</v>
      </c>
      <c r="P19">
        <f t="shared" si="8"/>
        <v>320.8516915591448</v>
      </c>
      <c r="Q19">
        <f t="shared" si="4"/>
        <v>65.712613523092273</v>
      </c>
    </row>
    <row r="20" spans="1:17" x14ac:dyDescent="0.25">
      <c r="A20">
        <f>Input!G21</f>
        <v>153</v>
      </c>
      <c r="B20">
        <f t="shared" si="1"/>
        <v>17</v>
      </c>
      <c r="C20">
        <f t="shared" si="0"/>
        <v>-1.4467631521808617</v>
      </c>
      <c r="D20" s="4">
        <f>Input!I21</f>
        <v>1680.9985355714286</v>
      </c>
      <c r="E20">
        <f t="shared" si="2"/>
        <v>34.02364099999977</v>
      </c>
      <c r="F20">
        <f t="shared" si="9"/>
        <v>151.11960661649607</v>
      </c>
      <c r="G20">
        <f t="shared" si="5"/>
        <v>13711.465163659685</v>
      </c>
      <c r="H20">
        <f t="shared" si="3"/>
        <v>24987.092412948241</v>
      </c>
      <c r="M20" s="4">
        <f>Input!J21</f>
        <v>3.8794290000003002</v>
      </c>
      <c r="N20">
        <f t="shared" si="6"/>
        <v>2.4639617142856878</v>
      </c>
      <c r="O20">
        <f t="shared" si="7"/>
        <v>22.245741411039738</v>
      </c>
      <c r="P20">
        <f t="shared" si="8"/>
        <v>391.31880797091077</v>
      </c>
      <c r="Q20">
        <f t="shared" si="4"/>
        <v>55.517739177256132</v>
      </c>
    </row>
    <row r="21" spans="1:17" x14ac:dyDescent="0.25">
      <c r="A21">
        <f>Input!G22</f>
        <v>154</v>
      </c>
      <c r="B21">
        <f t="shared" si="1"/>
        <v>18</v>
      </c>
      <c r="C21">
        <f t="shared" si="0"/>
        <v>-1.3657638599372872</v>
      </c>
      <c r="D21" s="4">
        <f>Input!I22</f>
        <v>1684.7206904285715</v>
      </c>
      <c r="E21">
        <f t="shared" si="2"/>
        <v>37.745795857142639</v>
      </c>
      <c r="F21">
        <f t="shared" si="9"/>
        <v>176.04923377119272</v>
      </c>
      <c r="G21">
        <f t="shared" si="5"/>
        <v>19127.840938845504</v>
      </c>
      <c r="H21">
        <f t="shared" si="3"/>
        <v>17727.173806850729</v>
      </c>
      <c r="M21" s="4">
        <f>Input!J22</f>
        <v>3.7221548571428684</v>
      </c>
      <c r="N21">
        <f t="shared" si="6"/>
        <v>2.306687571428256</v>
      </c>
      <c r="O21">
        <f t="shared" si="7"/>
        <v>24.92962715469665</v>
      </c>
      <c r="P21">
        <f t="shared" si="8"/>
        <v>511.79739538821195</v>
      </c>
      <c r="Q21">
        <f t="shared" si="4"/>
        <v>57.886180748292738</v>
      </c>
    </row>
    <row r="22" spans="1:17" x14ac:dyDescent="0.25">
      <c r="A22">
        <f>Input!G23</f>
        <v>155</v>
      </c>
      <c r="B22">
        <f t="shared" si="1"/>
        <v>19</v>
      </c>
      <c r="C22">
        <f t="shared" si="0"/>
        <v>-1.2847645676937127</v>
      </c>
      <c r="D22" s="4">
        <f>Input!I23</f>
        <v>1688.6787565714283</v>
      </c>
      <c r="E22">
        <f t="shared" si="2"/>
        <v>41.70386199999939</v>
      </c>
      <c r="F22">
        <f t="shared" si="9"/>
        <v>203.80385633207743</v>
      </c>
      <c r="G22">
        <f t="shared" si="5"/>
        <v>26276.408162459731</v>
      </c>
      <c r="H22">
        <f t="shared" si="3"/>
        <v>11106.801409959877</v>
      </c>
      <c r="M22" s="4">
        <f>Input!J23</f>
        <v>3.958066142856751</v>
      </c>
      <c r="N22">
        <f t="shared" si="6"/>
        <v>2.5425988571421385</v>
      </c>
      <c r="O22">
        <f t="shared" si="7"/>
        <v>27.754622560884716</v>
      </c>
      <c r="P22">
        <f t="shared" si="8"/>
        <v>635.64613923807758</v>
      </c>
      <c r="Q22">
        <f t="shared" si="4"/>
        <v>54.352068705560882</v>
      </c>
    </row>
    <row r="23" spans="1:17" x14ac:dyDescent="0.25">
      <c r="A23">
        <f>Input!G24</f>
        <v>156</v>
      </c>
      <c r="B23">
        <f t="shared" si="1"/>
        <v>20</v>
      </c>
      <c r="C23">
        <f t="shared" si="0"/>
        <v>-1.2037652754501382</v>
      </c>
      <c r="D23" s="4">
        <f>Input!I24</f>
        <v>1693.9736528571427</v>
      </c>
      <c r="E23">
        <f t="shared" si="2"/>
        <v>46.998758285713848</v>
      </c>
      <c r="F23">
        <f t="shared" si="9"/>
        <v>234.50153330516889</v>
      </c>
      <c r="G23">
        <f t="shared" si="5"/>
        <v>35157.290639996376</v>
      </c>
      <c r="H23">
        <f t="shared" si="3"/>
        <v>5578.7654497563663</v>
      </c>
      <c r="M23" s="4">
        <f>Input!J24</f>
        <v>5.2948962857144579</v>
      </c>
      <c r="N23">
        <f t="shared" si="6"/>
        <v>3.8794289999998455</v>
      </c>
      <c r="O23">
        <f t="shared" si="7"/>
        <v>30.697676973091468</v>
      </c>
      <c r="P23">
        <f t="shared" si="8"/>
        <v>719.21842434623295</v>
      </c>
      <c r="Q23">
        <f t="shared" si="4"/>
        <v>36.427929078998226</v>
      </c>
    </row>
    <row r="24" spans="1:17" x14ac:dyDescent="0.25">
      <c r="A24">
        <f>Input!G25</f>
        <v>157</v>
      </c>
      <c r="B24">
        <f t="shared" si="1"/>
        <v>21</v>
      </c>
      <c r="C24">
        <f t="shared" si="0"/>
        <v>-1.1227659832065637</v>
      </c>
      <c r="D24" s="4">
        <f>Input!I25</f>
        <v>1699.5306728571429</v>
      </c>
      <c r="E24">
        <f t="shared" si="2"/>
        <v>52.555778285714041</v>
      </c>
      <c r="F24">
        <f t="shared" si="9"/>
        <v>268.23231000451699</v>
      </c>
      <c r="G24">
        <f t="shared" si="5"/>
        <v>46516.366334251812</v>
      </c>
      <c r="H24">
        <f t="shared" si="3"/>
        <v>1677.7508436274816</v>
      </c>
      <c r="M24" s="4">
        <f>Input!J25</f>
        <v>5.5570200000001932</v>
      </c>
      <c r="N24">
        <f t="shared" si="6"/>
        <v>4.1415527142855808</v>
      </c>
      <c r="O24">
        <f t="shared" si="7"/>
        <v>33.73077669934812</v>
      </c>
      <c r="P24">
        <f t="shared" si="8"/>
        <v>875.5221760382002</v>
      </c>
      <c r="Q24">
        <f t="shared" si="4"/>
        <v>33.332513518119988</v>
      </c>
    </row>
    <row r="25" spans="1:17" x14ac:dyDescent="0.25">
      <c r="A25">
        <f>Input!G26</f>
        <v>158</v>
      </c>
      <c r="B25">
        <f t="shared" si="1"/>
        <v>22</v>
      </c>
      <c r="C25">
        <f t="shared" si="0"/>
        <v>-1.0417666909629892</v>
      </c>
      <c r="D25" s="4">
        <f>Input!I26</f>
        <v>1705.7430018571431</v>
      </c>
      <c r="E25">
        <f t="shared" si="2"/>
        <v>58.768107285714223</v>
      </c>
      <c r="F25">
        <f t="shared" si="9"/>
        <v>305.05349957800513</v>
      </c>
      <c r="G25">
        <f t="shared" si="5"/>
        <v>60656.494456567627</v>
      </c>
      <c r="H25">
        <f t="shared" si="3"/>
        <v>17.132706788657249</v>
      </c>
      <c r="M25" s="4">
        <f>Input!J26</f>
        <v>6.2123290000001816</v>
      </c>
      <c r="N25">
        <f t="shared" si="6"/>
        <v>4.7968617142855692</v>
      </c>
      <c r="O25">
        <f t="shared" si="7"/>
        <v>36.821189573488113</v>
      </c>
      <c r="P25">
        <f t="shared" si="8"/>
        <v>1025.5575748336962</v>
      </c>
      <c r="Q25">
        <f t="shared" si="4"/>
        <v>26.195179904487329</v>
      </c>
    </row>
    <row r="26" spans="1:17" x14ac:dyDescent="0.25">
      <c r="A26">
        <f>Input!G27</f>
        <v>159</v>
      </c>
      <c r="B26">
        <f t="shared" si="1"/>
        <v>23</v>
      </c>
      <c r="C26">
        <f t="shared" si="0"/>
        <v>-0.96076739871941474</v>
      </c>
      <c r="D26" s="4">
        <f>Input!I27</f>
        <v>1712.5582151428571</v>
      </c>
      <c r="E26">
        <f t="shared" si="2"/>
        <v>65.583320571428203</v>
      </c>
      <c r="F26">
        <f t="shared" si="9"/>
        <v>344.98539565893395</v>
      </c>
      <c r="G26">
        <f t="shared" si="5"/>
        <v>78065.519563204201</v>
      </c>
      <c r="H26">
        <f t="shared" si="3"/>
        <v>1281.1194262239392</v>
      </c>
      <c r="M26" s="4">
        <f>Input!J27</f>
        <v>6.8152132857139804</v>
      </c>
      <c r="N26">
        <f t="shared" si="6"/>
        <v>5.399745999999368</v>
      </c>
      <c r="O26">
        <f t="shared" si="7"/>
        <v>39.931896080928837</v>
      </c>
      <c r="P26">
        <f t="shared" si="8"/>
        <v>1192.4693892118371</v>
      </c>
      <c r="Q26">
        <f t="shared" si="4"/>
        <v>20.38737787806047</v>
      </c>
    </row>
    <row r="27" spans="1:17" x14ac:dyDescent="0.25">
      <c r="A27">
        <f>Input!G28</f>
        <v>160</v>
      </c>
      <c r="B27">
        <f t="shared" si="1"/>
        <v>24</v>
      </c>
      <c r="C27">
        <f t="shared" si="0"/>
        <v>-0.87976810647584036</v>
      </c>
      <c r="D27" s="4">
        <f>Input!I28</f>
        <v>1720.7102585714288</v>
      </c>
      <c r="E27">
        <f t="shared" si="2"/>
        <v>73.73536399999989</v>
      </c>
      <c r="F27">
        <f t="shared" si="9"/>
        <v>388.00760341014899</v>
      </c>
      <c r="G27">
        <f t="shared" si="5"/>
        <v>98767.040463870071</v>
      </c>
      <c r="H27">
        <f t="shared" si="3"/>
        <v>6211.7942043566554</v>
      </c>
      <c r="M27" s="4">
        <f>Input!J28</f>
        <v>8.1520434285716874</v>
      </c>
      <c r="N27">
        <f t="shared" si="6"/>
        <v>6.736576142857075</v>
      </c>
      <c r="O27">
        <f t="shared" si="7"/>
        <v>43.022207751215014</v>
      </c>
      <c r="P27">
        <f t="shared" si="8"/>
        <v>1316.6470612174646</v>
      </c>
      <c r="Q27">
        <f t="shared" si="4"/>
        <v>10.102279097800448</v>
      </c>
    </row>
    <row r="28" spans="1:17" x14ac:dyDescent="0.25">
      <c r="A28">
        <f>Input!G29</f>
        <v>161</v>
      </c>
      <c r="B28">
        <f t="shared" si="1"/>
        <v>25</v>
      </c>
      <c r="C28">
        <f t="shared" si="0"/>
        <v>-0.79876881423226587</v>
      </c>
      <c r="D28" s="4">
        <f>Input!I29</f>
        <v>1729.7797345714287</v>
      </c>
      <c r="E28">
        <f t="shared" si="2"/>
        <v>82.804839999999786</v>
      </c>
      <c r="F28">
        <f t="shared" si="9"/>
        <v>434.05616806758695</v>
      </c>
      <c r="G28">
        <f t="shared" si="5"/>
        <v>123377.49546924375</v>
      </c>
      <c r="H28">
        <f t="shared" si="3"/>
        <v>15590.893903641068</v>
      </c>
      <c r="M28" s="4">
        <f>Input!J29</f>
        <v>9.0694759999998951</v>
      </c>
      <c r="N28">
        <f t="shared" si="6"/>
        <v>7.6540087142852826</v>
      </c>
      <c r="O28">
        <f t="shared" si="7"/>
        <v>46.048564657437957</v>
      </c>
      <c r="P28">
        <f t="shared" si="8"/>
        <v>1474.1419260718803</v>
      </c>
      <c r="Q28">
        <f t="shared" si="4"/>
        <v>5.112011086054693</v>
      </c>
    </row>
    <row r="29" spans="1:17" x14ac:dyDescent="0.25">
      <c r="A29">
        <f>Input!G30</f>
        <v>162</v>
      </c>
      <c r="B29">
        <f t="shared" si="1"/>
        <v>26</v>
      </c>
      <c r="C29">
        <f t="shared" si="0"/>
        <v>-0.71776952198869137</v>
      </c>
      <c r="D29" s="4">
        <f>Input!I30</f>
        <v>1739.4783071428571</v>
      </c>
      <c r="E29">
        <f t="shared" si="2"/>
        <v>92.503412571428271</v>
      </c>
      <c r="F29">
        <f t="shared" si="9"/>
        <v>483.02166270326666</v>
      </c>
      <c r="G29">
        <f t="shared" si="5"/>
        <v>152504.5036860331</v>
      </c>
      <c r="H29">
        <f t="shared" si="3"/>
        <v>30216.519753868834</v>
      </c>
      <c r="M29" s="4">
        <f>Input!J30</f>
        <v>9.6985725714284854</v>
      </c>
      <c r="N29">
        <f t="shared" si="6"/>
        <v>8.2831052857138729</v>
      </c>
      <c r="O29">
        <f t="shared" si="7"/>
        <v>48.965494635679725</v>
      </c>
      <c r="P29">
        <f t="shared" si="8"/>
        <v>1655.056803222215</v>
      </c>
      <c r="Q29">
        <f t="shared" si="4"/>
        <v>2.6630294686605582</v>
      </c>
    </row>
    <row r="30" spans="1:17" x14ac:dyDescent="0.25">
      <c r="A30">
        <f>Input!G31</f>
        <v>163</v>
      </c>
      <c r="B30">
        <f t="shared" si="1"/>
        <v>27</v>
      </c>
      <c r="C30">
        <f t="shared" si="0"/>
        <v>-0.63677022974511688</v>
      </c>
      <c r="D30" s="4">
        <f>Input!I31</f>
        <v>1748.6526325714283</v>
      </c>
      <c r="E30">
        <f t="shared" si="2"/>
        <v>101.67773799999941</v>
      </c>
      <c r="F30">
        <f t="shared" si="9"/>
        <v>534.74837047963774</v>
      </c>
      <c r="G30">
        <f t="shared" si="5"/>
        <v>187550.17271631397</v>
      </c>
      <c r="H30">
        <f t="shared" si="3"/>
        <v>50875.375380839389</v>
      </c>
      <c r="M30" s="4">
        <f>Input!J31</f>
        <v>9.1743254285711373</v>
      </c>
      <c r="N30">
        <f t="shared" si="6"/>
        <v>7.7588581428565249</v>
      </c>
      <c r="O30">
        <f t="shared" si="7"/>
        <v>51.726707776371128</v>
      </c>
      <c r="P30">
        <f t="shared" si="8"/>
        <v>1933.1718013953503</v>
      </c>
      <c r="Q30">
        <f t="shared" si="4"/>
        <v>4.6488804697977084</v>
      </c>
    </row>
    <row r="31" spans="1:17" x14ac:dyDescent="0.25">
      <c r="A31">
        <f>Input!G32</f>
        <v>164</v>
      </c>
      <c r="B31">
        <f t="shared" si="1"/>
        <v>28</v>
      </c>
      <c r="C31">
        <f t="shared" si="0"/>
        <v>-0.55577093750154249</v>
      </c>
      <c r="D31" s="4">
        <f>Input!I32</f>
        <v>1758.8492398571429</v>
      </c>
      <c r="E31">
        <f t="shared" si="2"/>
        <v>111.87434528571407</v>
      </c>
      <c r="F31">
        <f t="shared" si="9"/>
        <v>589.03466188745801</v>
      </c>
      <c r="G31">
        <f t="shared" si="5"/>
        <v>227681.96773947653</v>
      </c>
      <c r="H31">
        <f t="shared" si="3"/>
        <v>78311.54211331789</v>
      </c>
      <c r="M31" s="4">
        <f>Input!J32</f>
        <v>10.196607285714663</v>
      </c>
      <c r="N31">
        <f t="shared" si="6"/>
        <v>8.7811400000000503</v>
      </c>
      <c r="O31">
        <f t="shared" si="7"/>
        <v>54.286291407820229</v>
      </c>
      <c r="P31">
        <f t="shared" si="8"/>
        <v>2070.718804648639</v>
      </c>
      <c r="Q31">
        <f t="shared" si="4"/>
        <v>1.2856031407934814</v>
      </c>
    </row>
    <row r="32" spans="1:17" x14ac:dyDescent="0.25">
      <c r="A32">
        <f>Input!G33</f>
        <v>165</v>
      </c>
      <c r="B32">
        <f t="shared" si="1"/>
        <v>29</v>
      </c>
      <c r="C32">
        <f t="shared" si="0"/>
        <v>-0.474771645257968</v>
      </c>
      <c r="D32" s="4">
        <f>Input!I33</f>
        <v>1768.6526617142856</v>
      </c>
      <c r="E32">
        <f t="shared" si="2"/>
        <v>121.67776714285674</v>
      </c>
      <c r="F32">
        <f t="shared" si="9"/>
        <v>645.63462563581209</v>
      </c>
      <c r="G32">
        <f t="shared" si="5"/>
        <v>274530.78956180683</v>
      </c>
      <c r="H32">
        <f t="shared" si="3"/>
        <v>113193.19154359667</v>
      </c>
      <c r="M32" s="4">
        <f>Input!J33</f>
        <v>9.8034218571426663</v>
      </c>
      <c r="N32">
        <f t="shared" si="6"/>
        <v>8.3879545714280539</v>
      </c>
      <c r="O32">
        <f t="shared" si="7"/>
        <v>56.599963748354092</v>
      </c>
      <c r="P32">
        <f t="shared" si="8"/>
        <v>2324.3978288760004</v>
      </c>
      <c r="Q32">
        <f t="shared" si="4"/>
        <v>2.3318201207583744</v>
      </c>
    </row>
    <row r="33" spans="1:17" x14ac:dyDescent="0.25">
      <c r="A33">
        <f>Input!G34</f>
        <v>166</v>
      </c>
      <c r="B33">
        <f t="shared" si="1"/>
        <v>30</v>
      </c>
      <c r="C33">
        <f t="shared" si="0"/>
        <v>-0.39377235301439351</v>
      </c>
      <c r="D33" s="4">
        <f>Input!I34</f>
        <v>1778.6919948571428</v>
      </c>
      <c r="E33">
        <f t="shared" si="2"/>
        <v>131.71710028571397</v>
      </c>
      <c r="F33">
        <f t="shared" si="9"/>
        <v>704.26096479415128</v>
      </c>
      <c r="G33">
        <f t="shared" si="5"/>
        <v>327806.47678625584</v>
      </c>
      <c r="H33">
        <f t="shared" si="3"/>
        <v>156078.9599371104</v>
      </c>
      <c r="M33" s="4">
        <f>Input!J34</f>
        <v>10.039333142857231</v>
      </c>
      <c r="N33">
        <f t="shared" si="6"/>
        <v>8.6238658571426186</v>
      </c>
      <c r="O33">
        <f t="shared" si="7"/>
        <v>58.626339158339235</v>
      </c>
      <c r="P33">
        <f t="shared" si="8"/>
        <v>2500.2473362368805</v>
      </c>
      <c r="Q33">
        <f t="shared" si="4"/>
        <v>1.6669871115034716</v>
      </c>
    </row>
    <row r="34" spans="1:17" x14ac:dyDescent="0.25">
      <c r="A34">
        <f>Input!G35</f>
        <v>167</v>
      </c>
      <c r="B34">
        <f t="shared" si="1"/>
        <v>31</v>
      </c>
      <c r="C34">
        <f t="shared" si="0"/>
        <v>-0.31277306077081907</v>
      </c>
      <c r="D34" s="4">
        <f>Input!I35</f>
        <v>1788.0498067142855</v>
      </c>
      <c r="E34">
        <f t="shared" si="2"/>
        <v>141.07491214285665</v>
      </c>
      <c r="F34">
        <f t="shared" si="9"/>
        <v>764.58911969364794</v>
      </c>
      <c r="G34">
        <f t="shared" si="5"/>
        <v>388769.96701769123</v>
      </c>
      <c r="H34">
        <f t="shared" si="3"/>
        <v>207385.92914341242</v>
      </c>
      <c r="M34" s="4">
        <f>Input!J35</f>
        <v>9.3578118571426785</v>
      </c>
      <c r="N34">
        <f t="shared" si="6"/>
        <v>7.942344571428066</v>
      </c>
      <c r="O34">
        <f t="shared" si="7"/>
        <v>60.328154899496674</v>
      </c>
      <c r="P34">
        <f t="shared" si="8"/>
        <v>2744.2731237283797</v>
      </c>
      <c r="Q34">
        <f t="shared" si="4"/>
        <v>3.8913079235095749</v>
      </c>
    </row>
    <row r="35" spans="1:17" x14ac:dyDescent="0.25">
      <c r="A35">
        <f>Input!G36</f>
        <v>168</v>
      </c>
      <c r="B35">
        <f t="shared" si="1"/>
        <v>32</v>
      </c>
      <c r="C35">
        <f t="shared" ref="C35:C66" si="10">((B35-$Y$3)/$Z$3)</f>
        <v>-0.23177376852724457</v>
      </c>
      <c r="D35" s="4">
        <f>Input!I36</f>
        <v>1797.643529857143</v>
      </c>
      <c r="E35">
        <f t="shared" si="2"/>
        <v>150.66863528571412</v>
      </c>
      <c r="F35">
        <f t="shared" si="9"/>
        <v>826.26252849836567</v>
      </c>
      <c r="G35">
        <f t="shared" si="5"/>
        <v>456427.10854622762</v>
      </c>
      <c r="H35">
        <f t="shared" si="3"/>
        <v>267361.24168975739</v>
      </c>
      <c r="M35" s="4">
        <f>Input!J36</f>
        <v>9.5937231428574705</v>
      </c>
      <c r="N35">
        <f t="shared" si="6"/>
        <v>8.1782558571428581</v>
      </c>
      <c r="O35">
        <f t="shared" si="7"/>
        <v>61.673408804717752</v>
      </c>
      <c r="P35">
        <f t="shared" si="8"/>
        <v>2861.731388884431</v>
      </c>
      <c r="Q35">
        <f t="shared" si="4"/>
        <v>3.0162260581993539</v>
      </c>
    </row>
    <row r="36" spans="1:17" x14ac:dyDescent="0.25">
      <c r="A36">
        <f>Input!G37</f>
        <v>169</v>
      </c>
      <c r="B36">
        <f t="shared" si="1"/>
        <v>33</v>
      </c>
      <c r="C36">
        <f t="shared" si="10"/>
        <v>-0.15077447628367011</v>
      </c>
      <c r="D36" s="4">
        <f>Input!I37</f>
        <v>1807.2634652857143</v>
      </c>
      <c r="E36">
        <f t="shared" si="2"/>
        <v>160.28857071428547</v>
      </c>
      <c r="F36">
        <f t="shared" si="9"/>
        <v>888.89888792095405</v>
      </c>
      <c r="G36">
        <f t="shared" si="5"/>
        <v>530872.99434000219</v>
      </c>
      <c r="H36">
        <f t="shared" si="3"/>
        <v>336059.30259667302</v>
      </c>
      <c r="M36" s="4">
        <f>Input!J37</f>
        <v>9.6199354285713525</v>
      </c>
      <c r="N36">
        <f t="shared" si="6"/>
        <v>8.2044681428567401</v>
      </c>
      <c r="O36">
        <f t="shared" si="7"/>
        <v>62.636359422588349</v>
      </c>
      <c r="P36">
        <f t="shared" si="8"/>
        <v>2962.8307882885219</v>
      </c>
      <c r="Q36">
        <f t="shared" si="4"/>
        <v>2.925865892174206</v>
      </c>
    </row>
    <row r="37" spans="1:17" x14ac:dyDescent="0.25">
      <c r="A37">
        <f>Input!G38</f>
        <v>170</v>
      </c>
      <c r="B37">
        <f t="shared" si="1"/>
        <v>34</v>
      </c>
      <c r="C37">
        <f t="shared" si="10"/>
        <v>-6.9775184040095653E-2</v>
      </c>
      <c r="D37" s="4">
        <f>Input!I38</f>
        <v>1817.119312</v>
      </c>
      <c r="E37">
        <f t="shared" si="2"/>
        <v>170.14441742857116</v>
      </c>
      <c r="F37">
        <f t="shared" si="9"/>
        <v>952.09723292322792</v>
      </c>
      <c r="G37">
        <f t="shared" si="5"/>
        <v>611450.2056600207</v>
      </c>
      <c r="H37">
        <f t="shared" si="3"/>
        <v>413326.28090957541</v>
      </c>
      <c r="M37" s="4">
        <f>Input!J38</f>
        <v>9.8558467142856898</v>
      </c>
      <c r="N37">
        <f t="shared" si="6"/>
        <v>8.4403794285710774</v>
      </c>
      <c r="O37">
        <f t="shared" si="7"/>
        <v>63.198345002273861</v>
      </c>
      <c r="P37">
        <f t="shared" si="8"/>
        <v>2998.4347937708194</v>
      </c>
      <c r="Q37">
        <f t="shared" si="4"/>
        <v>2.1744598443691094</v>
      </c>
    </row>
    <row r="38" spans="1:17" x14ac:dyDescent="0.25">
      <c r="A38">
        <f>Input!G39</f>
        <v>171</v>
      </c>
      <c r="B38">
        <f t="shared" si="1"/>
        <v>35</v>
      </c>
      <c r="C38">
        <f t="shared" si="10"/>
        <v>1.1224108203478822E-2</v>
      </c>
      <c r="D38" s="4">
        <f>Input!I39</f>
        <v>1826.5557609999998</v>
      </c>
      <c r="E38">
        <f t="shared" si="2"/>
        <v>179.58086642857097</v>
      </c>
      <c r="F38">
        <f t="shared" si="9"/>
        <v>1015.4456178495877</v>
      </c>
      <c r="G38">
        <f t="shared" si="5"/>
        <v>698669.88266811811</v>
      </c>
      <c r="H38">
        <f t="shared" si="3"/>
        <v>498793.23061081953</v>
      </c>
      <c r="M38" s="4">
        <f>Input!J39</f>
        <v>9.4364489999998113</v>
      </c>
      <c r="N38">
        <f t="shared" si="6"/>
        <v>8.0209817142851989</v>
      </c>
      <c r="O38">
        <f t="shared" si="7"/>
        <v>63.348384926359806</v>
      </c>
      <c r="P38">
        <f t="shared" si="8"/>
        <v>3061.1215461914835</v>
      </c>
      <c r="Q38">
        <f t="shared" si="4"/>
        <v>3.5872462025306104</v>
      </c>
    </row>
    <row r="39" spans="1:17" x14ac:dyDescent="0.25">
      <c r="A39">
        <f>Input!G40</f>
        <v>172</v>
      </c>
      <c r="B39">
        <f t="shared" si="1"/>
        <v>36</v>
      </c>
      <c r="C39">
        <f t="shared" si="10"/>
        <v>9.2223400447053294E-2</v>
      </c>
      <c r="D39" s="4">
        <f>Input!I40</f>
        <v>1836.4902448571429</v>
      </c>
      <c r="E39">
        <f t="shared" si="2"/>
        <v>189.51535028571402</v>
      </c>
      <c r="F39">
        <f t="shared" si="9"/>
        <v>1078.5291543649823</v>
      </c>
      <c r="G39">
        <f t="shared" si="5"/>
        <v>790345.5438434917</v>
      </c>
      <c r="H39">
        <f t="shared" si="3"/>
        <v>591878.6308205768</v>
      </c>
      <c r="M39" s="4">
        <f>Input!J40</f>
        <v>9.93448385714305</v>
      </c>
      <c r="N39">
        <f t="shared" si="6"/>
        <v>8.5190165714284376</v>
      </c>
      <c r="O39">
        <f t="shared" si="7"/>
        <v>63.083536515394556</v>
      </c>
      <c r="P39">
        <f t="shared" si="8"/>
        <v>2977.2868367154765</v>
      </c>
      <c r="Q39">
        <f t="shared" si="4"/>
        <v>1.9487261998074834</v>
      </c>
    </row>
    <row r="40" spans="1:17" x14ac:dyDescent="0.25">
      <c r="A40">
        <f>Input!G41</f>
        <v>173</v>
      </c>
      <c r="B40">
        <f t="shared" si="1"/>
        <v>37</v>
      </c>
      <c r="C40">
        <f t="shared" si="10"/>
        <v>0.17322269269062776</v>
      </c>
      <c r="D40" s="4">
        <f>Input!I41</f>
        <v>1845.559720857143</v>
      </c>
      <c r="E40">
        <f t="shared" si="2"/>
        <v>198.58482628571414</v>
      </c>
      <c r="F40">
        <f t="shared" si="9"/>
        <v>1140.9381453727894</v>
      </c>
      <c r="G40">
        <f t="shared" si="5"/>
        <v>888029.77799442713</v>
      </c>
      <c r="H40">
        <f t="shared" si="3"/>
        <v>691800.54082545964</v>
      </c>
      <c r="M40" s="4">
        <f>Input!J41</f>
        <v>9.0694760000001224</v>
      </c>
      <c r="N40">
        <f t="shared" si="6"/>
        <v>7.65400871428551</v>
      </c>
      <c r="O40">
        <f t="shared" si="7"/>
        <v>62.408991007807145</v>
      </c>
      <c r="P40">
        <f t="shared" si="8"/>
        <v>2998.1080859638678</v>
      </c>
      <c r="Q40">
        <f t="shared" si="4"/>
        <v>5.1120110860536645</v>
      </c>
    </row>
    <row r="41" spans="1:17" x14ac:dyDescent="0.25">
      <c r="A41">
        <f>Input!G42</f>
        <v>174</v>
      </c>
      <c r="B41">
        <f t="shared" si="1"/>
        <v>38</v>
      </c>
      <c r="C41">
        <f t="shared" si="10"/>
        <v>0.25422198493420223</v>
      </c>
      <c r="D41" s="4">
        <f>Input!I42</f>
        <v>1855.1796562857141</v>
      </c>
      <c r="E41">
        <f t="shared" si="2"/>
        <v>208.20476171428527</v>
      </c>
      <c r="F41">
        <f t="shared" si="9"/>
        <v>1202.2760497147865</v>
      </c>
      <c r="G41">
        <f t="shared" si="5"/>
        <v>988177.72562697541</v>
      </c>
      <c r="H41">
        <f t="shared" si="3"/>
        <v>797597.92851551599</v>
      </c>
      <c r="M41" s="4">
        <f>Input!J42</f>
        <v>9.6199354285711252</v>
      </c>
      <c r="N41">
        <f t="shared" si="6"/>
        <v>8.2044681428565127</v>
      </c>
      <c r="O41">
        <f t="shared" si="7"/>
        <v>61.337904341997152</v>
      </c>
      <c r="P41">
        <f t="shared" si="8"/>
        <v>2823.1620423281488</v>
      </c>
      <c r="Q41">
        <f t="shared" si="4"/>
        <v>2.9258658921749836</v>
      </c>
    </row>
    <row r="42" spans="1:17" x14ac:dyDescent="0.25">
      <c r="A42">
        <f>Input!G43</f>
        <v>175</v>
      </c>
      <c r="B42">
        <f t="shared" si="1"/>
        <v>39</v>
      </c>
      <c r="C42">
        <f t="shared" si="10"/>
        <v>0.33522127717777672</v>
      </c>
      <c r="D42" s="4">
        <f>Input!I43</f>
        <v>1863.9345840000001</v>
      </c>
      <c r="E42">
        <f t="shared" si="2"/>
        <v>216.95968942857121</v>
      </c>
      <c r="F42">
        <f t="shared" si="9"/>
        <v>1262.167020160939</v>
      </c>
      <c r="G42">
        <f t="shared" si="5"/>
        <v>1092458.3642166813</v>
      </c>
      <c r="H42">
        <f t="shared" si="3"/>
        <v>908160.11781903589</v>
      </c>
      <c r="M42" s="4">
        <f>Input!J43</f>
        <v>8.754927714285941</v>
      </c>
      <c r="N42">
        <f t="shared" si="6"/>
        <v>7.3394604285713285</v>
      </c>
      <c r="O42">
        <f t="shared" si="7"/>
        <v>59.890970446152565</v>
      </c>
      <c r="P42">
        <f t="shared" si="8"/>
        <v>2761.6612051279412</v>
      </c>
      <c r="Q42">
        <f t="shared" si="4"/>
        <v>6.6333237668874094</v>
      </c>
    </row>
    <row r="43" spans="1:17" x14ac:dyDescent="0.25">
      <c r="A43">
        <f>Input!G44</f>
        <v>176</v>
      </c>
      <c r="B43">
        <f t="shared" si="1"/>
        <v>40</v>
      </c>
      <c r="C43">
        <f t="shared" si="10"/>
        <v>0.41622056942135116</v>
      </c>
      <c r="D43" s="4">
        <f>Input!I44</f>
        <v>1872.2701140000001</v>
      </c>
      <c r="E43">
        <f t="shared" si="2"/>
        <v>225.29521942857127</v>
      </c>
      <c r="F43">
        <f t="shared" si="9"/>
        <v>1320.2627765308935</v>
      </c>
      <c r="G43">
        <f t="shared" si="5"/>
        <v>1198953.9511066272</v>
      </c>
      <c r="H43">
        <f t="shared" si="3"/>
        <v>1022262.7664255654</v>
      </c>
      <c r="M43" s="4">
        <f>Input!J44</f>
        <v>8.3355300000000625</v>
      </c>
      <c r="N43">
        <f t="shared" si="6"/>
        <v>6.9200627142854501</v>
      </c>
      <c r="O43">
        <f t="shared" si="7"/>
        <v>58.095756369954302</v>
      </c>
      <c r="P43">
        <f t="shared" si="8"/>
        <v>2618.951621138865</v>
      </c>
      <c r="Q43">
        <f t="shared" si="4"/>
        <v>8.96955594947649</v>
      </c>
    </row>
    <row r="44" spans="1:17" x14ac:dyDescent="0.25">
      <c r="A44">
        <f>Input!G45</f>
        <v>177</v>
      </c>
      <c r="B44">
        <f t="shared" si="1"/>
        <v>41</v>
      </c>
      <c r="C44">
        <f t="shared" si="10"/>
        <v>0.49721986166492566</v>
      </c>
      <c r="D44" s="4">
        <f>Input!I45</f>
        <v>1881.051254</v>
      </c>
      <c r="E44">
        <f t="shared" si="2"/>
        <v>234.0763594285711</v>
      </c>
      <c r="F44">
        <f t="shared" si="9"/>
        <v>1376.2486056279538</v>
      </c>
      <c r="G44">
        <f t="shared" si="5"/>
        <v>1304557.4399881433</v>
      </c>
      <c r="H44">
        <f t="shared" si="3"/>
        <v>1138608.3762020816</v>
      </c>
      <c r="M44" s="4">
        <f>Input!J45</f>
        <v>8.781139999999823</v>
      </c>
      <c r="N44">
        <f t="shared" si="6"/>
        <v>7.3656727142852105</v>
      </c>
      <c r="O44">
        <f t="shared" si="7"/>
        <v>55.985829097060417</v>
      </c>
      <c r="P44">
        <f t="shared" si="8"/>
        <v>2363.9196066855166</v>
      </c>
      <c r="Q44">
        <f t="shared" si="4"/>
        <v>6.498990110003831</v>
      </c>
    </row>
    <row r="45" spans="1:17" x14ac:dyDescent="0.25">
      <c r="A45">
        <f>Input!G46</f>
        <v>178</v>
      </c>
      <c r="B45">
        <f t="shared" si="1"/>
        <v>42</v>
      </c>
      <c r="C45">
        <f t="shared" si="10"/>
        <v>0.57821915390850009</v>
      </c>
      <c r="D45" s="4">
        <f>Input!I46</f>
        <v>1890.0420928571427</v>
      </c>
      <c r="E45">
        <f t="shared" si="2"/>
        <v>243.06719828571386</v>
      </c>
      <c r="F45">
        <f t="shared" si="9"/>
        <v>1429.8483182920352</v>
      </c>
      <c r="G45">
        <f t="shared" si="5"/>
        <v>1408449.4268034585</v>
      </c>
      <c r="H45">
        <f t="shared" si="3"/>
        <v>1255869.088815728</v>
      </c>
      <c r="M45" s="4">
        <f>Input!J46</f>
        <v>8.9908388571427622</v>
      </c>
      <c r="N45">
        <f t="shared" si="6"/>
        <v>7.5753715714281498</v>
      </c>
      <c r="O45">
        <f t="shared" si="7"/>
        <v>53.599712664081352</v>
      </c>
      <c r="P45">
        <f t="shared" si="8"/>
        <v>2118.2399730128864</v>
      </c>
      <c r="Q45">
        <f t="shared" si="4"/>
        <v>5.4737882234850659</v>
      </c>
    </row>
    <row r="46" spans="1:17" x14ac:dyDescent="0.25">
      <c r="A46">
        <f>Input!G47</f>
        <v>179</v>
      </c>
      <c r="B46">
        <f t="shared" si="1"/>
        <v>43</v>
      </c>
      <c r="C46">
        <f t="shared" si="10"/>
        <v>0.65921844615207459</v>
      </c>
      <c r="D46" s="4">
        <f>Input!I47</f>
        <v>1899.0067194285714</v>
      </c>
      <c r="E46">
        <f t="shared" si="2"/>
        <v>252.03182485714251</v>
      </c>
      <c r="F46">
        <f t="shared" si="9"/>
        <v>1480.8280390992707</v>
      </c>
      <c r="G46">
        <f t="shared" si="5"/>
        <v>1509940.1361357861</v>
      </c>
      <c r="H46">
        <f t="shared" si="3"/>
        <v>1372729.4451991026</v>
      </c>
      <c r="M46" s="4">
        <f>Input!J47</f>
        <v>8.9646265714286528</v>
      </c>
      <c r="N46">
        <f t="shared" si="6"/>
        <v>7.5491592857140404</v>
      </c>
      <c r="O46">
        <f t="shared" si="7"/>
        <v>50.979720807235545</v>
      </c>
      <c r="P46">
        <f t="shared" si="8"/>
        <v>1886.2136740746644</v>
      </c>
      <c r="Q46">
        <f t="shared" si="4"/>
        <v>5.5971285076551096</v>
      </c>
    </row>
    <row r="47" spans="1:17" x14ac:dyDescent="0.25">
      <c r="A47">
        <f>Input!G48</f>
        <v>180</v>
      </c>
      <c r="B47">
        <f t="shared" si="1"/>
        <v>44</v>
      </c>
      <c r="C47">
        <f t="shared" si="10"/>
        <v>0.74021773839564908</v>
      </c>
      <c r="D47" s="4">
        <f>Input!I48</f>
        <v>1908.0499830000001</v>
      </c>
      <c r="E47">
        <f t="shared" si="2"/>
        <v>261.07508842857123</v>
      </c>
      <c r="F47">
        <f t="shared" si="9"/>
        <v>1528.9987535394196</v>
      </c>
      <c r="G47">
        <f t="shared" si="5"/>
        <v>1607630.4205481266</v>
      </c>
      <c r="H47">
        <f t="shared" si="3"/>
        <v>1487926.8888053666</v>
      </c>
      <c r="M47" s="4">
        <f>Input!J48</f>
        <v>9.0432635714287244</v>
      </c>
      <c r="N47">
        <f t="shared" si="6"/>
        <v>7.6277962857141119</v>
      </c>
      <c r="O47">
        <f t="shared" si="7"/>
        <v>48.170714440148942</v>
      </c>
      <c r="P47">
        <f t="shared" si="8"/>
        <v>1643.7282124772014</v>
      </c>
      <c r="Q47">
        <f t="shared" si="4"/>
        <v>5.2312295051940385</v>
      </c>
    </row>
    <row r="48" spans="1:17" x14ac:dyDescent="0.25">
      <c r="A48">
        <f>Input!G49</f>
        <v>181</v>
      </c>
      <c r="B48">
        <f t="shared" si="1"/>
        <v>45</v>
      </c>
      <c r="C48">
        <f t="shared" si="10"/>
        <v>0.82121703063922347</v>
      </c>
      <c r="D48" s="4">
        <f>Input!I49</f>
        <v>1916.0971770000001</v>
      </c>
      <c r="E48">
        <f t="shared" si="2"/>
        <v>269.12228242857122</v>
      </c>
      <c r="F48">
        <f t="shared" si="9"/>
        <v>1574.2175882230604</v>
      </c>
      <c r="G48">
        <f t="shared" si="5"/>
        <v>1703273.7572068111</v>
      </c>
      <c r="H48">
        <f t="shared" si="3"/>
        <v>1600288.0513638963</v>
      </c>
      <c r="M48" s="4">
        <f>Input!J49</f>
        <v>8.0471939999999904</v>
      </c>
      <c r="N48">
        <f t="shared" si="6"/>
        <v>6.631726714285378</v>
      </c>
      <c r="O48">
        <f t="shared" si="7"/>
        <v>45.218834683640701</v>
      </c>
      <c r="P48">
        <f t="shared" si="8"/>
        <v>1488.964901438685</v>
      </c>
      <c r="Q48">
        <f t="shared" si="4"/>
        <v>10.779781081137637</v>
      </c>
    </row>
    <row r="49" spans="1:17" x14ac:dyDescent="0.25">
      <c r="A49">
        <f>Input!G50</f>
        <v>182</v>
      </c>
      <c r="B49">
        <f t="shared" si="1"/>
        <v>46</v>
      </c>
      <c r="C49">
        <f t="shared" si="10"/>
        <v>0.90221632288279796</v>
      </c>
      <c r="D49" s="4">
        <f>Input!I50</f>
        <v>1924.2754327142854</v>
      </c>
      <c r="E49">
        <f t="shared" si="2"/>
        <v>277.30053814285657</v>
      </c>
      <c r="F49">
        <f t="shared" si="9"/>
        <v>1616.3878491673754</v>
      </c>
      <c r="G49">
        <f t="shared" si="5"/>
        <v>1793154.8265468765</v>
      </c>
      <c r="H49">
        <f t="shared" si="3"/>
        <v>1708759.2443317003</v>
      </c>
      <c r="M49" s="4">
        <f>Input!J50</f>
        <v>8.178255714285342</v>
      </c>
      <c r="N49">
        <f t="shared" si="6"/>
        <v>6.7627884285707296</v>
      </c>
      <c r="O49">
        <f t="shared" si="7"/>
        <v>42.170260944315054</v>
      </c>
      <c r="P49">
        <f t="shared" si="8"/>
        <v>1253.6891099531897</v>
      </c>
      <c r="Q49">
        <f t="shared" si="4"/>
        <v>9.9363394906192006</v>
      </c>
    </row>
    <row r="50" spans="1:17" x14ac:dyDescent="0.25">
      <c r="A50">
        <f>Input!G51</f>
        <v>183</v>
      </c>
      <c r="B50">
        <f t="shared" si="1"/>
        <v>47</v>
      </c>
      <c r="C50">
        <f t="shared" si="10"/>
        <v>0.98321561512637246</v>
      </c>
      <c r="D50" s="4">
        <f>Input!I51</f>
        <v>1932.6633872857142</v>
      </c>
      <c r="E50">
        <f t="shared" si="2"/>
        <v>285.6884927142853</v>
      </c>
      <c r="F50">
        <f t="shared" si="9"/>
        <v>1655.4578890309006</v>
      </c>
      <c r="G50">
        <f t="shared" si="5"/>
        <v>1876268.1990855846</v>
      </c>
      <c r="H50">
        <f t="shared" si="3"/>
        <v>1812430.0481015095</v>
      </c>
      <c r="M50" s="4">
        <f>Input!J51</f>
        <v>8.387954571428736</v>
      </c>
      <c r="N50">
        <f t="shared" si="6"/>
        <v>6.9724872857141236</v>
      </c>
      <c r="O50">
        <f t="shared" si="7"/>
        <v>39.07003986352511</v>
      </c>
      <c r="P50">
        <f t="shared" si="8"/>
        <v>1030.2528814853408</v>
      </c>
      <c r="Q50">
        <f t="shared" si="4"/>
        <v>8.6582893126902309</v>
      </c>
    </row>
    <row r="51" spans="1:17" x14ac:dyDescent="0.25">
      <c r="A51">
        <f>Input!G52</f>
        <v>184</v>
      </c>
      <c r="B51">
        <f t="shared" si="1"/>
        <v>48</v>
      </c>
      <c r="C51">
        <f t="shared" si="10"/>
        <v>1.0642149073699469</v>
      </c>
      <c r="D51" s="4">
        <f>Input!I52</f>
        <v>1942.8075700000002</v>
      </c>
      <c r="E51">
        <f t="shared" si="2"/>
        <v>295.83267542857129</v>
      </c>
      <c r="F51">
        <f t="shared" si="9"/>
        <v>1691.4189141987072</v>
      </c>
      <c r="G51">
        <f t="shared" si="5"/>
        <v>1947660.9498445748</v>
      </c>
      <c r="H51">
        <f t="shared" si="3"/>
        <v>1910549.3984979999</v>
      </c>
      <c r="M51" s="4">
        <f>Input!J52</f>
        <v>10.144182714285989</v>
      </c>
      <c r="N51">
        <f t="shared" si="6"/>
        <v>8.7287154285713768</v>
      </c>
      <c r="O51">
        <f t="shared" si="7"/>
        <v>35.961025167806696</v>
      </c>
      <c r="P51">
        <f t="shared" si="8"/>
        <v>741.59869373365086</v>
      </c>
      <c r="Q51">
        <f t="shared" si="4"/>
        <v>1.4072340907602463</v>
      </c>
    </row>
    <row r="52" spans="1:17" x14ac:dyDescent="0.25">
      <c r="A52">
        <f>Input!G53</f>
        <v>185</v>
      </c>
      <c r="B52">
        <f t="shared" si="1"/>
        <v>49</v>
      </c>
      <c r="C52">
        <f t="shared" si="10"/>
        <v>1.1452141996135214</v>
      </c>
      <c r="D52" s="4">
        <f>Input!I53</f>
        <v>1953.7381234285715</v>
      </c>
      <c r="E52">
        <f t="shared" si="2"/>
        <v>306.76322885714262</v>
      </c>
      <c r="F52">
        <f t="shared" si="9"/>
        <v>1724.3018751959098</v>
      </c>
      <c r="G52">
        <f t="shared" si="5"/>
        <v>2009415.8138639445</v>
      </c>
      <c r="H52">
        <f t="shared" si="3"/>
        <v>2002534.0711750935</v>
      </c>
      <c r="M52" s="4">
        <f>Input!J53</f>
        <v>10.930553428571329</v>
      </c>
      <c r="N52">
        <f t="shared" si="6"/>
        <v>9.5150861428567168</v>
      </c>
      <c r="O52">
        <f t="shared" si="7"/>
        <v>32.882960997202595</v>
      </c>
      <c r="P52">
        <f t="shared" si="8"/>
        <v>546.05757520837039</v>
      </c>
      <c r="Q52">
        <f t="shared" si="4"/>
        <v>0.15991862219681713</v>
      </c>
    </row>
    <row r="53" spans="1:17" x14ac:dyDescent="0.25">
      <c r="A53">
        <f>Input!G54</f>
        <v>186</v>
      </c>
      <c r="B53">
        <f t="shared" si="1"/>
        <v>50</v>
      </c>
      <c r="C53">
        <f t="shared" si="10"/>
        <v>1.2262134918570959</v>
      </c>
      <c r="D53" s="4">
        <f>Input!I54</f>
        <v>1967.6306732857142</v>
      </c>
      <c r="E53">
        <f t="shared" si="2"/>
        <v>320.65577871428536</v>
      </c>
      <c r="F53">
        <f t="shared" si="9"/>
        <v>1754.1736078930526</v>
      </c>
      <c r="G53">
        <f t="shared" si="5"/>
        <v>2054973.3665734052</v>
      </c>
      <c r="H53">
        <f t="shared" si="3"/>
        <v>2087969.9195995552</v>
      </c>
      <c r="M53" s="4">
        <f>Input!J54</f>
        <v>13.89254985714274</v>
      </c>
      <c r="N53">
        <f t="shared" si="6"/>
        <v>12.477082571428127</v>
      </c>
      <c r="O53">
        <f t="shared" si="7"/>
        <v>29.871732697142658</v>
      </c>
      <c r="P53">
        <f t="shared" si="8"/>
        <v>302.57385299602055</v>
      </c>
      <c r="Q53">
        <f t="shared" si="4"/>
        <v>6.5643470007574827</v>
      </c>
    </row>
    <row r="54" spans="1:17" x14ac:dyDescent="0.25">
      <c r="A54">
        <f>Input!G55</f>
        <v>187</v>
      </c>
      <c r="B54">
        <f t="shared" si="1"/>
        <v>51</v>
      </c>
      <c r="C54">
        <f t="shared" si="10"/>
        <v>1.3072127841006702</v>
      </c>
      <c r="D54" s="4">
        <f>Input!I55</f>
        <v>1982.7814164285717</v>
      </c>
      <c r="E54">
        <f t="shared" si="2"/>
        <v>335.8065218571428</v>
      </c>
      <c r="F54">
        <f t="shared" si="9"/>
        <v>1781.1324077896688</v>
      </c>
      <c r="G54">
        <f t="shared" si="5"/>
        <v>2088966.9165466412</v>
      </c>
      <c r="H54">
        <f t="shared" si="3"/>
        <v>2166606.6005723746</v>
      </c>
      <c r="M54" s="4">
        <f>Input!J55</f>
        <v>15.150743142857436</v>
      </c>
      <c r="N54">
        <f t="shared" si="6"/>
        <v>13.735275857142824</v>
      </c>
      <c r="O54">
        <f t="shared" si="7"/>
        <v>26.958799896616284</v>
      </c>
      <c r="P54">
        <f t="shared" si="8"/>
        <v>174.86158802253252</v>
      </c>
      <c r="Q54">
        <f t="shared" si="4"/>
        <v>14.594626758952023</v>
      </c>
    </row>
    <row r="55" spans="1:17" x14ac:dyDescent="0.25">
      <c r="A55">
        <f>Input!G56</f>
        <v>188</v>
      </c>
      <c r="B55">
        <f t="shared" si="1"/>
        <v>52</v>
      </c>
      <c r="C55">
        <f t="shared" si="10"/>
        <v>1.3882120763442447</v>
      </c>
      <c r="D55" s="4">
        <f>Input!I56</f>
        <v>1999.7932369999999</v>
      </c>
      <c r="E55">
        <f t="shared" si="2"/>
        <v>352.81834242857099</v>
      </c>
      <c r="F55">
        <f t="shared" si="9"/>
        <v>1805.3032253083427</v>
      </c>
      <c r="G55">
        <f t="shared" si="5"/>
        <v>2109712.3349942639</v>
      </c>
      <c r="H55">
        <f t="shared" si="3"/>
        <v>2238346.8027390437</v>
      </c>
      <c r="M55" s="4">
        <f>Input!J56</f>
        <v>17.011820571428188</v>
      </c>
      <c r="N55">
        <f t="shared" si="6"/>
        <v>15.596353285713576</v>
      </c>
      <c r="O55">
        <f t="shared" si="7"/>
        <v>24.170817518673939</v>
      </c>
      <c r="P55">
        <f t="shared" si="8"/>
        <v>73.52143688231655</v>
      </c>
      <c r="Q55">
        <f t="shared" si="4"/>
        <v>32.277952328456927</v>
      </c>
    </row>
    <row r="56" spans="1:17" x14ac:dyDescent="0.25">
      <c r="A56">
        <f>Input!G57</f>
        <v>189</v>
      </c>
      <c r="B56">
        <f t="shared" si="1"/>
        <v>53</v>
      </c>
      <c r="C56">
        <f t="shared" si="10"/>
        <v>1.4692113685878192</v>
      </c>
      <c r="D56" s="4">
        <f>Input!I57</f>
        <v>2017.7487024285713</v>
      </c>
      <c r="E56">
        <f t="shared" si="2"/>
        <v>370.7738078571424</v>
      </c>
      <c r="F56">
        <f t="shared" si="9"/>
        <v>1826.8326670022236</v>
      </c>
      <c r="G56">
        <f t="shared" si="5"/>
        <v>2120107.4012948754</v>
      </c>
      <c r="H56">
        <f t="shared" si="3"/>
        <v>2303231.169664917</v>
      </c>
      <c r="M56" s="4">
        <f>Input!J57</f>
        <v>17.955465428571415</v>
      </c>
      <c r="N56">
        <f t="shared" si="6"/>
        <v>16.539998142856803</v>
      </c>
      <c r="O56">
        <f t="shared" si="7"/>
        <v>21.52944169388088</v>
      </c>
      <c r="P56">
        <f t="shared" si="8"/>
        <v>24.894546948855758</v>
      </c>
      <c r="Q56">
        <f t="shared" si="4"/>
        <v>43.890806991477696</v>
      </c>
    </row>
    <row r="57" spans="1:17" x14ac:dyDescent="0.25">
      <c r="A57">
        <f>Input!G58</f>
        <v>190</v>
      </c>
      <c r="B57">
        <f t="shared" si="1"/>
        <v>54</v>
      </c>
      <c r="C57">
        <f t="shared" si="10"/>
        <v>1.5502106608313937</v>
      </c>
      <c r="D57" s="4">
        <f>Input!I58</f>
        <v>2037.2769094285718</v>
      </c>
      <c r="E57">
        <f t="shared" si="2"/>
        <v>390.30201485714292</v>
      </c>
      <c r="F57">
        <f t="shared" si="9"/>
        <v>1845.8839768155342</v>
      </c>
      <c r="G57">
        <f t="shared" si="5"/>
        <v>2118718.8479786394</v>
      </c>
      <c r="H57">
        <f t="shared" si="3"/>
        <v>2361420.1817214801</v>
      </c>
      <c r="M57" s="4">
        <f>Input!J58</f>
        <v>19.528207000000521</v>
      </c>
      <c r="N57">
        <f t="shared" si="6"/>
        <v>18.112739714285908</v>
      </c>
      <c r="O57">
        <f t="shared" si="7"/>
        <v>19.051309813310606</v>
      </c>
      <c r="P57">
        <f t="shared" si="8"/>
        <v>0.8809138307832316</v>
      </c>
      <c r="Q57">
        <f t="shared" si="4"/>
        <v>67.203192067228358</v>
      </c>
    </row>
    <row r="58" spans="1:17" x14ac:dyDescent="0.25">
      <c r="A58">
        <f>Input!G59</f>
        <v>191</v>
      </c>
      <c r="B58">
        <f t="shared" si="1"/>
        <v>55</v>
      </c>
      <c r="C58">
        <f t="shared" si="10"/>
        <v>1.6312099530749682</v>
      </c>
      <c r="D58" s="4">
        <f>Input!I59</f>
        <v>2056.6478421428569</v>
      </c>
      <c r="E58">
        <f t="shared" si="2"/>
        <v>409.67294757142804</v>
      </c>
      <c r="F58">
        <f t="shared" si="9"/>
        <v>1862.6321543223075</v>
      </c>
      <c r="G58">
        <f t="shared" si="5"/>
        <v>2111090.456482145</v>
      </c>
      <c r="H58">
        <f t="shared" si="3"/>
        <v>2413174.2408317346</v>
      </c>
      <c r="M58" s="4">
        <f>Input!J59</f>
        <v>19.370932714285118</v>
      </c>
      <c r="N58">
        <f t="shared" si="6"/>
        <v>17.955465428570506</v>
      </c>
      <c r="O58">
        <f t="shared" si="7"/>
        <v>16.748177506773303</v>
      </c>
      <c r="P58">
        <f t="shared" si="8"/>
        <v>1.4575441261174094</v>
      </c>
      <c r="Q58">
        <f t="shared" si="4"/>
        <v>64.649335047538798</v>
      </c>
    </row>
    <row r="59" spans="1:17" x14ac:dyDescent="0.25">
      <c r="A59">
        <f>Input!G60</f>
        <v>192</v>
      </c>
      <c r="B59">
        <f t="shared" si="1"/>
        <v>56</v>
      </c>
      <c r="C59">
        <f t="shared" si="10"/>
        <v>1.7122092453185427</v>
      </c>
      <c r="D59" s="4">
        <f>Input!I60</f>
        <v>2076.3595355714283</v>
      </c>
      <c r="E59">
        <f t="shared" si="2"/>
        <v>429.38464099999942</v>
      </c>
      <c r="F59">
        <f t="shared" si="9"/>
        <v>1877.2593447160218</v>
      </c>
      <c r="G59">
        <f t="shared" si="5"/>
        <v>2096341.1576607595</v>
      </c>
      <c r="H59">
        <f t="shared" si="3"/>
        <v>2458833.1058234628</v>
      </c>
      <c r="M59" s="4">
        <f>Input!J60</f>
        <v>19.71169342857138</v>
      </c>
      <c r="N59">
        <f t="shared" si="6"/>
        <v>18.296226142856767</v>
      </c>
      <c r="O59">
        <f t="shared" si="7"/>
        <v>14.627190393714361</v>
      </c>
      <c r="P59">
        <f t="shared" si="8"/>
        <v>13.461823328484975</v>
      </c>
      <c r="Q59">
        <f t="shared" si="4"/>
        <v>70.245213023717341</v>
      </c>
    </row>
    <row r="60" spans="1:17" x14ac:dyDescent="0.25">
      <c r="A60">
        <f>Input!G61</f>
        <v>193</v>
      </c>
      <c r="B60">
        <f t="shared" si="1"/>
        <v>57</v>
      </c>
      <c r="C60">
        <f t="shared" si="10"/>
        <v>1.7932085375621172</v>
      </c>
      <c r="D60" s="4">
        <f>Input!I61</f>
        <v>2095.0227345714284</v>
      </c>
      <c r="E60">
        <f t="shared" si="2"/>
        <v>448.0478399999995</v>
      </c>
      <c r="F60">
        <f t="shared" si="9"/>
        <v>1889.950609857515</v>
      </c>
      <c r="G60">
        <f t="shared" si="5"/>
        <v>2079083.5977227753</v>
      </c>
      <c r="H60">
        <f t="shared" si="3"/>
        <v>2498795.6739677098</v>
      </c>
      <c r="M60" s="4">
        <f>Input!J61</f>
        <v>18.663199000000077</v>
      </c>
      <c r="N60">
        <f t="shared" si="6"/>
        <v>17.247731714285464</v>
      </c>
      <c r="O60">
        <f t="shared" si="7"/>
        <v>12.691265141493163</v>
      </c>
      <c r="P60">
        <f t="shared" si="8"/>
        <v>20.761387628973619</v>
      </c>
      <c r="Q60">
        <f t="shared" si="4"/>
        <v>53.769183062747082</v>
      </c>
    </row>
    <row r="61" spans="1:17" x14ac:dyDescent="0.25">
      <c r="A61">
        <f>Input!G62</f>
        <v>194</v>
      </c>
      <c r="B61">
        <f t="shared" si="1"/>
        <v>58</v>
      </c>
      <c r="C61">
        <f t="shared" si="10"/>
        <v>1.8742078298056917</v>
      </c>
      <c r="D61" s="4">
        <f>Input!I62</f>
        <v>2114.6033661428569</v>
      </c>
      <c r="E61">
        <f t="shared" si="2"/>
        <v>467.62847157142801</v>
      </c>
      <c r="F61">
        <f t="shared" si="9"/>
        <v>1900.8901625371129</v>
      </c>
      <c r="G61">
        <f t="shared" si="5"/>
        <v>2054239.0747898144</v>
      </c>
      <c r="H61">
        <f t="shared" si="3"/>
        <v>2533500.9173601242</v>
      </c>
      <c r="M61" s="4">
        <f>Input!J62</f>
        <v>19.580631571428512</v>
      </c>
      <c r="N61">
        <f t="shared" si="6"/>
        <v>18.1651642857139</v>
      </c>
      <c r="O61">
        <f t="shared" si="7"/>
        <v>10.939552679597876</v>
      </c>
      <c r="P61">
        <f t="shared" si="8"/>
        <v>52.209463082438589</v>
      </c>
      <c r="Q61">
        <f t="shared" si="4"/>
        <v>68.06546802016004</v>
      </c>
    </row>
    <row r="62" spans="1:17" x14ac:dyDescent="0.25">
      <c r="A62">
        <f>Input!G63</f>
        <v>195</v>
      </c>
      <c r="B62">
        <f t="shared" si="1"/>
        <v>59</v>
      </c>
      <c r="C62">
        <f t="shared" si="10"/>
        <v>1.9552071220492662</v>
      </c>
      <c r="D62" s="4">
        <f>Input!I63</f>
        <v>2134.8393067142856</v>
      </c>
      <c r="E62">
        <f t="shared" si="2"/>
        <v>487.86441214285674</v>
      </c>
      <c r="F62">
        <f t="shared" si="9"/>
        <v>1910.2581187974558</v>
      </c>
      <c r="G62">
        <f t="shared" si="5"/>
        <v>2023203.8567306097</v>
      </c>
      <c r="H62">
        <f t="shared" si="3"/>
        <v>2563410.5810007569</v>
      </c>
      <c r="M62" s="4">
        <f>Input!J63</f>
        <v>20.235940571428728</v>
      </c>
      <c r="N62">
        <f t="shared" si="6"/>
        <v>18.820473285714115</v>
      </c>
      <c r="O62">
        <f t="shared" si="7"/>
        <v>9.3679562603430124</v>
      </c>
      <c r="P62">
        <f t="shared" si="8"/>
        <v>89.350078114930568</v>
      </c>
      <c r="Q62">
        <f t="shared" si="4"/>
        <v>79.307732157053337</v>
      </c>
    </row>
    <row r="63" spans="1:17" x14ac:dyDescent="0.25">
      <c r="A63">
        <f>Input!G64</f>
        <v>196</v>
      </c>
      <c r="B63">
        <f t="shared" si="1"/>
        <v>60</v>
      </c>
      <c r="C63">
        <f t="shared" si="10"/>
        <v>2.0362064142928404</v>
      </c>
      <c r="D63" s="4">
        <f>Input!I64</f>
        <v>2155.3635832857144</v>
      </c>
      <c r="E63">
        <f t="shared" si="2"/>
        <v>508.38868871428554</v>
      </c>
      <c r="F63">
        <f t="shared" si="9"/>
        <v>1918.2277970445716</v>
      </c>
      <c r="G63">
        <f t="shared" si="5"/>
        <v>1987646.311377536</v>
      </c>
      <c r="H63">
        <f t="shared" si="3"/>
        <v>2588994.0497792233</v>
      </c>
      <c r="M63" s="4">
        <f>Input!J64</f>
        <v>20.5242765714288</v>
      </c>
      <c r="N63">
        <f t="shared" si="6"/>
        <v>19.108809285714187</v>
      </c>
      <c r="O63">
        <f t="shared" si="7"/>
        <v>7.9696782471158043</v>
      </c>
      <c r="P63">
        <f t="shared" si="8"/>
        <v>124.08024029506588</v>
      </c>
      <c r="Q63">
        <f t="shared" si="4"/>
        <v>84.526415888232904</v>
      </c>
    </row>
    <row r="64" spans="1:17" x14ac:dyDescent="0.25">
      <c r="A64">
        <f>Input!G65</f>
        <v>197</v>
      </c>
      <c r="B64">
        <f t="shared" si="1"/>
        <v>61</v>
      </c>
      <c r="C64">
        <f t="shared" si="10"/>
        <v>2.1172057065364149</v>
      </c>
      <c r="D64" s="4">
        <f>Input!I65</f>
        <v>2175.4422497142855</v>
      </c>
      <c r="E64">
        <f t="shared" si="2"/>
        <v>528.4673551428566</v>
      </c>
      <c r="F64">
        <f t="shared" si="9"/>
        <v>1924.9635688560347</v>
      </c>
      <c r="G64">
        <f t="shared" si="5"/>
        <v>1950201.6749152425</v>
      </c>
      <c r="H64">
        <f t="shared" si="3"/>
        <v>2610715.6073465934</v>
      </c>
      <c r="M64" s="4">
        <f>Input!J65</f>
        <v>20.078666428571069</v>
      </c>
      <c r="N64">
        <f t="shared" si="6"/>
        <v>18.663199142856456</v>
      </c>
      <c r="O64">
        <f t="shared" si="7"/>
        <v>6.7357718114631515</v>
      </c>
      <c r="P64">
        <f t="shared" si="8"/>
        <v>142.26352274566798</v>
      </c>
      <c r="Q64">
        <f t="shared" si="4"/>
        <v>76.531261053017829</v>
      </c>
    </row>
    <row r="65" spans="1:17" x14ac:dyDescent="0.25">
      <c r="A65">
        <f>Input!G66</f>
        <v>198</v>
      </c>
      <c r="B65">
        <f t="shared" si="1"/>
        <v>62</v>
      </c>
      <c r="C65">
        <f t="shared" si="10"/>
        <v>2.1982049987799894</v>
      </c>
      <c r="D65" s="4">
        <f>Input!I66</f>
        <v>2195.232580285714</v>
      </c>
      <c r="E65">
        <f t="shared" si="2"/>
        <v>548.25768571428512</v>
      </c>
      <c r="F65">
        <f t="shared" si="9"/>
        <v>1930.6192457117763</v>
      </c>
      <c r="G65">
        <f t="shared" si="5"/>
        <v>1910923.4825586975</v>
      </c>
      <c r="H65">
        <f t="shared" si="3"/>
        <v>2629024.1502151228</v>
      </c>
      <c r="M65" s="4">
        <f>Input!J66</f>
        <v>19.790330571428512</v>
      </c>
      <c r="N65">
        <f t="shared" si="6"/>
        <v>18.3748632857139</v>
      </c>
      <c r="O65">
        <f t="shared" si="7"/>
        <v>5.6556768557417119</v>
      </c>
      <c r="P65">
        <f t="shared" si="8"/>
        <v>161.77770344038865</v>
      </c>
      <c r="Q65">
        <f t="shared" si="4"/>
        <v>71.569550631254927</v>
      </c>
    </row>
    <row r="66" spans="1:17" x14ac:dyDescent="0.25">
      <c r="A66">
        <f>Input!G67</f>
        <v>199</v>
      </c>
      <c r="B66">
        <f t="shared" si="1"/>
        <v>63</v>
      </c>
      <c r="C66">
        <f t="shared" si="10"/>
        <v>2.2792042910235639</v>
      </c>
      <c r="D66" s="4">
        <f>Input!I67</f>
        <v>2215.416096142857</v>
      </c>
      <c r="E66">
        <f t="shared" si="2"/>
        <v>568.44120157142811</v>
      </c>
      <c r="F66">
        <f t="shared" si="9"/>
        <v>1935.3369688732985</v>
      </c>
      <c r="G66">
        <f t="shared" si="5"/>
        <v>1868404.0386677689</v>
      </c>
      <c r="H66">
        <f t="shared" si="3"/>
        <v>2644345.2905773241</v>
      </c>
      <c r="M66" s="4">
        <f>Input!J67</f>
        <v>20.183515857142993</v>
      </c>
      <c r="N66">
        <f t="shared" si="6"/>
        <v>18.76804857142838</v>
      </c>
      <c r="O66">
        <f t="shared" si="7"/>
        <v>4.7177231615221142</v>
      </c>
      <c r="P66">
        <f t="shared" si="8"/>
        <v>197.41164412425769</v>
      </c>
      <c r="Q66">
        <f t="shared" si="4"/>
        <v>78.376745087708272</v>
      </c>
    </row>
    <row r="67" spans="1:17" x14ac:dyDescent="0.25">
      <c r="A67">
        <f>Input!G68</f>
        <v>200</v>
      </c>
      <c r="B67">
        <f t="shared" si="1"/>
        <v>64</v>
      </c>
      <c r="C67">
        <f t="shared" ref="C67:C84" si="11">((B67-$Y$3)/$Z$3)</f>
        <v>2.3602035832671384</v>
      </c>
      <c r="D67" s="4">
        <f>Input!I68</f>
        <v>2235.1277895714288</v>
      </c>
      <c r="E67">
        <f t="shared" si="2"/>
        <v>588.15289499999994</v>
      </c>
      <c r="F67">
        <f t="shared" si="9"/>
        <v>1939.2465565896816</v>
      </c>
      <c r="G67">
        <f t="shared" si="5"/>
        <v>1825454.0823878134</v>
      </c>
      <c r="H67">
        <f t="shared" si="3"/>
        <v>2657075.6830289266</v>
      </c>
      <c r="M67" s="4">
        <f>Input!J68</f>
        <v>19.711693428571834</v>
      </c>
      <c r="N67">
        <f t="shared" si="6"/>
        <v>18.296226142857222</v>
      </c>
      <c r="O67">
        <f t="shared" si="7"/>
        <v>3.9095877163830934</v>
      </c>
      <c r="P67">
        <f t="shared" si="8"/>
        <v>206.975365214102</v>
      </c>
      <c r="Q67">
        <f t="shared" si="4"/>
        <v>70.245213023724958</v>
      </c>
    </row>
    <row r="68" spans="1:17" x14ac:dyDescent="0.25">
      <c r="A68">
        <f>Input!G69</f>
        <v>201</v>
      </c>
      <c r="B68">
        <f t="shared" ref="B68:B84" si="12">A68-$A$3</f>
        <v>65</v>
      </c>
      <c r="C68">
        <f t="shared" si="11"/>
        <v>2.4412028755107129</v>
      </c>
      <c r="D68" s="4">
        <f>Input!I69</f>
        <v>2255.494792</v>
      </c>
      <c r="E68">
        <f t="shared" ref="E68:E84" si="13">D68-$D$3</f>
        <v>608.51989742857108</v>
      </c>
      <c r="F68">
        <f t="shared" si="9"/>
        <v>1942.4652537290999</v>
      </c>
      <c r="G68">
        <f t="shared" si="5"/>
        <v>1779410.2135957449</v>
      </c>
      <c r="H68">
        <f t="shared" ref="H68:H84" si="14">(F68-$I$4)^2</f>
        <v>2667579.3426233656</v>
      </c>
      <c r="M68" s="4">
        <f>Input!J69</f>
        <v>20.367002428571141</v>
      </c>
      <c r="N68">
        <f t="shared" si="6"/>
        <v>18.951535142856528</v>
      </c>
      <c r="O68">
        <f t="shared" si="7"/>
        <v>3.2186971394183641</v>
      </c>
      <c r="P68">
        <f t="shared" si="8"/>
        <v>247.52219164242817</v>
      </c>
      <c r="Q68">
        <f t="shared" ref="Q68:Q84" si="15">(N68-$R$4)^2</f>
        <v>81.659249189687358</v>
      </c>
    </row>
    <row r="69" spans="1:17" x14ac:dyDescent="0.25">
      <c r="A69">
        <f>Input!G70</f>
        <v>202</v>
      </c>
      <c r="B69">
        <f t="shared" si="12"/>
        <v>66</v>
      </c>
      <c r="C69">
        <f t="shared" si="11"/>
        <v>2.5222021677542874</v>
      </c>
      <c r="D69" s="4">
        <f>Input!I70</f>
        <v>2275.5734584285715</v>
      </c>
      <c r="E69">
        <f t="shared" si="13"/>
        <v>628.59856385714261</v>
      </c>
      <c r="F69">
        <f t="shared" si="9"/>
        <v>1945.0978236222518</v>
      </c>
      <c r="G69">
        <f t="shared" ref="G69:G84" si="16">(E69-F69)^2</f>
        <v>1733170.3009620805</v>
      </c>
      <c r="H69">
        <f t="shared" si="14"/>
        <v>2676185.6815259755</v>
      </c>
      <c r="M69" s="4">
        <f>Input!J70</f>
        <v>20.078666428571523</v>
      </c>
      <c r="N69">
        <f t="shared" ref="N69:N84" si="17">M69-$M$3</f>
        <v>18.663199142856911</v>
      </c>
      <c r="O69">
        <f t="shared" ref="O69:O84" si="18">$X$3*((1/$Z$3)*(1/SQRT(2*PI()))*EXP(-1*C69*C69/2))</f>
        <v>2.6325698931519605</v>
      </c>
      <c r="P69">
        <f t="shared" ref="P69:P84" si="19">(N69-O69)^2</f>
        <v>256.98107414149592</v>
      </c>
      <c r="Q69">
        <f t="shared" si="15"/>
        <v>76.531261053025787</v>
      </c>
    </row>
    <row r="70" spans="1:17" x14ac:dyDescent="0.25">
      <c r="A70">
        <f>Input!G71</f>
        <v>203</v>
      </c>
      <c r="B70">
        <f t="shared" si="12"/>
        <v>67</v>
      </c>
      <c r="C70">
        <f t="shared" si="11"/>
        <v>2.6032014599978619</v>
      </c>
      <c r="D70" s="4">
        <f>Input!I71</f>
        <v>2295.9928854285713</v>
      </c>
      <c r="E70">
        <f t="shared" si="13"/>
        <v>649.01799085714242</v>
      </c>
      <c r="F70">
        <f t="shared" ref="F70:F84" si="20">F69+O70</f>
        <v>1947.2369199896307</v>
      </c>
      <c r="G70">
        <f t="shared" si="16"/>
        <v>1685372.3879579045</v>
      </c>
      <c r="H70">
        <f t="shared" si="14"/>
        <v>2683188.9748151405</v>
      </c>
      <c r="M70" s="4">
        <f>Input!J71</f>
        <v>20.419426999999814</v>
      </c>
      <c r="N70">
        <f t="shared" si="17"/>
        <v>19.003959714285202</v>
      </c>
      <c r="O70">
        <f t="shared" si="18"/>
        <v>2.1390963673788548</v>
      </c>
      <c r="P70">
        <f t="shared" si="19"/>
        <v>284.42361570982513</v>
      </c>
      <c r="Q70">
        <f t="shared" si="15"/>
        <v>82.609472124348571</v>
      </c>
    </row>
    <row r="71" spans="1:17" x14ac:dyDescent="0.25">
      <c r="A71">
        <f>Input!G72</f>
        <v>204</v>
      </c>
      <c r="B71">
        <f t="shared" si="12"/>
        <v>68</v>
      </c>
      <c r="C71">
        <f t="shared" si="11"/>
        <v>2.6842007522414364</v>
      </c>
      <c r="D71" s="4">
        <f>Input!I72</f>
        <v>2315.4686675714283</v>
      </c>
      <c r="E71">
        <f t="shared" si="13"/>
        <v>668.49377299999946</v>
      </c>
      <c r="F71">
        <f t="shared" si="20"/>
        <v>1948.9636778189699</v>
      </c>
      <c r="G71">
        <f t="shared" si="16"/>
        <v>1639603.1771471032</v>
      </c>
      <c r="H71">
        <f t="shared" si="14"/>
        <v>2688848.9679851155</v>
      </c>
      <c r="M71" s="4">
        <f>Input!J72</f>
        <v>19.475782142857042</v>
      </c>
      <c r="N71">
        <f t="shared" si="17"/>
        <v>18.06031485714243</v>
      </c>
      <c r="O71">
        <f t="shared" si="18"/>
        <v>1.7267578293392905</v>
      </c>
      <c r="P71">
        <f t="shared" si="19"/>
        <v>266.78508518049728</v>
      </c>
      <c r="Q71">
        <f t="shared" si="15"/>
        <v>66.346408131181306</v>
      </c>
    </row>
    <row r="72" spans="1:17" x14ac:dyDescent="0.25">
      <c r="A72">
        <f>Input!G73</f>
        <v>205</v>
      </c>
      <c r="B72">
        <f t="shared" si="12"/>
        <v>69</v>
      </c>
      <c r="C72">
        <f t="shared" si="11"/>
        <v>2.7652000444850109</v>
      </c>
      <c r="D72" s="4">
        <f>Input!I73</f>
        <v>2334.5774767142861</v>
      </c>
      <c r="E72">
        <f t="shared" si="13"/>
        <v>687.60258214285727</v>
      </c>
      <c r="F72">
        <f t="shared" si="20"/>
        <v>1950.3484654034644</v>
      </c>
      <c r="G72">
        <f t="shared" si="16"/>
        <v>1594527.1656916109</v>
      </c>
      <c r="H72">
        <f t="shared" si="14"/>
        <v>2693392.3546962147</v>
      </c>
      <c r="M72" s="4">
        <f>Input!J73</f>
        <v>19.108809142857808</v>
      </c>
      <c r="N72">
        <f t="shared" si="17"/>
        <v>17.693341857143196</v>
      </c>
      <c r="O72">
        <f t="shared" si="18"/>
        <v>1.3847875844943713</v>
      </c>
      <c r="P72">
        <f t="shared" si="19"/>
        <v>265.96894246393219</v>
      </c>
      <c r="Q72">
        <f t="shared" si="15"/>
        <v>60.502844611850193</v>
      </c>
    </row>
    <row r="73" spans="1:17" x14ac:dyDescent="0.25">
      <c r="A73">
        <f>Input!G74</f>
        <v>206</v>
      </c>
      <c r="B73">
        <f t="shared" si="12"/>
        <v>70</v>
      </c>
      <c r="C73">
        <f t="shared" si="11"/>
        <v>2.8461993367285854</v>
      </c>
      <c r="D73" s="4">
        <f>Input!I74</f>
        <v>2354.498869</v>
      </c>
      <c r="E73">
        <f t="shared" si="13"/>
        <v>707.52397442857114</v>
      </c>
      <c r="F73">
        <f t="shared" si="20"/>
        <v>1951.4517448616546</v>
      </c>
      <c r="G73">
        <f t="shared" si="16"/>
        <v>1547356.2980546218</v>
      </c>
      <c r="H73">
        <f t="shared" si="14"/>
        <v>2697014.8788819565</v>
      </c>
      <c r="M73" s="4">
        <f>Input!J74</f>
        <v>19.921392285713864</v>
      </c>
      <c r="N73">
        <f t="shared" si="17"/>
        <v>18.505924999999252</v>
      </c>
      <c r="O73">
        <f t="shared" si="18"/>
        <v>1.1032794581902508</v>
      </c>
      <c r="P73">
        <f t="shared" si="19"/>
        <v>302.85207185384468</v>
      </c>
      <c r="Q73">
        <f t="shared" si="15"/>
        <v>73.80426026101334</v>
      </c>
    </row>
    <row r="74" spans="1:17" x14ac:dyDescent="0.25">
      <c r="A74">
        <f>Input!G75</f>
        <v>207</v>
      </c>
      <c r="B74">
        <f t="shared" si="12"/>
        <v>71</v>
      </c>
      <c r="C74">
        <f t="shared" si="11"/>
        <v>2.9271986289721599</v>
      </c>
      <c r="D74" s="4">
        <f>Input!I75</f>
        <v>2374.9182961428569</v>
      </c>
      <c r="E74">
        <f t="shared" si="13"/>
        <v>727.94340157142801</v>
      </c>
      <c r="F74">
        <f t="shared" si="20"/>
        <v>1952.3249947663462</v>
      </c>
      <c r="G74">
        <f t="shared" si="16"/>
        <v>1499110.2857545263</v>
      </c>
      <c r="H74">
        <f t="shared" si="14"/>
        <v>2699883.84661383</v>
      </c>
      <c r="M74" s="4">
        <f>Input!J75</f>
        <v>20.419427142856875</v>
      </c>
      <c r="N74">
        <f t="shared" si="17"/>
        <v>19.003959857142263</v>
      </c>
      <c r="O74">
        <f t="shared" si="18"/>
        <v>0.87324990469168084</v>
      </c>
      <c r="P74">
        <f t="shared" si="19"/>
        <v>328.72264337989066</v>
      </c>
      <c r="Q74">
        <f t="shared" si="15"/>
        <v>82.609474721197202</v>
      </c>
    </row>
    <row r="75" spans="1:17" x14ac:dyDescent="0.25">
      <c r="A75">
        <f>Input!G76</f>
        <v>208</v>
      </c>
      <c r="B75">
        <f t="shared" si="12"/>
        <v>72</v>
      </c>
      <c r="C75">
        <f t="shared" si="11"/>
        <v>3.0081979212157344</v>
      </c>
      <c r="D75" s="4">
        <f>Input!I76</f>
        <v>2394.8921131428569</v>
      </c>
      <c r="E75">
        <f t="shared" si="13"/>
        <v>747.91721857142807</v>
      </c>
      <c r="F75">
        <f t="shared" si="20"/>
        <v>1953.0116554875726</v>
      </c>
      <c r="G75">
        <f t="shared" si="16"/>
        <v>1452252.6018862396</v>
      </c>
      <c r="H75">
        <f t="shared" si="14"/>
        <v>2702140.8669753112</v>
      </c>
      <c r="M75" s="4">
        <f>Input!J76</f>
        <v>19.973817000000054</v>
      </c>
      <c r="N75">
        <f t="shared" si="17"/>
        <v>18.558349714285441</v>
      </c>
      <c r="O75">
        <f t="shared" si="18"/>
        <v>0.68666072122632704</v>
      </c>
      <c r="P75">
        <f t="shared" si="19"/>
        <v>319.39726746463026</v>
      </c>
      <c r="Q75">
        <f t="shared" si="15"/>
        <v>74.707763823686818</v>
      </c>
    </row>
    <row r="76" spans="1:17" x14ac:dyDescent="0.25">
      <c r="A76">
        <f>Input!G77</f>
        <v>209</v>
      </c>
      <c r="B76">
        <f t="shared" si="12"/>
        <v>73</v>
      </c>
      <c r="C76">
        <f t="shared" si="11"/>
        <v>3.0891972134593084</v>
      </c>
      <c r="D76" s="4">
        <f>Input!I77</f>
        <v>2415.2329031428571</v>
      </c>
      <c r="E76">
        <f t="shared" si="13"/>
        <v>768.25800857142826</v>
      </c>
      <c r="F76">
        <f t="shared" si="20"/>
        <v>1953.5480650452562</v>
      </c>
      <c r="G76">
        <f t="shared" si="16"/>
        <v>1404912.5179757301</v>
      </c>
      <c r="H76">
        <f t="shared" si="14"/>
        <v>2703904.6751435976</v>
      </c>
      <c r="M76" s="4">
        <f>Input!J77</f>
        <v>20.340790000000197</v>
      </c>
      <c r="N76">
        <f t="shared" si="17"/>
        <v>18.925322714285585</v>
      </c>
      <c r="O76">
        <f t="shared" si="18"/>
        <v>0.53640955768352327</v>
      </c>
      <c r="P76">
        <f t="shared" si="19"/>
        <v>338.15212708105241</v>
      </c>
      <c r="Q76">
        <f t="shared" si="15"/>
        <v>81.186196399751125</v>
      </c>
    </row>
    <row r="77" spans="1:17" x14ac:dyDescent="0.25">
      <c r="A77">
        <f>Input!G78</f>
        <v>210</v>
      </c>
      <c r="B77">
        <f t="shared" si="12"/>
        <v>74</v>
      </c>
      <c r="C77">
        <f t="shared" si="11"/>
        <v>3.1701965057028829</v>
      </c>
      <c r="D77" s="4">
        <f>Input!I78</f>
        <v>2435.3902067142853</v>
      </c>
      <c r="E77">
        <f t="shared" si="13"/>
        <v>788.41531214285646</v>
      </c>
      <c r="F77">
        <f t="shared" si="20"/>
        <v>1953.9643602930885</v>
      </c>
      <c r="G77">
        <f t="shared" si="16"/>
        <v>1358504.5836439119</v>
      </c>
      <c r="H77">
        <f t="shared" si="14"/>
        <v>2705273.923121254</v>
      </c>
      <c r="M77" s="4">
        <f>Input!J78</f>
        <v>20.157303571428201</v>
      </c>
      <c r="N77">
        <f t="shared" si="17"/>
        <v>18.741836285713589</v>
      </c>
      <c r="O77">
        <f t="shared" si="18"/>
        <v>0.41629524783223454</v>
      </c>
      <c r="P77">
        <f t="shared" si="19"/>
        <v>335.82545433107362</v>
      </c>
      <c r="Q77">
        <f t="shared" si="15"/>
        <v>77.913314077006788</v>
      </c>
    </row>
    <row r="78" spans="1:17" x14ac:dyDescent="0.25">
      <c r="A78">
        <f>Input!G79</f>
        <v>211</v>
      </c>
      <c r="B78">
        <f t="shared" si="12"/>
        <v>75</v>
      </c>
      <c r="C78">
        <f t="shared" si="11"/>
        <v>3.2511957979464574</v>
      </c>
      <c r="D78" s="4">
        <f>Input!I79</f>
        <v>2456.3863057142858</v>
      </c>
      <c r="E78">
        <f t="shared" si="13"/>
        <v>809.41141114285688</v>
      </c>
      <c r="F78">
        <f t="shared" si="20"/>
        <v>1954.2853248245003</v>
      </c>
      <c r="G78">
        <f t="shared" si="16"/>
        <v>1310736.2782287232</v>
      </c>
      <c r="H78">
        <f t="shared" si="14"/>
        <v>2706329.8528911313</v>
      </c>
      <c r="M78" s="4">
        <f>Input!J79</f>
        <v>20.996099000000413</v>
      </c>
      <c r="N78">
        <f t="shared" si="17"/>
        <v>19.580631714285801</v>
      </c>
      <c r="O78">
        <f t="shared" si="18"/>
        <v>0.32096453141176501</v>
      </c>
      <c r="P78">
        <f t="shared" si="19"/>
        <v>370.93477999507513</v>
      </c>
      <c r="Q78">
        <f t="shared" si="15"/>
        <v>93.424737855982514</v>
      </c>
    </row>
    <row r="79" spans="1:17" x14ac:dyDescent="0.25">
      <c r="A79">
        <f>Input!G80</f>
        <v>212</v>
      </c>
      <c r="B79">
        <f t="shared" si="12"/>
        <v>76</v>
      </c>
      <c r="C79">
        <f t="shared" si="11"/>
        <v>3.3321950901900319</v>
      </c>
      <c r="D79" s="4">
        <f>Input!I80</f>
        <v>2476.9105822857141</v>
      </c>
      <c r="E79">
        <f t="shared" si="13"/>
        <v>829.93568771428522</v>
      </c>
      <c r="F79">
        <f t="shared" si="20"/>
        <v>1954.531170897784</v>
      </c>
      <c r="G79">
        <f t="shared" si="16"/>
        <v>1264715.0007967271</v>
      </c>
      <c r="H79">
        <f t="shared" si="14"/>
        <v>2707138.7924716608</v>
      </c>
      <c r="M79" s="4">
        <f>Input!J80</f>
        <v>20.524276571428345</v>
      </c>
      <c r="N79">
        <f t="shared" si="17"/>
        <v>19.108809285713733</v>
      </c>
      <c r="O79">
        <f t="shared" si="18"/>
        <v>0.24584607328366054</v>
      </c>
      <c r="P79">
        <f t="shared" si="19"/>
        <v>355.81138115349017</v>
      </c>
      <c r="Q79">
        <f t="shared" si="15"/>
        <v>84.526415888224548</v>
      </c>
    </row>
    <row r="80" spans="1:17" x14ac:dyDescent="0.25">
      <c r="A80">
        <f>Input!G81</f>
        <v>213</v>
      </c>
      <c r="B80">
        <f t="shared" si="12"/>
        <v>77</v>
      </c>
      <c r="C80">
        <f t="shared" si="11"/>
        <v>3.4131943824336064</v>
      </c>
      <c r="D80" s="4">
        <f>Input!I81</f>
        <v>2496.8843992857142</v>
      </c>
      <c r="E80">
        <f t="shared" si="13"/>
        <v>849.90950471428528</v>
      </c>
      <c r="F80">
        <f t="shared" si="20"/>
        <v>1954.7182477927079</v>
      </c>
      <c r="G80">
        <f t="shared" si="16"/>
        <v>1220602.358782524</v>
      </c>
      <c r="H80">
        <f t="shared" si="14"/>
        <v>2707754.437106248</v>
      </c>
      <c r="M80" s="4">
        <f>Input!J81</f>
        <v>19.973817000000054</v>
      </c>
      <c r="N80">
        <f t="shared" si="17"/>
        <v>18.558349714285441</v>
      </c>
      <c r="O80">
        <f t="shared" si="18"/>
        <v>0.1870768949237975</v>
      </c>
      <c r="P80">
        <f t="shared" si="19"/>
        <v>337.5036650034159</v>
      </c>
      <c r="Q80">
        <f t="shared" si="15"/>
        <v>74.707763823686818</v>
      </c>
    </row>
    <row r="81" spans="1:17" x14ac:dyDescent="0.25">
      <c r="A81">
        <f>Input!G82</f>
        <v>214</v>
      </c>
      <c r="B81">
        <f t="shared" si="12"/>
        <v>78</v>
      </c>
      <c r="C81">
        <f t="shared" si="11"/>
        <v>3.4941936746771809</v>
      </c>
      <c r="D81" s="4">
        <f>Input!I82</f>
        <v>2516.5436679999998</v>
      </c>
      <c r="E81">
        <f t="shared" si="13"/>
        <v>869.56877342857092</v>
      </c>
      <c r="F81">
        <f t="shared" si="20"/>
        <v>1954.8596732766603</v>
      </c>
      <c r="G81">
        <f t="shared" si="16"/>
        <v>1177856.3372930754</v>
      </c>
      <c r="H81">
        <f t="shared" si="14"/>
        <v>2708219.8956106603</v>
      </c>
      <c r="M81" s="4">
        <f>Input!J82</f>
        <v>19.659268714285645</v>
      </c>
      <c r="N81">
        <f t="shared" si="17"/>
        <v>18.243801428571032</v>
      </c>
      <c r="O81">
        <f t="shared" si="18"/>
        <v>0.14142548395249327</v>
      </c>
      <c r="P81">
        <f t="shared" si="19"/>
        <v>327.69601484030397</v>
      </c>
      <c r="Q81">
        <f t="shared" si="15"/>
        <v>69.369192967731095</v>
      </c>
    </row>
    <row r="82" spans="1:17" x14ac:dyDescent="0.25">
      <c r="A82">
        <f>Input!G83</f>
        <v>215</v>
      </c>
      <c r="B82">
        <f t="shared" si="12"/>
        <v>79</v>
      </c>
      <c r="C82">
        <f t="shared" si="11"/>
        <v>3.5751929669207554</v>
      </c>
      <c r="D82" s="4">
        <f>Input!I83</f>
        <v>2536.0194501428568</v>
      </c>
      <c r="E82">
        <f t="shared" si="13"/>
        <v>889.04455557142796</v>
      </c>
      <c r="F82">
        <f t="shared" si="20"/>
        <v>1954.9658882728515</v>
      </c>
      <c r="G82">
        <f t="shared" si="16"/>
        <v>1136188.287507979</v>
      </c>
      <c r="H82">
        <f t="shared" si="14"/>
        <v>2708569.4959218972</v>
      </c>
      <c r="M82" s="4">
        <f>Input!J83</f>
        <v>19.475782142857042</v>
      </c>
      <c r="N82">
        <f t="shared" si="17"/>
        <v>18.06031485714243</v>
      </c>
      <c r="O82">
        <f t="shared" si="18"/>
        <v>0.10621499619128323</v>
      </c>
      <c r="P82">
        <f t="shared" si="19"/>
        <v>322.34970181700595</v>
      </c>
      <c r="Q82">
        <f t="shared" si="15"/>
        <v>66.346408131181306</v>
      </c>
    </row>
    <row r="83" spans="1:17" x14ac:dyDescent="0.25">
      <c r="A83">
        <f>Input!G84</f>
        <v>216</v>
      </c>
      <c r="B83">
        <f t="shared" si="12"/>
        <v>80</v>
      </c>
      <c r="C83">
        <f t="shared" si="11"/>
        <v>3.6561922591643299</v>
      </c>
      <c r="D83" s="4">
        <f>Input!I84</f>
        <v>2555.3903828571429</v>
      </c>
      <c r="E83">
        <f t="shared" si="13"/>
        <v>908.41548828571399</v>
      </c>
      <c r="F83">
        <f t="shared" si="20"/>
        <v>1955.0451374288855</v>
      </c>
      <c r="G83">
        <f t="shared" si="16"/>
        <v>1095433.6224655584</v>
      </c>
      <c r="H83">
        <f t="shared" si="14"/>
        <v>2708830.3544799481</v>
      </c>
      <c r="M83" s="4">
        <f>Input!J84</f>
        <v>19.370932714286027</v>
      </c>
      <c r="N83">
        <f t="shared" si="17"/>
        <v>17.955465428571415</v>
      </c>
      <c r="O83">
        <f t="shared" si="18"/>
        <v>7.9249156033927542E-2</v>
      </c>
      <c r="P83">
        <f t="shared" si="19"/>
        <v>319.55910822253406</v>
      </c>
      <c r="Q83">
        <f t="shared" si="15"/>
        <v>64.649335047553421</v>
      </c>
    </row>
    <row r="84" spans="1:17" x14ac:dyDescent="0.25">
      <c r="A84">
        <f>Input!G85</f>
        <v>217</v>
      </c>
      <c r="B84">
        <f t="shared" si="12"/>
        <v>81</v>
      </c>
      <c r="C84">
        <f t="shared" si="11"/>
        <v>3.7371915514079044</v>
      </c>
      <c r="D84" s="4">
        <f>Input!I85</f>
        <v>2574.656466142857</v>
      </c>
      <c r="E84">
        <f t="shared" si="13"/>
        <v>927.68157157142809</v>
      </c>
      <c r="F84">
        <f t="shared" si="20"/>
        <v>1955.1038801550455</v>
      </c>
      <c r="G84">
        <f t="shared" si="16"/>
        <v>1055596.6001752901</v>
      </c>
      <c r="H84">
        <f t="shared" si="14"/>
        <v>2709023.7216525981</v>
      </c>
      <c r="M84" s="4">
        <f>Input!J85</f>
        <v>19.266083285714103</v>
      </c>
      <c r="N84">
        <f t="shared" si="17"/>
        <v>17.850615999999491</v>
      </c>
      <c r="O84">
        <f t="shared" si="18"/>
        <v>5.8742726159951568E-2</v>
      </c>
      <c r="P84">
        <f t="shared" si="19"/>
        <v>316.55075459236565</v>
      </c>
      <c r="Q84">
        <f t="shared" si="15"/>
        <v>62.974248769254437</v>
      </c>
    </row>
  </sheetData>
  <mergeCells count="2">
    <mergeCell ref="C1:K1"/>
    <mergeCell ref="M1:T1"/>
  </mergeCells>
  <conditionalFormatting sqref="T8">
    <cfRule type="cellIs" dxfId="13" priority="1" operator="between">
      <formula>0.05</formula>
      <formula>0.025</formula>
    </cfRule>
    <cfRule type="cellIs" dxfId="12" priority="2" operator="lessThan">
      <formula>0.025</formula>
    </cfRule>
    <cfRule type="cellIs" dxfId="11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7"/>
  <sheetViews>
    <sheetView topLeftCell="A115" zoomScale="70" zoomScaleNormal="70" workbookViewId="0">
      <selection activeCell="M129" sqref="M129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136</v>
      </c>
      <c r="B3">
        <f>A3-$A$3</f>
        <v>0</v>
      </c>
      <c r="C3" s="4">
        <f>Input!I4</f>
        <v>1646.9748945714289</v>
      </c>
      <c r="D3">
        <f>C3-$C$3</f>
        <v>0</v>
      </c>
      <c r="E3">
        <f>N3</f>
        <v>3.0105373500874872</v>
      </c>
      <c r="F3">
        <f>(D3-E3)^2</f>
        <v>9.0633351362717889</v>
      </c>
      <c r="G3">
        <f>(E3-$H$4)^2</f>
        <v>8832119.308619475</v>
      </c>
      <c r="H3" s="2" t="s">
        <v>11</v>
      </c>
      <c r="I3" s="23">
        <f>SUM(F3:F194)</f>
        <v>4094674.1091708769</v>
      </c>
      <c r="J3">
        <f>1-(I3/I5)</f>
        <v>0.9946726392907449</v>
      </c>
      <c r="L3">
        <f>Input!J4</f>
        <v>1.4154672857146124</v>
      </c>
      <c r="M3">
        <f>L3-$L$3</f>
        <v>0</v>
      </c>
      <c r="N3">
        <f>2*($X$3/PI())*($Z$3/(4*((B3-$Y$3)^2)+$Z$3*$Z$3))</f>
        <v>3.0105373500874872</v>
      </c>
      <c r="O3">
        <f>(L3-N3)^2</f>
        <v>2.5442485102584871</v>
      </c>
      <c r="P3">
        <f>(N3-$Q$4)^2</f>
        <v>1064.5536055767586</v>
      </c>
      <c r="Q3" s="1" t="s">
        <v>11</v>
      </c>
      <c r="R3" s="23">
        <f>SUM(O3:O194)</f>
        <v>6865.3649679247983</v>
      </c>
      <c r="S3" s="5">
        <f>1-(R3/R5)</f>
        <v>0.96388504378419615</v>
      </c>
      <c r="V3">
        <f>COUNT(B3:B194)</f>
        <v>146</v>
      </c>
      <c r="X3">
        <v>7307.1059995596042</v>
      </c>
      <c r="Y3">
        <v>125.7405909832342</v>
      </c>
      <c r="Z3">
        <v>42.074505734640248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137</v>
      </c>
      <c r="B4">
        <f t="shared" ref="B4:B67" si="0">A4-$A$3</f>
        <v>1</v>
      </c>
      <c r="C4" s="4">
        <f>Input!I5</f>
        <v>1648.5738484285716</v>
      </c>
      <c r="D4">
        <f t="shared" ref="D4:D67" si="1">C4-$C$3</f>
        <v>1.5989538571427602</v>
      </c>
      <c r="E4">
        <f>N4+E3</f>
        <v>6.0681966942575665</v>
      </c>
      <c r="F4">
        <f t="shared" ref="F4:F67" si="2">(D4-E4)^2</f>
        <v>19.974131537102004</v>
      </c>
      <c r="G4">
        <f t="shared" ref="G4:G67" si="3">(E4-$H$4)^2</f>
        <v>8813954.6146204546</v>
      </c>
      <c r="H4">
        <f>AVERAGE(C3:C148)</f>
        <v>2974.8987096438354</v>
      </c>
      <c r="I4" t="s">
        <v>5</v>
      </c>
      <c r="J4" t="s">
        <v>6</v>
      </c>
      <c r="L4">
        <f>Input!J5</f>
        <v>1.5989538571427602</v>
      </c>
      <c r="M4">
        <f t="shared" ref="M4:M67" si="4">L4-$L$3</f>
        <v>0.18348657142814773</v>
      </c>
      <c r="N4">
        <f t="shared" ref="N4:N67" si="5">2*($X$3/PI())*($Z$3/(4*((B4-$Y$3)^2)+$Z$3*$Z$3))</f>
        <v>3.0576593441700792</v>
      </c>
      <c r="O4">
        <f t="shared" ref="O4:O67" si="6">(L4-N4)^2</f>
        <v>2.1278216978836082</v>
      </c>
      <c r="P4">
        <f t="shared" ref="P4:P67" si="7">(N4-$Q$4)^2</f>
        <v>1061.4808805528342</v>
      </c>
      <c r="Q4">
        <f>AVERAGE(L3:L148)</f>
        <v>35.63803504109589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138</v>
      </c>
      <c r="B5">
        <f t="shared" si="0"/>
        <v>2</v>
      </c>
      <c r="C5" s="4">
        <f>Input!I6</f>
        <v>1649.8844662857143</v>
      </c>
      <c r="D5">
        <f t="shared" si="1"/>
        <v>2.9095717142854483</v>
      </c>
      <c r="E5">
        <f t="shared" ref="E5:E68" si="8">N5+E4</f>
        <v>9.1740822886829232</v>
      </c>
      <c r="F5">
        <f t="shared" si="2"/>
        <v>39.244092736737784</v>
      </c>
      <c r="G5">
        <f t="shared" si="3"/>
        <v>8795522.5653008595</v>
      </c>
      <c r="I5">
        <f>SUM(G3:G148)</f>
        <v>768612138.8509109</v>
      </c>
      <c r="J5" s="5">
        <f>1-((1-J3)*(V3-1)/(V3-1-1))</f>
        <v>0.99463564373026392</v>
      </c>
      <c r="L5">
        <f>Input!J6</f>
        <v>1.3106178571426881</v>
      </c>
      <c r="M5">
        <f t="shared" si="4"/>
        <v>-0.10484942857192436</v>
      </c>
      <c r="N5">
        <f t="shared" si="5"/>
        <v>3.1058855944253563</v>
      </c>
      <c r="O5">
        <f t="shared" si="6"/>
        <v>3.2229862485280312</v>
      </c>
      <c r="P5">
        <f t="shared" si="7"/>
        <v>1058.3407476205057</v>
      </c>
      <c r="R5">
        <f>SUM(P3:P148)</f>
        <v>190097.55755762261</v>
      </c>
      <c r="S5" s="5">
        <f>1-((1-S3)*(V3-1)/(V3-1-1))</f>
        <v>0.96363424547714194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139</v>
      </c>
      <c r="B6">
        <f t="shared" si="0"/>
        <v>3</v>
      </c>
      <c r="C6" s="4">
        <f>Input!I7</f>
        <v>1651.2212965714284</v>
      </c>
      <c r="D6">
        <f t="shared" si="1"/>
        <v>4.2464019999995344</v>
      </c>
      <c r="E6">
        <f t="shared" si="8"/>
        <v>12.329332811084901</v>
      </c>
      <c r="F6">
        <f t="shared" si="2"/>
        <v>65.33377049679315</v>
      </c>
      <c r="G6">
        <f t="shared" si="3"/>
        <v>8776817.312547192</v>
      </c>
      <c r="L6">
        <f>Input!J7</f>
        <v>1.3368302857140861</v>
      </c>
      <c r="M6">
        <f t="shared" si="4"/>
        <v>-7.8637000000526314E-2</v>
      </c>
      <c r="N6">
        <f t="shared" si="5"/>
        <v>3.1552505224019778</v>
      </c>
      <c r="O6">
        <f t="shared" si="6"/>
        <v>3.3066521571960479</v>
      </c>
      <c r="P6">
        <f t="shared" si="7"/>
        <v>1055.1312900879009</v>
      </c>
      <c r="V6" s="19" t="s">
        <v>17</v>
      </c>
      <c r="W6" s="20">
        <f>SQRT((S5-J5)^2)</f>
        <v>3.1001398253121981E-2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140</v>
      </c>
      <c r="B7">
        <f t="shared" si="0"/>
        <v>4</v>
      </c>
      <c r="C7" s="4">
        <f>Input!I8</f>
        <v>1652.5581268571427</v>
      </c>
      <c r="D7">
        <f t="shared" si="1"/>
        <v>5.5832322857138479</v>
      </c>
      <c r="E7">
        <f t="shared" si="8"/>
        <v>15.535122697964603</v>
      </c>
      <c r="F7">
        <f t="shared" si="2"/>
        <v>99.040122777448502</v>
      </c>
      <c r="G7">
        <f t="shared" si="3"/>
        <v>8757832.8397411313</v>
      </c>
      <c r="L7">
        <f>Input!J8</f>
        <v>1.3368302857143135</v>
      </c>
      <c r="M7">
        <f t="shared" si="4"/>
        <v>-7.863700000029894E-2</v>
      </c>
      <c r="N7">
        <f t="shared" si="5"/>
        <v>3.205789886879701</v>
      </c>
      <c r="O7">
        <f t="shared" si="6"/>
        <v>3.4930099907882846</v>
      </c>
      <c r="P7">
        <f t="shared" si="7"/>
        <v>1051.8505257431796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141</v>
      </c>
      <c r="B8">
        <f t="shared" si="0"/>
        <v>5</v>
      </c>
      <c r="C8" s="4">
        <f>Input!I9</f>
        <v>1653.7901077142856</v>
      </c>
      <c r="D8">
        <f t="shared" si="1"/>
        <v>6.8152131428566918</v>
      </c>
      <c r="E8">
        <f t="shared" si="8"/>
        <v>18.79266354393669</v>
      </c>
      <c r="F8">
        <f t="shared" si="2"/>
        <v>143.45931811033142</v>
      </c>
      <c r="G8">
        <f t="shared" si="3"/>
        <v>8738562.9557883777</v>
      </c>
      <c r="L8">
        <f>Input!J9</f>
        <v>1.2319808571428439</v>
      </c>
      <c r="M8">
        <f t="shared" si="4"/>
        <v>-0.18348642857176856</v>
      </c>
      <c r="N8">
        <f t="shared" si="5"/>
        <v>3.2575408459720885</v>
      </c>
      <c r="O8">
        <f t="shared" si="6"/>
        <v>4.1028932683459294</v>
      </c>
      <c r="P8">
        <f t="shared" si="7"/>
        <v>1048.4964043204463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142</v>
      </c>
      <c r="B9">
        <f t="shared" si="0"/>
        <v>6</v>
      </c>
      <c r="C9" s="4">
        <f>Input!I10</f>
        <v>1655.1007255714285</v>
      </c>
      <c r="D9">
        <f t="shared" si="1"/>
        <v>8.1258309999996072</v>
      </c>
      <c r="E9">
        <f t="shared" si="8"/>
        <v>22.103205566514291</v>
      </c>
      <c r="F9">
        <f t="shared" si="2"/>
        <v>195.36699977265152</v>
      </c>
      <c r="G9">
        <f t="shared" si="3"/>
        <v>8719001.2888992429</v>
      </c>
      <c r="L9">
        <f>Input!J10</f>
        <v>1.3106178571429155</v>
      </c>
      <c r="M9">
        <f t="shared" si="4"/>
        <v>-0.10484942857169699</v>
      </c>
      <c r="N9">
        <f t="shared" si="5"/>
        <v>3.3105420225776019</v>
      </c>
      <c r="O9">
        <f t="shared" si="6"/>
        <v>3.9996966674896268</v>
      </c>
      <c r="P9">
        <f t="shared" si="7"/>
        <v>1045.0668048623488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143</v>
      </c>
      <c r="B10">
        <f t="shared" si="0"/>
        <v>7</v>
      </c>
      <c r="C10" s="4">
        <f>Input!I11</f>
        <v>1656.4637682857142</v>
      </c>
      <c r="D10">
        <f t="shared" si="1"/>
        <v>9.4888737142853188</v>
      </c>
      <c r="E10">
        <f t="shared" si="8"/>
        <v>25.468039139898373</v>
      </c>
      <c r="F10">
        <f t="shared" si="2"/>
        <v>255.33372769910761</v>
      </c>
      <c r="G10">
        <f t="shared" si="3"/>
        <v>8699141.2801093049</v>
      </c>
      <c r="L10">
        <f>Input!J11</f>
        <v>1.3630427142857116</v>
      </c>
      <c r="M10">
        <f t="shared" si="4"/>
        <v>-5.242457142890089E-2</v>
      </c>
      <c r="N10">
        <f t="shared" si="5"/>
        <v>3.3648335733840824</v>
      </c>
      <c r="O10">
        <f t="shared" si="6"/>
        <v>4.0071666435697937</v>
      </c>
      <c r="P10">
        <f t="shared" si="7"/>
        <v>1041.5595329755156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144</v>
      </c>
      <c r="B11">
        <f t="shared" si="0"/>
        <v>8</v>
      </c>
      <c r="C11" s="4">
        <f>Input!I12</f>
        <v>1657.7219615714287</v>
      </c>
      <c r="D11">
        <f t="shared" si="1"/>
        <v>10.747066999999788</v>
      </c>
      <c r="E11">
        <f t="shared" si="8"/>
        <v>28.888496401544028</v>
      </c>
      <c r="F11">
        <f t="shared" si="2"/>
        <v>329.11146073121381</v>
      </c>
      <c r="G11">
        <f t="shared" si="3"/>
        <v>8678976.1765278894</v>
      </c>
      <c r="L11">
        <f>Input!J12</f>
        <v>1.2581932857144693</v>
      </c>
      <c r="M11">
        <f t="shared" si="4"/>
        <v>-0.15727400000014313</v>
      </c>
      <c r="N11">
        <f t="shared" si="5"/>
        <v>3.4204572616456552</v>
      </c>
      <c r="O11">
        <f t="shared" si="6"/>
        <v>4.6753855016097399</v>
      </c>
      <c r="P11">
        <f t="shared" si="7"/>
        <v>1037.9723179749258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145</v>
      </c>
      <c r="B12">
        <f t="shared" si="0"/>
        <v>9</v>
      </c>
      <c r="C12" s="4">
        <f>Input!I13</f>
        <v>1659.5568267142858</v>
      </c>
      <c r="D12">
        <f t="shared" si="1"/>
        <v>12.581932142856886</v>
      </c>
      <c r="E12">
        <f t="shared" si="8"/>
        <v>32.365952935510165</v>
      </c>
      <c r="F12">
        <f t="shared" si="2"/>
        <v>391.40747872413732</v>
      </c>
      <c r="G12">
        <f t="shared" si="3"/>
        <v>8658499.0243014973</v>
      </c>
      <c r="L12">
        <f>Input!J13</f>
        <v>1.8348651428570975</v>
      </c>
      <c r="M12">
        <f t="shared" si="4"/>
        <v>0.41939785714248501</v>
      </c>
      <c r="N12">
        <f t="shared" si="5"/>
        <v>3.4774565339661399</v>
      </c>
      <c r="O12">
        <f t="shared" si="6"/>
        <v>2.6981064781455393</v>
      </c>
      <c r="P12">
        <f t="shared" si="7"/>
        <v>1034.3028099132559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146</v>
      </c>
      <c r="B13">
        <f t="shared" si="0"/>
        <v>10</v>
      </c>
      <c r="C13" s="4">
        <f>Input!I14</f>
        <v>1661.313054714286</v>
      </c>
      <c r="D13">
        <f t="shared" si="1"/>
        <v>14.338160142857078</v>
      </c>
      <c r="E13">
        <f t="shared" si="8"/>
        <v>35.901829536849391</v>
      </c>
      <c r="F13">
        <f t="shared" si="2"/>
        <v>464.99183773340081</v>
      </c>
      <c r="G13">
        <f t="shared" si="3"/>
        <v>8637702.6612785999</v>
      </c>
      <c r="L13">
        <f>Input!J14</f>
        <v>1.756228000000192</v>
      </c>
      <c r="M13">
        <f t="shared" si="4"/>
        <v>0.34076071428557952</v>
      </c>
      <c r="N13">
        <f t="shared" si="5"/>
        <v>3.5358766013392273</v>
      </c>
      <c r="O13">
        <f t="shared" si="6"/>
        <v>3.1671491442479849</v>
      </c>
      <c r="P13">
        <f t="shared" si="7"/>
        <v>1030.5485764912401</v>
      </c>
      <c r="S13" t="s">
        <v>23</v>
      </c>
      <c r="T13">
        <f>_Ac*0.8413</f>
        <v>4517.0759702904379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147</v>
      </c>
      <c r="B14">
        <f t="shared" si="0"/>
        <v>11</v>
      </c>
      <c r="C14" s="4">
        <f>Input!I15</f>
        <v>1663.4886804285718</v>
      </c>
      <c r="D14">
        <f t="shared" si="1"/>
        <v>16.513785857142921</v>
      </c>
      <c r="E14">
        <f t="shared" si="8"/>
        <v>39.49759406156253</v>
      </c>
      <c r="F14">
        <f t="shared" si="2"/>
        <v>528.25543957754621</v>
      </c>
      <c r="G14">
        <f t="shared" si="3"/>
        <v>8616579.7093616519</v>
      </c>
      <c r="L14">
        <f>Input!J15</f>
        <v>2.1756257142858431</v>
      </c>
      <c r="M14">
        <f t="shared" si="4"/>
        <v>0.76015842857123062</v>
      </c>
      <c r="N14">
        <f t="shared" si="5"/>
        <v>3.5957645247131418</v>
      </c>
      <c r="O14">
        <f t="shared" si="6"/>
        <v>2.0167942408818633</v>
      </c>
      <c r="P14">
        <f t="shared" si="7"/>
        <v>1026.7070998450513</v>
      </c>
      <c r="S14" t="s">
        <v>24</v>
      </c>
      <c r="T14">
        <f>_Ac*0.9772</f>
        <v>5246.7450828097171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148</v>
      </c>
      <c r="B15">
        <f t="shared" si="0"/>
        <v>12</v>
      </c>
      <c r="C15" s="4">
        <f>Input!I16</f>
        <v>1665.8215802857144</v>
      </c>
      <c r="D15">
        <f t="shared" si="1"/>
        <v>18.846685714285513</v>
      </c>
      <c r="E15">
        <f t="shared" si="8"/>
        <v>43.154763366928762</v>
      </c>
      <c r="F15">
        <f t="shared" si="2"/>
        <v>590.88263916693415</v>
      </c>
      <c r="G15">
        <f t="shared" si="3"/>
        <v>8595122.5665312894</v>
      </c>
      <c r="L15">
        <f>Input!J16</f>
        <v>2.3328998571425927</v>
      </c>
      <c r="M15">
        <f t="shared" si="4"/>
        <v>0.91743257142798029</v>
      </c>
      <c r="N15">
        <f t="shared" si="5"/>
        <v>3.6571693053662293</v>
      </c>
      <c r="O15">
        <f t="shared" si="6"/>
        <v>1.7536895714985348</v>
      </c>
      <c r="P15">
        <f t="shared" si="7"/>
        <v>1022.7757732067676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149</v>
      </c>
      <c r="B16">
        <f t="shared" si="0"/>
        <v>13</v>
      </c>
      <c r="C16" s="4">
        <f>Input!I17</f>
        <v>1668.3903914285713</v>
      </c>
      <c r="D16">
        <f t="shared" si="1"/>
        <v>21.415496857142443</v>
      </c>
      <c r="E16">
        <f t="shared" si="8"/>
        <v>46.874905347328891</v>
      </c>
      <c r="F16">
        <f t="shared" si="2"/>
        <v>648.18148067017773</v>
      </c>
      <c r="G16">
        <f t="shared" si="3"/>
        <v>8573323.3985269871</v>
      </c>
      <c r="L16">
        <f>Input!J17</f>
        <v>2.56881114285693</v>
      </c>
      <c r="M16">
        <f t="shared" si="4"/>
        <v>1.1533438571423176</v>
      </c>
      <c r="N16">
        <f t="shared" si="5"/>
        <v>3.7201419804001281</v>
      </c>
      <c r="O16">
        <f t="shared" si="6"/>
        <v>1.325562697477922</v>
      </c>
      <c r="P16">
        <f t="shared" si="7"/>
        <v>1018.7518974340106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150</v>
      </c>
      <c r="B17">
        <f t="shared" si="0"/>
        <v>14</v>
      </c>
      <c r="C17" s="4">
        <f>Input!I18</f>
        <v>1670.9329901428571</v>
      </c>
      <c r="D17">
        <f t="shared" si="1"/>
        <v>23.958095571428203</v>
      </c>
      <c r="E17">
        <f t="shared" si="8"/>
        <v>50.659641071007819</v>
      </c>
      <c r="F17">
        <f t="shared" si="2"/>
        <v>712.97253206612049</v>
      </c>
      <c r="G17">
        <f t="shared" si="3"/>
        <v>8551174.1301676799</v>
      </c>
      <c r="L17">
        <f>Input!J18</f>
        <v>2.5425987142857593</v>
      </c>
      <c r="M17">
        <f t="shared" si="4"/>
        <v>1.1271314285711469</v>
      </c>
      <c r="N17">
        <f t="shared" si="5"/>
        <v>3.7847357236789296</v>
      </c>
      <c r="O17">
        <f t="shared" si="6"/>
        <v>1.5429043501042088</v>
      </c>
      <c r="P17">
        <f t="shared" si="7"/>
        <v>1014.6326774049559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151</v>
      </c>
      <c r="B18">
        <f t="shared" si="0"/>
        <v>15</v>
      </c>
      <c r="C18" s="4">
        <f>Input!I19</f>
        <v>1673.8949865714283</v>
      </c>
      <c r="D18">
        <f t="shared" si="1"/>
        <v>26.920091999999386</v>
      </c>
      <c r="E18">
        <f t="shared" si="8"/>
        <v>54.510647023574002</v>
      </c>
      <c r="F18">
        <f t="shared" si="2"/>
        <v>761.23872650889848</v>
      </c>
      <c r="G18">
        <f t="shared" si="3"/>
        <v>8528666.4362949226</v>
      </c>
      <c r="L18">
        <f>Input!J19</f>
        <v>2.9619964285711831</v>
      </c>
      <c r="M18">
        <f t="shared" si="4"/>
        <v>1.5465291428565706</v>
      </c>
      <c r="N18">
        <f t="shared" si="5"/>
        <v>3.8510059525661848</v>
      </c>
      <c r="O18">
        <f t="shared" si="6"/>
        <v>0.79033793375381967</v>
      </c>
      <c r="P18">
        <f t="shared" si="7"/>
        <v>1010.4152182750337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152</v>
      </c>
      <c r="B19">
        <f t="shared" si="0"/>
        <v>16</v>
      </c>
      <c r="C19" s="4">
        <f>Input!I20</f>
        <v>1677.1191065714283</v>
      </c>
      <c r="D19">
        <f t="shared" si="1"/>
        <v>30.14421199999947</v>
      </c>
      <c r="E19">
        <f t="shared" si="8"/>
        <v>58.429657464410894</v>
      </c>
      <c r="F19">
        <f t="shared" si="2"/>
        <v>800.06642512019278</v>
      </c>
      <c r="G19">
        <f t="shared" si="3"/>
        <v>8505791.7323203515</v>
      </c>
      <c r="L19">
        <f>Input!J20</f>
        <v>3.2241200000000845</v>
      </c>
      <c r="M19">
        <f t="shared" si="4"/>
        <v>1.808652714285472</v>
      </c>
      <c r="N19">
        <f t="shared" si="5"/>
        <v>3.9190104408368907</v>
      </c>
      <c r="O19">
        <f t="shared" si="6"/>
        <v>0.48287272476637083</v>
      </c>
      <c r="P19">
        <f t="shared" si="7"/>
        <v>1006.0965215918354</v>
      </c>
    </row>
    <row r="20" spans="1:35" ht="14.45" x14ac:dyDescent="0.3">
      <c r="A20">
        <f>Input!G21</f>
        <v>153</v>
      </c>
      <c r="B20">
        <f t="shared" si="0"/>
        <v>17</v>
      </c>
      <c r="C20" s="4">
        <f>Input!I21</f>
        <v>1680.9985355714286</v>
      </c>
      <c r="D20">
        <f t="shared" si="1"/>
        <v>34.02364099999977</v>
      </c>
      <c r="E20">
        <f t="shared" si="8"/>
        <v>62.418466902579766</v>
      </c>
      <c r="F20">
        <f t="shared" si="2"/>
        <v>806.26613803782789</v>
      </c>
      <c r="G20">
        <f t="shared" si="3"/>
        <v>8482541.1643581633</v>
      </c>
      <c r="L20">
        <f>Input!J21</f>
        <v>3.8794290000003002</v>
      </c>
      <c r="M20">
        <f t="shared" si="4"/>
        <v>2.4639617142856878</v>
      </c>
      <c r="N20">
        <f t="shared" si="5"/>
        <v>3.9888094381688695</v>
      </c>
      <c r="O20">
        <f t="shared" si="6"/>
        <v>1.1964080253948198E-2</v>
      </c>
      <c r="P20">
        <f t="shared" si="7"/>
        <v>1001.6734812649713</v>
      </c>
    </row>
    <row r="21" spans="1:35" ht="14.45" x14ac:dyDescent="0.3">
      <c r="A21">
        <f>Input!G22</f>
        <v>154</v>
      </c>
      <c r="B21">
        <f t="shared" si="0"/>
        <v>18</v>
      </c>
      <c r="C21" s="4">
        <f>Input!I22</f>
        <v>1684.7206904285715</v>
      </c>
      <c r="D21">
        <f t="shared" si="1"/>
        <v>37.745795857142639</v>
      </c>
      <c r="E21">
        <f t="shared" si="8"/>
        <v>66.47893269922713</v>
      </c>
      <c r="F21">
        <f t="shared" si="2"/>
        <v>825.59315278595307</v>
      </c>
      <c r="G21">
        <f t="shared" si="3"/>
        <v>8458905.5989225246</v>
      </c>
      <c r="L21">
        <f>Input!J22</f>
        <v>3.7221548571428684</v>
      </c>
      <c r="M21">
        <f t="shared" si="4"/>
        <v>2.306687571428256</v>
      </c>
      <c r="N21">
        <f t="shared" si="5"/>
        <v>4.0604657966473567</v>
      </c>
      <c r="O21">
        <f t="shared" si="6"/>
        <v>0.11445429178840956</v>
      </c>
      <c r="P21">
        <f t="shared" si="7"/>
        <v>997.14287938794189</v>
      </c>
    </row>
    <row r="22" spans="1:35" ht="14.45" x14ac:dyDescent="0.3">
      <c r="A22">
        <f>Input!G23</f>
        <v>155</v>
      </c>
      <c r="B22">
        <f t="shared" si="0"/>
        <v>19</v>
      </c>
      <c r="C22" s="4">
        <f>Input!I23</f>
        <v>1688.6787565714283</v>
      </c>
      <c r="D22">
        <f t="shared" si="1"/>
        <v>41.70386199999939</v>
      </c>
      <c r="E22">
        <f t="shared" si="8"/>
        <v>70.612977803975525</v>
      </c>
      <c r="F22">
        <f t="shared" si="2"/>
        <v>835.73697656770275</v>
      </c>
      <c r="G22">
        <f t="shared" si="3"/>
        <v>8434875.6121685915</v>
      </c>
      <c r="L22">
        <f>Input!J23</f>
        <v>3.958066142856751</v>
      </c>
      <c r="M22">
        <f t="shared" si="4"/>
        <v>2.5425988571421385</v>
      </c>
      <c r="N22">
        <f t="shared" si="5"/>
        <v>4.1340451047483988</v>
      </c>
      <c r="O22">
        <f t="shared" si="6"/>
        <v>3.0968595028462047E-2</v>
      </c>
      <c r="P22">
        <f t="shared" si="7"/>
        <v>992.50138190948394</v>
      </c>
    </row>
    <row r="23" spans="1:35" ht="14.45" x14ac:dyDescent="0.3">
      <c r="A23">
        <f>Input!G24</f>
        <v>156</v>
      </c>
      <c r="B23">
        <f t="shared" si="0"/>
        <v>20</v>
      </c>
      <c r="C23" s="4">
        <f>Input!I24</f>
        <v>1693.9736528571427</v>
      </c>
      <c r="D23">
        <f t="shared" si="1"/>
        <v>46.998758285713848</v>
      </c>
      <c r="E23">
        <f t="shared" si="8"/>
        <v>74.822593633276469</v>
      </c>
      <c r="F23">
        <f t="shared" si="2"/>
        <v>774.16581344827512</v>
      </c>
      <c r="G23">
        <f t="shared" si="3"/>
        <v>8410441.4786548894</v>
      </c>
      <c r="L23">
        <f>Input!J24</f>
        <v>5.2948962857144579</v>
      </c>
      <c r="M23">
        <f t="shared" si="4"/>
        <v>3.8794289999998455</v>
      </c>
      <c r="N23">
        <f t="shared" si="5"/>
        <v>4.2096158293009474</v>
      </c>
      <c r="O23">
        <f t="shared" si="6"/>
        <v>1.1778336690731177</v>
      </c>
      <c r="P23">
        <f t="shared" si="7"/>
        <v>987.7455341523214</v>
      </c>
      <c r="T23">
        <f>5024*0.8413</f>
        <v>4226.6912000000002</v>
      </c>
      <c r="U23">
        <v>135</v>
      </c>
    </row>
    <row r="24" spans="1:35" ht="14.45" x14ac:dyDescent="0.3">
      <c r="A24">
        <f>Input!G25</f>
        <v>157</v>
      </c>
      <c r="B24">
        <f t="shared" si="0"/>
        <v>21</v>
      </c>
      <c r="C24" s="4">
        <f>Input!I25</f>
        <v>1699.5306728571429</v>
      </c>
      <c r="D24">
        <f t="shared" si="1"/>
        <v>52.555778285714041</v>
      </c>
      <c r="E24">
        <f t="shared" si="8"/>
        <v>79.109843099241061</v>
      </c>
      <c r="F24">
        <f t="shared" si="2"/>
        <v>705.11835812099378</v>
      </c>
      <c r="G24">
        <f t="shared" si="3"/>
        <v>8385593.1596036265</v>
      </c>
      <c r="L24">
        <f>Input!J25</f>
        <v>5.5570200000001932</v>
      </c>
      <c r="M24">
        <f t="shared" si="4"/>
        <v>4.1415527142855808</v>
      </c>
      <c r="N24">
        <f t="shared" si="5"/>
        <v>4.2872494659645968</v>
      </c>
      <c r="O24">
        <f t="shared" si="6"/>
        <v>1.6123172091050439</v>
      </c>
      <c r="P24">
        <f t="shared" si="7"/>
        <v>982.87175617786045</v>
      </c>
    </row>
    <row r="25" spans="1:35" ht="14.45" x14ac:dyDescent="0.3">
      <c r="A25">
        <f>Input!G26</f>
        <v>158</v>
      </c>
      <c r="B25">
        <f t="shared" si="0"/>
        <v>22</v>
      </c>
      <c r="C25" s="4">
        <f>Input!I26</f>
        <v>1705.7430018571431</v>
      </c>
      <c r="D25">
        <f t="shared" si="1"/>
        <v>58.768107285714223</v>
      </c>
      <c r="E25">
        <f t="shared" si="8"/>
        <v>83.476863798041009</v>
      </c>
      <c r="F25">
        <f t="shared" si="2"/>
        <v>610.52264838545136</v>
      </c>
      <c r="G25">
        <f t="shared" si="3"/>
        <v>8360320.2906343015</v>
      </c>
      <c r="L25">
        <f>Input!J26</f>
        <v>6.2123290000001816</v>
      </c>
      <c r="M25">
        <f t="shared" si="4"/>
        <v>4.7968617142855692</v>
      </c>
      <c r="N25">
        <f t="shared" si="5"/>
        <v>4.3670206987999514</v>
      </c>
      <c r="O25">
        <f t="shared" si="6"/>
        <v>3.4051627264784798</v>
      </c>
      <c r="P25">
        <f t="shared" si="7"/>
        <v>977.87633799607829</v>
      </c>
    </row>
    <row r="26" spans="1:35" ht="14.45" x14ac:dyDescent="0.3">
      <c r="A26">
        <f>Input!G27</f>
        <v>159</v>
      </c>
      <c r="B26">
        <f t="shared" si="0"/>
        <v>23</v>
      </c>
      <c r="C26" s="4">
        <f>Input!I27</f>
        <v>1712.5582151428571</v>
      </c>
      <c r="D26">
        <f t="shared" si="1"/>
        <v>65.583320571428203</v>
      </c>
      <c r="E26">
        <f t="shared" si="8"/>
        <v>87.925871367592947</v>
      </c>
      <c r="F26">
        <f t="shared" si="2"/>
        <v>499.18957607920186</v>
      </c>
      <c r="G26">
        <f t="shared" si="3"/>
        <v>8334612.1689447826</v>
      </c>
      <c r="L26">
        <f>Input!J27</f>
        <v>6.8152132857139804</v>
      </c>
      <c r="M26">
        <f t="shared" si="4"/>
        <v>5.399745999999368</v>
      </c>
      <c r="N26">
        <f t="shared" si="5"/>
        <v>4.4490075695519451</v>
      </c>
      <c r="O26">
        <f t="shared" si="6"/>
        <v>5.5989294911978904</v>
      </c>
      <c r="P26">
        <f t="shared" si="7"/>
        <v>972.75543462072289</v>
      </c>
    </row>
    <row r="27" spans="1:35" ht="14.45" x14ac:dyDescent="0.3">
      <c r="A27">
        <f>Input!G28</f>
        <v>160</v>
      </c>
      <c r="B27">
        <f t="shared" si="0"/>
        <v>24</v>
      </c>
      <c r="C27" s="4">
        <f>Input!I28</f>
        <v>1720.7102585714288</v>
      </c>
      <c r="D27">
        <f t="shared" si="1"/>
        <v>73.73536399999989</v>
      </c>
      <c r="E27">
        <f t="shared" si="8"/>
        <v>92.459163024906161</v>
      </c>
      <c r="F27">
        <f t="shared" si="2"/>
        <v>350.58064992508099</v>
      </c>
      <c r="G27">
        <f t="shared" si="3"/>
        <v>8308457.739912739</v>
      </c>
      <c r="L27">
        <f>Input!J28</f>
        <v>8.1520434285716874</v>
      </c>
      <c r="M27">
        <f t="shared" si="4"/>
        <v>6.736576142857075</v>
      </c>
      <c r="N27">
        <f t="shared" si="5"/>
        <v>4.5332916573132112</v>
      </c>
      <c r="O27">
        <f t="shared" si="6"/>
        <v>13.095364381986359</v>
      </c>
      <c r="P27">
        <f t="shared" si="7"/>
        <v>967.50506097097241</v>
      </c>
    </row>
    <row r="28" spans="1:35" ht="14.45" x14ac:dyDescent="0.3">
      <c r="A28">
        <f>Input!G29</f>
        <v>161</v>
      </c>
      <c r="B28">
        <f t="shared" si="0"/>
        <v>25</v>
      </c>
      <c r="C28" s="4">
        <f>Input!I29</f>
        <v>1729.7797345714287</v>
      </c>
      <c r="D28">
        <f t="shared" si="1"/>
        <v>82.804839999999786</v>
      </c>
      <c r="E28">
        <f t="shared" si="8"/>
        <v>97.079121294191495</v>
      </c>
      <c r="F28">
        <f t="shared" si="2"/>
        <v>203.75510646571135</v>
      </c>
      <c r="G28">
        <f t="shared" si="3"/>
        <v>8281845.5830889158</v>
      </c>
      <c r="L28">
        <f>Input!J29</f>
        <v>9.0694759999998951</v>
      </c>
      <c r="M28">
        <f t="shared" si="4"/>
        <v>7.6540087142852826</v>
      </c>
      <c r="N28">
        <f t="shared" si="5"/>
        <v>4.6199582692853394</v>
      </c>
      <c r="O28">
        <f t="shared" si="6"/>
        <v>19.798208035943208</v>
      </c>
      <c r="P28">
        <f t="shared" si="7"/>
        <v>962.12108662193305</v>
      </c>
    </row>
    <row r="29" spans="1:35" ht="14.45" x14ac:dyDescent="0.3">
      <c r="A29">
        <f>Input!G30</f>
        <v>162</v>
      </c>
      <c r="B29">
        <f t="shared" si="0"/>
        <v>26</v>
      </c>
      <c r="C29" s="4">
        <f>Input!I30</f>
        <v>1739.4783071428571</v>
      </c>
      <c r="D29">
        <f t="shared" si="1"/>
        <v>92.503412571428271</v>
      </c>
      <c r="E29">
        <f t="shared" si="8"/>
        <v>101.78821793760216</v>
      </c>
      <c r="F29">
        <f t="shared" si="2"/>
        <v>86.207610687731361</v>
      </c>
      <c r="G29">
        <f t="shared" si="3"/>
        <v>8254763.8975524344</v>
      </c>
      <c r="L29">
        <f>Input!J30</f>
        <v>9.6985725714284854</v>
      </c>
      <c r="M29">
        <f t="shared" si="4"/>
        <v>8.2831052857138729</v>
      </c>
      <c r="N29">
        <f t="shared" si="5"/>
        <v>4.7090966434106667</v>
      </c>
      <c r="O29">
        <f t="shared" si="6"/>
        <v>24.894870036269275</v>
      </c>
      <c r="P29">
        <f t="shared" si="7"/>
        <v>956.59923040780734</v>
      </c>
    </row>
    <row r="30" spans="1:35" ht="14.45" x14ac:dyDescent="0.3">
      <c r="A30">
        <f>Input!G31</f>
        <v>163</v>
      </c>
      <c r="B30">
        <f t="shared" si="0"/>
        <v>27</v>
      </c>
      <c r="C30" s="4">
        <f>Input!I31</f>
        <v>1748.6526325714283</v>
      </c>
      <c r="D30">
        <f t="shared" si="1"/>
        <v>101.67773799999941</v>
      </c>
      <c r="E30">
        <f t="shared" si="8"/>
        <v>106.58901810130882</v>
      </c>
      <c r="F30">
        <f t="shared" si="2"/>
        <v>24.120672233517823</v>
      </c>
      <c r="G30">
        <f t="shared" si="3"/>
        <v>8227200.4865967846</v>
      </c>
      <c r="L30">
        <f>Input!J31</f>
        <v>9.1743254285711373</v>
      </c>
      <c r="M30">
        <f t="shared" si="4"/>
        <v>7.7588581428565249</v>
      </c>
      <c r="N30">
        <f t="shared" si="5"/>
        <v>4.8008001637066684</v>
      </c>
      <c r="O30">
        <f t="shared" si="6"/>
        <v>19.127723242407821</v>
      </c>
      <c r="P30">
        <f t="shared" si="7"/>
        <v>950.93505488327025</v>
      </c>
    </row>
    <row r="31" spans="1:35" ht="14.45" x14ac:dyDescent="0.3">
      <c r="A31">
        <f>Input!G32</f>
        <v>164</v>
      </c>
      <c r="B31">
        <f t="shared" si="0"/>
        <v>28</v>
      </c>
      <c r="C31" s="4">
        <f>Input!I32</f>
        <v>1758.8492398571429</v>
      </c>
      <c r="D31">
        <f t="shared" si="1"/>
        <v>111.87434528571407</v>
      </c>
      <c r="E31">
        <f t="shared" si="8"/>
        <v>111.48418469050817</v>
      </c>
      <c r="F31">
        <f t="shared" si="2"/>
        <v>0.1522252900514211</v>
      </c>
      <c r="G31">
        <f t="shared" si="3"/>
        <v>8199142.7417136878</v>
      </c>
      <c r="L31">
        <f>Input!J32</f>
        <v>10.196607285714663</v>
      </c>
      <c r="M31">
        <f t="shared" si="4"/>
        <v>8.7811400000000503</v>
      </c>
      <c r="N31">
        <f t="shared" si="5"/>
        <v>4.895166589199345</v>
      </c>
      <c r="O31">
        <f t="shared" si="6"/>
        <v>28.105273458668819</v>
      </c>
      <c r="P31">
        <f t="shared" si="7"/>
        <v>945.1239606506158</v>
      </c>
    </row>
    <row r="32" spans="1:35" ht="14.45" x14ac:dyDescent="0.3">
      <c r="A32">
        <f>Input!G33</f>
        <v>165</v>
      </c>
      <c r="B32">
        <f t="shared" si="0"/>
        <v>29</v>
      </c>
      <c r="C32" s="4">
        <f>Input!I33</f>
        <v>1768.6526617142856</v>
      </c>
      <c r="D32">
        <f t="shared" si="1"/>
        <v>121.67776714285674</v>
      </c>
      <c r="E32">
        <f t="shared" si="8"/>
        <v>116.4764829879299</v>
      </c>
      <c r="F32">
        <f t="shared" si="2"/>
        <v>27.053356860293</v>
      </c>
      <c r="G32">
        <f t="shared" si="3"/>
        <v>8170577.6258405047</v>
      </c>
      <c r="L32">
        <f>Input!J33</f>
        <v>9.8034218571426663</v>
      </c>
      <c r="M32">
        <f t="shared" si="4"/>
        <v>8.3879545714280539</v>
      </c>
      <c r="N32">
        <f t="shared" si="5"/>
        <v>4.9922982974217218</v>
      </c>
      <c r="O32">
        <f t="shared" si="6"/>
        <v>23.146909906901932</v>
      </c>
      <c r="P32">
        <f t="shared" si="7"/>
        <v>939.16118056258097</v>
      </c>
    </row>
    <row r="33" spans="1:16" ht="14.45" x14ac:dyDescent="0.3">
      <c r="A33">
        <f>Input!G34</f>
        <v>166</v>
      </c>
      <c r="B33">
        <f t="shared" si="0"/>
        <v>30</v>
      </c>
      <c r="C33" s="4">
        <f>Input!I34</f>
        <v>1778.6919948571428</v>
      </c>
      <c r="D33">
        <f t="shared" si="1"/>
        <v>131.71710028571397</v>
      </c>
      <c r="E33">
        <f t="shared" si="8"/>
        <v>121.56878553144905</v>
      </c>
      <c r="F33">
        <f t="shared" si="2"/>
        <v>102.98829235163099</v>
      </c>
      <c r="G33">
        <f t="shared" si="3"/>
        <v>8141491.6558351964</v>
      </c>
      <c r="L33">
        <f>Input!J34</f>
        <v>10.039333142857231</v>
      </c>
      <c r="M33">
        <f t="shared" si="4"/>
        <v>8.6238658571426186</v>
      </c>
      <c r="N33">
        <f t="shared" si="5"/>
        <v>5.0923025435191533</v>
      </c>
      <c r="O33">
        <f t="shared" si="6"/>
        <v>24.473111750787261</v>
      </c>
      <c r="P33">
        <f t="shared" si="7"/>
        <v>933.04177381351553</v>
      </c>
    </row>
    <row r="34" spans="1:16" ht="14.45" x14ac:dyDescent="0.3">
      <c r="A34">
        <f>Input!G35</f>
        <v>167</v>
      </c>
      <c r="B34">
        <f t="shared" si="0"/>
        <v>31</v>
      </c>
      <c r="C34" s="4">
        <f>Input!I35</f>
        <v>1788.0498067142855</v>
      </c>
      <c r="D34">
        <f t="shared" si="1"/>
        <v>141.07491214285665</v>
      </c>
      <c r="E34">
        <f t="shared" si="8"/>
        <v>126.76407726753409</v>
      </c>
      <c r="F34">
        <f t="shared" si="2"/>
        <v>204.79999482874834</v>
      </c>
      <c r="G34">
        <f t="shared" si="3"/>
        <v>8111870.8841412896</v>
      </c>
      <c r="L34">
        <f>Input!J35</f>
        <v>9.3578118571426785</v>
      </c>
      <c r="M34">
        <f t="shared" si="4"/>
        <v>7.942344571428066</v>
      </c>
      <c r="N34">
        <f t="shared" si="5"/>
        <v>5.195291736085041</v>
      </c>
      <c r="O34">
        <f t="shared" si="6"/>
        <v>17.32657375820969</v>
      </c>
      <c r="P34">
        <f t="shared" si="7"/>
        <v>926.76061993478299</v>
      </c>
    </row>
    <row r="35" spans="1:16" ht="14.45" x14ac:dyDescent="0.3">
      <c r="A35">
        <f>Input!G36</f>
        <v>168</v>
      </c>
      <c r="B35">
        <f t="shared" si="0"/>
        <v>32</v>
      </c>
      <c r="C35" s="4">
        <f>Input!I36</f>
        <v>1797.643529857143</v>
      </c>
      <c r="D35">
        <f t="shared" si="1"/>
        <v>150.66863528571412</v>
      </c>
      <c r="E35">
        <f t="shared" si="8"/>
        <v>132.06546099847355</v>
      </c>
      <c r="F35">
        <f t="shared" si="2"/>
        <v>346.07809356144844</v>
      </c>
      <c r="G35">
        <f t="shared" si="3"/>
        <v>8081700.8796035424</v>
      </c>
      <c r="L35">
        <f>Input!J36</f>
        <v>9.5937231428574705</v>
      </c>
      <c r="M35">
        <f t="shared" si="4"/>
        <v>8.1782558571428581</v>
      </c>
      <c r="N35">
        <f t="shared" si="5"/>
        <v>5.3013837309394702</v>
      </c>
      <c r="O35">
        <f t="shared" si="6"/>
        <v>18.424177627104566</v>
      </c>
      <c r="P35">
        <f t="shared" si="7"/>
        <v>920.31241271401518</v>
      </c>
    </row>
    <row r="36" spans="1:16" ht="14.45" x14ac:dyDescent="0.3">
      <c r="A36">
        <f>Input!G37</f>
        <v>169</v>
      </c>
      <c r="B36">
        <f t="shared" si="0"/>
        <v>33</v>
      </c>
      <c r="C36" s="4">
        <f>Input!I37</f>
        <v>1807.2634652857143</v>
      </c>
      <c r="D36">
        <f t="shared" si="1"/>
        <v>160.28857071428547</v>
      </c>
      <c r="E36">
        <f t="shared" si="8"/>
        <v>137.47616314263323</v>
      </c>
      <c r="F36">
        <f t="shared" si="2"/>
        <v>520.40593921517666</v>
      </c>
      <c r="G36">
        <f t="shared" si="3"/>
        <v>8050966.7073933678</v>
      </c>
      <c r="L36">
        <f>Input!J37</f>
        <v>9.6199354285713525</v>
      </c>
      <c r="M36">
        <f t="shared" si="4"/>
        <v>8.2044681428567401</v>
      </c>
      <c r="N36">
        <f t="shared" si="5"/>
        <v>5.4107021441596794</v>
      </c>
      <c r="O36">
        <f t="shared" si="6"/>
        <v>17.717644842599082</v>
      </c>
      <c r="P36">
        <f t="shared" si="7"/>
        <v>913.69165406220213</v>
      </c>
    </row>
    <row r="37" spans="1:16" ht="14.45" x14ac:dyDescent="0.3">
      <c r="A37">
        <f>Input!G38</f>
        <v>170</v>
      </c>
      <c r="B37">
        <f t="shared" si="0"/>
        <v>34</v>
      </c>
      <c r="C37" s="4">
        <f>Input!I38</f>
        <v>1817.119312</v>
      </c>
      <c r="D37">
        <f t="shared" si="1"/>
        <v>170.14441742857116</v>
      </c>
      <c r="E37">
        <f t="shared" si="8"/>
        <v>142.99953982840913</v>
      </c>
      <c r="F37">
        <f t="shared" si="2"/>
        <v>736.8443799277785</v>
      </c>
      <c r="G37">
        <f t="shared" si="3"/>
        <v>8019652.9080013009</v>
      </c>
      <c r="L37">
        <f>Input!J38</f>
        <v>9.8558467142856898</v>
      </c>
      <c r="M37">
        <f t="shared" si="4"/>
        <v>8.4403794285710774</v>
      </c>
      <c r="N37">
        <f t="shared" si="5"/>
        <v>5.5233766857759088</v>
      </c>
      <c r="O37">
        <f t="shared" si="6"/>
        <v>18.770296547935544</v>
      </c>
      <c r="P37">
        <f t="shared" si="7"/>
        <v>906.89264785764362</v>
      </c>
    </row>
    <row r="38" spans="1:16" ht="14.45" x14ac:dyDescent="0.3">
      <c r="A38">
        <f>Input!G39</f>
        <v>171</v>
      </c>
      <c r="B38">
        <f t="shared" si="0"/>
        <v>35</v>
      </c>
      <c r="C38" s="4">
        <f>Input!I39</f>
        <v>1826.5557609999998</v>
      </c>
      <c r="D38">
        <f t="shared" si="1"/>
        <v>179.58086642857097</v>
      </c>
      <c r="E38">
        <f t="shared" si="8"/>
        <v>148.63908334406889</v>
      </c>
      <c r="F38">
        <f t="shared" si="2"/>
        <v>957.39394044837888</v>
      </c>
      <c r="G38">
        <f t="shared" si="3"/>
        <v>7987743.4752520975</v>
      </c>
      <c r="L38">
        <f>Input!J39</f>
        <v>9.4364489999998113</v>
      </c>
      <c r="M38">
        <f t="shared" si="4"/>
        <v>8.0209817142851989</v>
      </c>
      <c r="N38">
        <f t="shared" si="5"/>
        <v>5.6395435156597618</v>
      </c>
      <c r="O38">
        <f t="shared" si="6"/>
        <v>14.416491257011547</v>
      </c>
      <c r="P38">
        <f t="shared" si="7"/>
        <v>899.9094938016633</v>
      </c>
    </row>
    <row r="39" spans="1:16" ht="14.45" x14ac:dyDescent="0.3">
      <c r="A39">
        <f>Input!G40</f>
        <v>172</v>
      </c>
      <c r="B39">
        <f t="shared" si="0"/>
        <v>36</v>
      </c>
      <c r="C39" s="4">
        <f>Input!I40</f>
        <v>1836.4902448571429</v>
      </c>
      <c r="D39">
        <f t="shared" si="1"/>
        <v>189.51535028571402</v>
      </c>
      <c r="E39">
        <f t="shared" si="8"/>
        <v>154.39842896732441</v>
      </c>
      <c r="F39">
        <f t="shared" si="2"/>
        <v>1233.1981628819669</v>
      </c>
      <c r="G39">
        <f t="shared" si="3"/>
        <v>7955221.8332962776</v>
      </c>
      <c r="L39">
        <f>Input!J40</f>
        <v>9.93448385714305</v>
      </c>
      <c r="M39">
        <f t="shared" si="4"/>
        <v>8.5190165714284376</v>
      </c>
      <c r="N39">
        <f t="shared" si="5"/>
        <v>5.7593456232555171</v>
      </c>
      <c r="O39">
        <f t="shared" si="6"/>
        <v>17.431779272069509</v>
      </c>
      <c r="P39">
        <f t="shared" si="7"/>
        <v>892.73608132776633</v>
      </c>
    </row>
    <row r="40" spans="1:16" ht="14.45" x14ac:dyDescent="0.3">
      <c r="A40">
        <f>Input!G41</f>
        <v>173</v>
      </c>
      <c r="B40">
        <f t="shared" si="0"/>
        <v>37</v>
      </c>
      <c r="C40" s="4">
        <f>Input!I41</f>
        <v>1845.559720857143</v>
      </c>
      <c r="D40">
        <f t="shared" si="1"/>
        <v>198.58482628571414</v>
      </c>
      <c r="E40">
        <f t="shared" si="8"/>
        <v>160.28136220026317</v>
      </c>
      <c r="F40">
        <f t="shared" si="2"/>
        <v>1467.1553609454322</v>
      </c>
      <c r="G40">
        <f t="shared" si="3"/>
        <v>7922070.8125302913</v>
      </c>
      <c r="L40">
        <f>Input!J41</f>
        <v>9.0694760000001224</v>
      </c>
      <c r="M40">
        <f t="shared" si="4"/>
        <v>7.65400871428551</v>
      </c>
      <c r="N40">
        <f t="shared" si="5"/>
        <v>5.8829332329387638</v>
      </c>
      <c r="O40">
        <f t="shared" si="6"/>
        <v>10.154054806311061</v>
      </c>
      <c r="P40">
        <f t="shared" si="7"/>
        <v>885.36608361379547</v>
      </c>
    </row>
    <row r="41" spans="1:16" ht="14.45" x14ac:dyDescent="0.3">
      <c r="A41">
        <f>Input!G42</f>
        <v>174</v>
      </c>
      <c r="B41">
        <f t="shared" si="0"/>
        <v>38</v>
      </c>
      <c r="C41" s="4">
        <f>Input!I42</f>
        <v>1855.1796562857141</v>
      </c>
      <c r="D41">
        <f t="shared" si="1"/>
        <v>208.20476171428527</v>
      </c>
      <c r="E41">
        <f t="shared" si="8"/>
        <v>166.29182643719531</v>
      </c>
      <c r="F41">
        <f t="shared" si="2"/>
        <v>1756.6941435415317</v>
      </c>
      <c r="G41">
        <f t="shared" si="3"/>
        <v>7888272.6243957188</v>
      </c>
      <c r="L41">
        <f>Input!J42</f>
        <v>9.6199354285711252</v>
      </c>
      <c r="M41">
        <f t="shared" si="4"/>
        <v>8.2044681428565127</v>
      </c>
      <c r="N41">
        <f t="shared" si="5"/>
        <v>6.0104642369321466</v>
      </c>
      <c r="O41">
        <f t="shared" si="6"/>
        <v>13.028282283271707</v>
      </c>
      <c r="P41">
        <f t="shared" si="7"/>
        <v>877.79295175573577</v>
      </c>
    </row>
    <row r="42" spans="1:16" ht="14.45" x14ac:dyDescent="0.3">
      <c r="A42">
        <f>Input!G43</f>
        <v>175</v>
      </c>
      <c r="B42">
        <f t="shared" si="0"/>
        <v>39</v>
      </c>
      <c r="C42" s="4">
        <f>Input!I43</f>
        <v>1863.9345840000001</v>
      </c>
      <c r="D42">
        <f t="shared" si="1"/>
        <v>216.95968942857121</v>
      </c>
      <c r="E42">
        <f t="shared" si="8"/>
        <v>172.43393109506133</v>
      </c>
      <c r="F42">
        <f t="shared" si="2"/>
        <v>1982.5431551741249</v>
      </c>
      <c r="G42">
        <f t="shared" si="3"/>
        <v>7853808.8350064298</v>
      </c>
      <c r="L42">
        <f>Input!J43</f>
        <v>8.754927714285941</v>
      </c>
      <c r="M42">
        <f t="shared" si="4"/>
        <v>7.3394604285713285</v>
      </c>
      <c r="N42">
        <f t="shared" si="5"/>
        <v>6.1421046578660032</v>
      </c>
      <c r="O42">
        <f t="shared" si="6"/>
        <v>6.8268443241596248</v>
      </c>
      <c r="P42">
        <f t="shared" si="7"/>
        <v>870.00990917234401</v>
      </c>
    </row>
    <row r="43" spans="1:16" ht="14.45" x14ac:dyDescent="0.3">
      <c r="A43">
        <f>Input!G44</f>
        <v>176</v>
      </c>
      <c r="B43">
        <f t="shared" si="0"/>
        <v>40</v>
      </c>
      <c r="C43" s="4">
        <f>Input!I44</f>
        <v>1872.2701140000001</v>
      </c>
      <c r="D43">
        <f t="shared" si="1"/>
        <v>225.29521942857127</v>
      </c>
      <c r="E43">
        <f t="shared" si="8"/>
        <v>178.71196023830464</v>
      </c>
      <c r="F43">
        <f t="shared" si="2"/>
        <v>2170.0000367875605</v>
      </c>
      <c r="G43">
        <f t="shared" si="3"/>
        <v>7818660.3375510694</v>
      </c>
      <c r="L43">
        <f>Input!J44</f>
        <v>8.3355300000000625</v>
      </c>
      <c r="M43">
        <f t="shared" si="4"/>
        <v>6.9200627142854501</v>
      </c>
      <c r="N43">
        <f t="shared" si="5"/>
        <v>6.2780291432433177</v>
      </c>
      <c r="O43">
        <f t="shared" si="6"/>
        <v>4.2333097755547389</v>
      </c>
      <c r="P43">
        <f t="shared" si="7"/>
        <v>862.00994632193795</v>
      </c>
    </row>
    <row r="44" spans="1:16" ht="14.45" x14ac:dyDescent="0.3">
      <c r="A44">
        <f>Input!G45</f>
        <v>177</v>
      </c>
      <c r="B44">
        <f t="shared" si="0"/>
        <v>41</v>
      </c>
      <c r="C44" s="4">
        <f>Input!I45</f>
        <v>1881.051254</v>
      </c>
      <c r="D44">
        <f t="shared" si="1"/>
        <v>234.0763594285711</v>
      </c>
      <c r="E44">
        <f t="shared" si="8"/>
        <v>185.13038173255947</v>
      </c>
      <c r="F44">
        <f t="shared" si="2"/>
        <v>2395.7087326184674</v>
      </c>
      <c r="G44">
        <f t="shared" si="3"/>
        <v>7782807.3234168775</v>
      </c>
      <c r="L44">
        <f>Input!J45</f>
        <v>8.781139999999823</v>
      </c>
      <c r="M44">
        <f t="shared" si="4"/>
        <v>7.3656727142852105</v>
      </c>
      <c r="N44">
        <f t="shared" si="5"/>
        <v>6.4184214942548223</v>
      </c>
      <c r="O44">
        <f t="shared" si="6"/>
        <v>5.5824387373898885</v>
      </c>
      <c r="P44">
        <f t="shared" si="7"/>
        <v>853.78581582673803</v>
      </c>
    </row>
    <row r="45" spans="1:16" ht="14.45" x14ac:dyDescent="0.3">
      <c r="A45">
        <f>Input!G46</f>
        <v>178</v>
      </c>
      <c r="B45">
        <f t="shared" si="0"/>
        <v>42</v>
      </c>
      <c r="C45" s="4">
        <f>Input!I46</f>
        <v>1890.0420928571427</v>
      </c>
      <c r="D45">
        <f t="shared" si="1"/>
        <v>243.06719828571386</v>
      </c>
      <c r="E45">
        <f t="shared" si="8"/>
        <v>191.69385696415213</v>
      </c>
      <c r="F45">
        <f t="shared" si="2"/>
        <v>2639.2201985416814</v>
      </c>
      <c r="G45">
        <f t="shared" si="3"/>
        <v>7746229.2519797385</v>
      </c>
      <c r="L45">
        <f>Input!J46</f>
        <v>8.9908388571427622</v>
      </c>
      <c r="M45">
        <f t="shared" si="4"/>
        <v>7.5753715714281498</v>
      </c>
      <c r="N45">
        <f t="shared" si="5"/>
        <v>6.5634752315926583</v>
      </c>
      <c r="O45">
        <f t="shared" si="6"/>
        <v>5.8920941706437446</v>
      </c>
      <c r="P45">
        <f t="shared" si="7"/>
        <v>845.33002811638062</v>
      </c>
    </row>
    <row r="46" spans="1:16" ht="14.45" x14ac:dyDescent="0.3">
      <c r="A46">
        <f>Input!G47</f>
        <v>179</v>
      </c>
      <c r="B46">
        <f t="shared" si="0"/>
        <v>43</v>
      </c>
      <c r="C46" s="4">
        <f>Input!I47</f>
        <v>1899.0067194285714</v>
      </c>
      <c r="D46">
        <f t="shared" si="1"/>
        <v>252.03182485714251</v>
      </c>
      <c r="E46">
        <f t="shared" si="8"/>
        <v>198.40725116528316</v>
      </c>
      <c r="F46">
        <f t="shared" si="2"/>
        <v>2875.5949036336542</v>
      </c>
      <c r="G46">
        <f t="shared" si="3"/>
        <v>7708904.8190043597</v>
      </c>
      <c r="L46">
        <f>Input!J47</f>
        <v>8.9646265714286528</v>
      </c>
      <c r="M46">
        <f t="shared" si="4"/>
        <v>7.5491592857140404</v>
      </c>
      <c r="N46">
        <f t="shared" si="5"/>
        <v>6.7133942011310213</v>
      </c>
      <c r="O46">
        <f t="shared" si="6"/>
        <v>5.0680471850758924</v>
      </c>
      <c r="P46">
        <f t="shared" si="7"/>
        <v>836.63484772096365</v>
      </c>
    </row>
    <row r="47" spans="1:16" ht="14.45" x14ac:dyDescent="0.3">
      <c r="A47">
        <f>Input!G48</f>
        <v>180</v>
      </c>
      <c r="B47">
        <f t="shared" si="0"/>
        <v>44</v>
      </c>
      <c r="C47" s="4">
        <f>Input!I48</f>
        <v>1908.0499830000001</v>
      </c>
      <c r="D47">
        <f t="shared" si="1"/>
        <v>261.07508842857123</v>
      </c>
      <c r="E47">
        <f t="shared" si="8"/>
        <v>205.27564438786433</v>
      </c>
      <c r="F47">
        <f t="shared" si="2"/>
        <v>3113.5779552519812</v>
      </c>
      <c r="G47">
        <f t="shared" si="3"/>
        <v>7670811.9235978816</v>
      </c>
      <c r="L47">
        <f>Input!J48</f>
        <v>9.0432635714287244</v>
      </c>
      <c r="M47">
        <f t="shared" si="4"/>
        <v>7.6277962857141119</v>
      </c>
      <c r="N47">
        <f t="shared" si="5"/>
        <v>6.8683932225811759</v>
      </c>
      <c r="O47">
        <f t="shared" si="6"/>
        <v>4.7300610342962575</v>
      </c>
      <c r="P47">
        <f t="shared" si="7"/>
        <v>827.69229036563058</v>
      </c>
    </row>
    <row r="48" spans="1:16" ht="14.45" x14ac:dyDescent="0.3">
      <c r="A48">
        <f>Input!G49</f>
        <v>181</v>
      </c>
      <c r="B48">
        <f t="shared" si="0"/>
        <v>45</v>
      </c>
      <c r="C48" s="4">
        <f>Input!I49</f>
        <v>1916.0971770000001</v>
      </c>
      <c r="D48">
        <f t="shared" si="1"/>
        <v>269.12228242857122</v>
      </c>
      <c r="E48">
        <f t="shared" si="8"/>
        <v>212.30434317235211</v>
      </c>
      <c r="F48">
        <f t="shared" si="2"/>
        <v>3228.2782213234059</v>
      </c>
      <c r="G48">
        <f t="shared" si="3"/>
        <v>7631927.6336599756</v>
      </c>
      <c r="L48">
        <f>Input!J49</f>
        <v>8.0471939999999904</v>
      </c>
      <c r="M48">
        <f t="shared" si="4"/>
        <v>6.631726714285378</v>
      </c>
      <c r="N48">
        <f t="shared" si="5"/>
        <v>7.0286987844877702</v>
      </c>
      <c r="O48">
        <f t="shared" si="6"/>
        <v>1.037332504021284</v>
      </c>
      <c r="P48">
        <f t="shared" si="7"/>
        <v>818.49412104367195</v>
      </c>
    </row>
    <row r="49" spans="1:16" ht="14.45" x14ac:dyDescent="0.3">
      <c r="A49">
        <f>Input!G50</f>
        <v>182</v>
      </c>
      <c r="B49">
        <f t="shared" si="0"/>
        <v>46</v>
      </c>
      <c r="C49" s="4">
        <f>Input!I50</f>
        <v>1924.2754327142854</v>
      </c>
      <c r="D49">
        <f t="shared" si="1"/>
        <v>277.30053814285657</v>
      </c>
      <c r="E49">
        <f t="shared" si="8"/>
        <v>219.49889296156718</v>
      </c>
      <c r="F49">
        <f t="shared" si="2"/>
        <v>3341.0301856636747</v>
      </c>
      <c r="G49">
        <f t="shared" si="3"/>
        <v>7592228.1497726785</v>
      </c>
      <c r="L49">
        <f>Input!J50</f>
        <v>8.178255714285342</v>
      </c>
      <c r="M49">
        <f t="shared" si="4"/>
        <v>6.7627884285707296</v>
      </c>
      <c r="N49">
        <f t="shared" si="5"/>
        <v>7.1945497892150749</v>
      </c>
      <c r="O49">
        <f t="shared" si="6"/>
        <v>0.96767734701834995</v>
      </c>
      <c r="P49">
        <f t="shared" si="7"/>
        <v>809.03185327396147</v>
      </c>
    </row>
    <row r="50" spans="1:16" ht="14.45" x14ac:dyDescent="0.3">
      <c r="A50">
        <f>Input!G51</f>
        <v>183</v>
      </c>
      <c r="B50">
        <f t="shared" si="0"/>
        <v>47</v>
      </c>
      <c r="C50" s="4">
        <f>Input!I51</f>
        <v>1932.6633872857142</v>
      </c>
      <c r="D50">
        <f t="shared" si="1"/>
        <v>285.6884927142853</v>
      </c>
      <c r="E50">
        <f t="shared" si="8"/>
        <v>226.86509131344468</v>
      </c>
      <c r="F50">
        <f t="shared" si="2"/>
        <v>3460.1925523644186</v>
      </c>
      <c r="G50">
        <f t="shared" si="3"/>
        <v>7551688.7674740199</v>
      </c>
      <c r="L50">
        <f>Input!J51</f>
        <v>8.387954571428736</v>
      </c>
      <c r="M50">
        <f t="shared" si="4"/>
        <v>6.9724872857141236</v>
      </c>
      <c r="N50">
        <f t="shared" si="5"/>
        <v>7.3661983518774949</v>
      </c>
      <c r="O50">
        <f t="shared" si="6"/>
        <v>1.0439857721916439</v>
      </c>
      <c r="P50">
        <f t="shared" si="7"/>
        <v>799.29674978183539</v>
      </c>
    </row>
    <row r="51" spans="1:16" ht="14.45" x14ac:dyDescent="0.3">
      <c r="A51">
        <f>Input!G52</f>
        <v>184</v>
      </c>
      <c r="B51">
        <f t="shared" si="0"/>
        <v>48</v>
      </c>
      <c r="C51" s="4">
        <f>Input!I52</f>
        <v>1942.8075700000002</v>
      </c>
      <c r="D51">
        <f t="shared" si="1"/>
        <v>295.83267542857129</v>
      </c>
      <c r="E51">
        <f t="shared" si="8"/>
        <v>234.40900197094501</v>
      </c>
      <c r="F51">
        <f t="shared" si="2"/>
        <v>3772.8676610291031</v>
      </c>
      <c r="G51">
        <f t="shared" si="3"/>
        <v>7510283.8378610434</v>
      </c>
      <c r="L51">
        <f>Input!J52</f>
        <v>10.144182714285989</v>
      </c>
      <c r="M51">
        <f t="shared" si="4"/>
        <v>8.7287154285713768</v>
      </c>
      <c r="N51">
        <f t="shared" si="5"/>
        <v>7.5439106575003256</v>
      </c>
      <c r="O51">
        <f t="shared" si="6"/>
        <v>6.7614147693003455</v>
      </c>
      <c r="P51">
        <f t="shared" si="7"/>
        <v>789.2798248809388</v>
      </c>
    </row>
    <row r="52" spans="1:16" ht="14.45" x14ac:dyDescent="0.3">
      <c r="A52">
        <f>Input!G53</f>
        <v>185</v>
      </c>
      <c r="B52">
        <f t="shared" si="0"/>
        <v>49</v>
      </c>
      <c r="C52" s="4">
        <f>Input!I53</f>
        <v>1953.7381234285715</v>
      </c>
      <c r="D52">
        <f t="shared" si="1"/>
        <v>306.76322885714262</v>
      </c>
      <c r="E52">
        <f t="shared" si="8"/>
        <v>242.13696985200116</v>
      </c>
      <c r="F52">
        <f t="shared" si="2"/>
        <v>4176.5533529996283</v>
      </c>
      <c r="G52">
        <f t="shared" si="3"/>
        <v>7467986.7264700932</v>
      </c>
      <c r="L52">
        <f>Input!J53</f>
        <v>10.930553428571329</v>
      </c>
      <c r="M52">
        <f t="shared" si="4"/>
        <v>9.5150861428567168</v>
      </c>
      <c r="N52">
        <f t="shared" si="5"/>
        <v>7.7279678810561476</v>
      </c>
      <c r="O52">
        <f t="shared" si="6"/>
        <v>10.256554189153116</v>
      </c>
      <c r="P52">
        <f t="shared" si="7"/>
        <v>778.97184887792878</v>
      </c>
    </row>
    <row r="53" spans="1:16" ht="14.45" x14ac:dyDescent="0.3">
      <c r="A53">
        <f>Input!G54</f>
        <v>186</v>
      </c>
      <c r="B53">
        <f t="shared" si="0"/>
        <v>50</v>
      </c>
      <c r="C53" s="4">
        <f>Input!I54</f>
        <v>1967.6306732857142</v>
      </c>
      <c r="D53">
        <f t="shared" si="1"/>
        <v>320.65577871428536</v>
      </c>
      <c r="E53">
        <f t="shared" si="8"/>
        <v>250.05563702741279</v>
      </c>
      <c r="F53">
        <f t="shared" si="2"/>
        <v>4984.3800062064829</v>
      </c>
      <c r="G53">
        <f t="shared" si="3"/>
        <v>7424769.7703857059</v>
      </c>
      <c r="L53">
        <f>Input!J54</f>
        <v>13.89254985714274</v>
      </c>
      <c r="M53">
        <f t="shared" si="4"/>
        <v>12.477082571428127</v>
      </c>
      <c r="N53">
        <f t="shared" si="5"/>
        <v>7.9186671754116267</v>
      </c>
      <c r="O53">
        <f t="shared" si="6"/>
        <v>35.687274295086915</v>
      </c>
      <c r="P53">
        <f t="shared" si="7"/>
        <v>768.36335487312931</v>
      </c>
    </row>
    <row r="54" spans="1:16" ht="14.45" x14ac:dyDescent="0.3">
      <c r="A54">
        <f>Input!G55</f>
        <v>187</v>
      </c>
      <c r="B54">
        <f t="shared" si="0"/>
        <v>51</v>
      </c>
      <c r="C54" s="4">
        <f>Input!I55</f>
        <v>1982.7814164285717</v>
      </c>
      <c r="D54">
        <f t="shared" si="1"/>
        <v>335.8065218571428</v>
      </c>
      <c r="E54">
        <f t="shared" si="8"/>
        <v>258.17195976005354</v>
      </c>
      <c r="F54">
        <f t="shared" si="2"/>
        <v>6027.1252320068079</v>
      </c>
      <c r="G54">
        <f t="shared" si="3"/>
        <v>7380604.2335340967</v>
      </c>
      <c r="L54">
        <f>Input!J55</f>
        <v>15.150743142857436</v>
      </c>
      <c r="M54">
        <f t="shared" si="4"/>
        <v>13.735275857142824</v>
      </c>
      <c r="N54">
        <f t="shared" si="5"/>
        <v>8.1163227326407501</v>
      </c>
      <c r="O54">
        <f t="shared" si="6"/>
        <v>49.483070507673091</v>
      </c>
      <c r="P54">
        <f t="shared" si="7"/>
        <v>757.44464838937108</v>
      </c>
    </row>
    <row r="55" spans="1:16" x14ac:dyDescent="0.25">
      <c r="A55">
        <f>Input!G56</f>
        <v>188</v>
      </c>
      <c r="B55">
        <f t="shared" si="0"/>
        <v>52</v>
      </c>
      <c r="C55" s="4">
        <f>Input!I56</f>
        <v>1999.7932369999999</v>
      </c>
      <c r="D55">
        <f t="shared" si="1"/>
        <v>352.81834242857099</v>
      </c>
      <c r="E55">
        <f t="shared" si="8"/>
        <v>266.49322668466959</v>
      </c>
      <c r="F55">
        <f t="shared" si="2"/>
        <v>7452.0256081979724</v>
      </c>
      <c r="G55">
        <f t="shared" si="3"/>
        <v>7335460.2601232734</v>
      </c>
      <c r="L55">
        <f>Input!J56</f>
        <v>17.011820571428188</v>
      </c>
      <c r="M55">
        <f t="shared" si="4"/>
        <v>15.596353285713576</v>
      </c>
      <c r="N55">
        <f t="shared" si="5"/>
        <v>8.3212669246160367</v>
      </c>
      <c r="O55">
        <f t="shared" si="6"/>
        <v>75.525722688119984</v>
      </c>
      <c r="P55">
        <f t="shared" si="7"/>
        <v>746.2058203295303</v>
      </c>
    </row>
    <row r="56" spans="1:16" x14ac:dyDescent="0.25">
      <c r="A56">
        <f>Input!G57</f>
        <v>189</v>
      </c>
      <c r="B56">
        <f t="shared" si="0"/>
        <v>53</v>
      </c>
      <c r="C56" s="4">
        <f>Input!I57</f>
        <v>2017.7487024285713</v>
      </c>
      <c r="D56">
        <f t="shared" si="1"/>
        <v>370.7738078571424</v>
      </c>
      <c r="E56">
        <f t="shared" si="8"/>
        <v>275.0270782139504</v>
      </c>
      <c r="F56">
        <f t="shared" si="2"/>
        <v>9167.4362373665008</v>
      </c>
      <c r="G56">
        <f t="shared" si="3"/>
        <v>7289306.8261998687</v>
      </c>
      <c r="L56">
        <f>Input!J57</f>
        <v>17.955465428571415</v>
      </c>
      <c r="M56">
        <f t="shared" si="4"/>
        <v>16.539998142856803</v>
      </c>
      <c r="N56">
        <f t="shared" si="5"/>
        <v>8.5338515292808097</v>
      </c>
      <c r="O56">
        <f t="shared" si="6"/>
        <v>88.766808467305921</v>
      </c>
      <c r="P56">
        <f t="shared" si="7"/>
        <v>734.63676384214841</v>
      </c>
    </row>
    <row r="57" spans="1:16" x14ac:dyDescent="0.25">
      <c r="A57">
        <f>Input!G58</f>
        <v>190</v>
      </c>
      <c r="B57">
        <f t="shared" si="0"/>
        <v>54</v>
      </c>
      <c r="C57" s="4">
        <f>Input!I58</f>
        <v>2037.2769094285718</v>
      </c>
      <c r="D57">
        <f t="shared" si="1"/>
        <v>390.30201485714292</v>
      </c>
      <c r="E57">
        <f t="shared" si="8"/>
        <v>283.78152726348594</v>
      </c>
      <c r="F57">
        <f t="shared" si="2"/>
        <v>11346.614277190431</v>
      </c>
      <c r="G57">
        <f t="shared" si="3"/>
        <v>7242111.6893027527</v>
      </c>
      <c r="L57">
        <f>Input!J58</f>
        <v>19.528207000000521</v>
      </c>
      <c r="M57">
        <f t="shared" si="4"/>
        <v>18.112739714285908</v>
      </c>
      <c r="N57">
        <f t="shared" si="5"/>
        <v>8.754449049535511</v>
      </c>
      <c r="O57">
        <f t="shared" si="6"/>
        <v>116.073860375208</v>
      </c>
      <c r="P57">
        <f t="shared" si="7"/>
        <v>722.72719576562156</v>
      </c>
    </row>
    <row r="58" spans="1:16" x14ac:dyDescent="0.25">
      <c r="A58">
        <f>Input!G59</f>
        <v>191</v>
      </c>
      <c r="B58">
        <f t="shared" si="0"/>
        <v>55</v>
      </c>
      <c r="C58" s="4">
        <f>Input!I59</f>
        <v>2056.6478421428569</v>
      </c>
      <c r="D58">
        <f t="shared" si="1"/>
        <v>409.67294757142804</v>
      </c>
      <c r="E58">
        <f t="shared" si="8"/>
        <v>292.76498139572692</v>
      </c>
      <c r="F58">
        <f t="shared" si="2"/>
        <v>13667.472555338876</v>
      </c>
      <c r="G58">
        <f t="shared" si="3"/>
        <v>7193841.336206099</v>
      </c>
      <c r="L58">
        <f>Input!J59</f>
        <v>19.370932714285118</v>
      </c>
      <c r="M58">
        <f t="shared" si="4"/>
        <v>17.955465428570506</v>
      </c>
      <c r="N58">
        <f t="shared" si="5"/>
        <v>8.9834541322409613</v>
      </c>
      <c r="O58">
        <f t="shared" si="6"/>
        <v>107.89971129242608</v>
      </c>
      <c r="P58">
        <f t="shared" si="7"/>
        <v>710.46668342669363</v>
      </c>
    </row>
    <row r="59" spans="1:16" x14ac:dyDescent="0.25">
      <c r="A59">
        <f>Input!G60</f>
        <v>192</v>
      </c>
      <c r="B59">
        <f t="shared" si="0"/>
        <v>56</v>
      </c>
      <c r="C59" s="4">
        <f>Input!I60</f>
        <v>2076.3595355714283</v>
      </c>
      <c r="D59">
        <f t="shared" si="1"/>
        <v>429.38464099999942</v>
      </c>
      <c r="E59">
        <f t="shared" si="8"/>
        <v>301.98626649118012</v>
      </c>
      <c r="F59">
        <f t="shared" si="2"/>
        <v>16230.34582748938</v>
      </c>
      <c r="G59">
        <f t="shared" si="3"/>
        <v>7144460.9287602967</v>
      </c>
      <c r="L59">
        <f>Input!J60</f>
        <v>19.71169342857138</v>
      </c>
      <c r="M59">
        <f t="shared" si="4"/>
        <v>18.296226142856767</v>
      </c>
      <c r="N59">
        <f t="shared" si="5"/>
        <v>9.2212850954531955</v>
      </c>
      <c r="O59">
        <f t="shared" si="6"/>
        <v>110.04866699555544</v>
      </c>
      <c r="P59">
        <f t="shared" si="7"/>
        <v>697.84467769061314</v>
      </c>
    </row>
    <row r="60" spans="1:16" x14ac:dyDescent="0.25">
      <c r="A60">
        <f>Input!G61</f>
        <v>193</v>
      </c>
      <c r="B60">
        <f t="shared" si="0"/>
        <v>57</v>
      </c>
      <c r="C60" s="4">
        <f>Input!I61</f>
        <v>2095.0227345714284</v>
      </c>
      <c r="D60">
        <f t="shared" si="1"/>
        <v>448.0478399999995</v>
      </c>
      <c r="E60">
        <f t="shared" si="8"/>
        <v>311.45465206383921</v>
      </c>
      <c r="F60">
        <f t="shared" si="2"/>
        <v>18657.698990563204</v>
      </c>
      <c r="G60">
        <f t="shared" si="3"/>
        <v>7093934.2478581946</v>
      </c>
      <c r="L60">
        <f>Input!J61</f>
        <v>18.663199000000077</v>
      </c>
      <c r="M60">
        <f t="shared" si="4"/>
        <v>17.247731714285464</v>
      </c>
      <c r="N60">
        <f t="shared" si="5"/>
        <v>9.4683855726590913</v>
      </c>
      <c r="O60">
        <f t="shared" si="6"/>
        <v>84.544593963610083</v>
      </c>
      <c r="P60">
        <f t="shared" si="7"/>
        <v>684.85055330085436</v>
      </c>
    </row>
    <row r="61" spans="1:16" x14ac:dyDescent="0.25">
      <c r="A61">
        <f>Input!G62</f>
        <v>194</v>
      </c>
      <c r="B61">
        <f t="shared" si="0"/>
        <v>58</v>
      </c>
      <c r="C61" s="4">
        <f>Input!I62</f>
        <v>2114.6033661428569</v>
      </c>
      <c r="D61">
        <f t="shared" si="1"/>
        <v>467.62847157142801</v>
      </c>
      <c r="E61">
        <f t="shared" si="8"/>
        <v>321.17987834731969</v>
      </c>
      <c r="F61">
        <f t="shared" si="2"/>
        <v>21447.190457320346</v>
      </c>
      <c r="G61">
        <f t="shared" si="3"/>
        <v>7042223.6355777457</v>
      </c>
      <c r="L61">
        <f>Input!J62</f>
        <v>19.580631571428512</v>
      </c>
      <c r="M61">
        <f t="shared" si="4"/>
        <v>18.1651642857139</v>
      </c>
      <c r="N61">
        <f t="shared" si="5"/>
        <v>9.7252262834804544</v>
      </c>
      <c r="O61">
        <f t="shared" si="6"/>
        <v>97.12901338971453</v>
      </c>
      <c r="P61">
        <f t="shared" si="7"/>
        <v>671.47365770875126</v>
      </c>
    </row>
    <row r="62" spans="1:16" x14ac:dyDescent="0.25">
      <c r="A62">
        <f>Input!G63</f>
        <v>195</v>
      </c>
      <c r="B62">
        <f t="shared" si="0"/>
        <v>59</v>
      </c>
      <c r="C62" s="4">
        <f>Input!I63</f>
        <v>2134.8393067142856</v>
      </c>
      <c r="D62">
        <f t="shared" si="1"/>
        <v>487.86441214285674</v>
      </c>
      <c r="E62">
        <f t="shared" si="8"/>
        <v>331.17218528837594</v>
      </c>
      <c r="F62">
        <f t="shared" si="2"/>
        <v>24552.453956616071</v>
      </c>
      <c r="G62">
        <f t="shared" si="3"/>
        <v>6989289.9355805973</v>
      </c>
      <c r="L62">
        <f>Input!J63</f>
        <v>20.235940571428728</v>
      </c>
      <c r="M62">
        <f t="shared" si="4"/>
        <v>18.820473285714115</v>
      </c>
      <c r="N62">
        <f t="shared" si="5"/>
        <v>9.9923069410562313</v>
      </c>
      <c r="O62">
        <f t="shared" si="6"/>
        <v>104.93202995329841</v>
      </c>
      <c r="P62">
        <f t="shared" si="7"/>
        <v>657.7033697811637</v>
      </c>
    </row>
    <row r="63" spans="1:16" x14ac:dyDescent="0.25">
      <c r="A63">
        <f>Input!G64</f>
        <v>196</v>
      </c>
      <c r="B63">
        <f t="shared" si="0"/>
        <v>60</v>
      </c>
      <c r="C63" s="4">
        <f>Input!I64</f>
        <v>2155.3635832857144</v>
      </c>
      <c r="D63">
        <f t="shared" si="1"/>
        <v>508.38868871428554</v>
      </c>
      <c r="E63">
        <f t="shared" si="8"/>
        <v>341.44234359547312</v>
      </c>
      <c r="F63">
        <f t="shared" si="2"/>
        <v>27871.082148529622</v>
      </c>
      <c r="G63">
        <f t="shared" si="3"/>
        <v>6935092.4318806455</v>
      </c>
      <c r="L63">
        <f>Input!J64</f>
        <v>20.5242765714288</v>
      </c>
      <c r="M63">
        <f t="shared" si="4"/>
        <v>19.108809285714187</v>
      </c>
      <c r="N63">
        <f t="shared" si="5"/>
        <v>10.270158307097176</v>
      </c>
      <c r="O63">
        <f t="shared" si="6"/>
        <v>105.14694137889938</v>
      </c>
      <c r="P63">
        <f t="shared" si="7"/>
        <v>643.52916999135323</v>
      </c>
    </row>
    <row r="64" spans="1:16" x14ac:dyDescent="0.25">
      <c r="A64">
        <f>Input!G65</f>
        <v>197</v>
      </c>
      <c r="B64">
        <f t="shared" si="0"/>
        <v>61</v>
      </c>
      <c r="C64" s="4">
        <f>Input!I65</f>
        <v>2175.4422497142855</v>
      </c>
      <c r="D64">
        <f t="shared" si="1"/>
        <v>528.4673551428566</v>
      </c>
      <c r="E64">
        <f t="shared" si="8"/>
        <v>352.00168800190539</v>
      </c>
      <c r="F64">
        <f t="shared" si="2"/>
        <v>31140.131679500988</v>
      </c>
      <c r="G64">
        <f t="shared" si="3"/>
        <v>6879588.786138108</v>
      </c>
      <c r="L64">
        <f>Input!J65</f>
        <v>20.078666428571069</v>
      </c>
      <c r="M64">
        <f t="shared" si="4"/>
        <v>18.663199142856456</v>
      </c>
      <c r="N64">
        <f t="shared" si="5"/>
        <v>10.559344406432265</v>
      </c>
      <c r="O64">
        <f t="shared" si="6"/>
        <v>90.617491761176794</v>
      </c>
      <c r="P64">
        <f t="shared" si="7"/>
        <v>628.94072394916486</v>
      </c>
    </row>
    <row r="65" spans="1:16" x14ac:dyDescent="0.25">
      <c r="A65">
        <f>Input!G66</f>
        <v>198</v>
      </c>
      <c r="B65">
        <f t="shared" si="0"/>
        <v>62</v>
      </c>
      <c r="C65" s="4">
        <f>Input!I66</f>
        <v>2195.232580285714</v>
      </c>
      <c r="D65">
        <f t="shared" si="1"/>
        <v>548.25768571428512</v>
      </c>
      <c r="E65">
        <f t="shared" si="8"/>
        <v>362.86215291563229</v>
      </c>
      <c r="F65">
        <f t="shared" si="2"/>
        <v>34371.503581696357</v>
      </c>
      <c r="G65">
        <f t="shared" si="3"/>
        <v>6822734.9736845288</v>
      </c>
      <c r="L65">
        <f>Input!J66</f>
        <v>19.790330571428512</v>
      </c>
      <c r="M65">
        <f t="shared" si="4"/>
        <v>18.3748632857139</v>
      </c>
      <c r="N65">
        <f t="shared" si="5"/>
        <v>10.86046491372692</v>
      </c>
      <c r="O65">
        <f t="shared" si="6"/>
        <v>79.742500664598296</v>
      </c>
      <c r="P65">
        <f t="shared" si="7"/>
        <v>613.92798141668709</v>
      </c>
    </row>
    <row r="66" spans="1:16" x14ac:dyDescent="0.25">
      <c r="A66">
        <f>Input!G67</f>
        <v>199</v>
      </c>
      <c r="B66">
        <f t="shared" si="0"/>
        <v>63</v>
      </c>
      <c r="C66" s="4">
        <f>Input!I67</f>
        <v>2215.416096142857</v>
      </c>
      <c r="D66">
        <f t="shared" si="1"/>
        <v>568.44120157142811</v>
      </c>
      <c r="E66">
        <f t="shared" si="8"/>
        <v>374.03631064157594</v>
      </c>
      <c r="F66">
        <f t="shared" si="2"/>
        <v>37793.261617447723</v>
      </c>
      <c r="G66">
        <f t="shared" si="3"/>
        <v>6764485.2185437893</v>
      </c>
      <c r="L66">
        <f>Input!J67</f>
        <v>20.183515857142993</v>
      </c>
      <c r="M66">
        <f t="shared" si="4"/>
        <v>18.76804857142838</v>
      </c>
      <c r="N66">
        <f t="shared" si="5"/>
        <v>11.174157725943658</v>
      </c>
      <c r="O66">
        <f t="shared" si="6"/>
        <v>81.168533936207567</v>
      </c>
      <c r="P66">
        <f t="shared" si="7"/>
        <v>598.48129329081996</v>
      </c>
    </row>
    <row r="67" spans="1:16" x14ac:dyDescent="0.25">
      <c r="A67">
        <f>Input!G68</f>
        <v>200</v>
      </c>
      <c r="B67">
        <f t="shared" si="0"/>
        <v>64</v>
      </c>
      <c r="C67" s="4">
        <f>Input!I68</f>
        <v>2235.1277895714288</v>
      </c>
      <c r="D67">
        <f t="shared" si="1"/>
        <v>588.15289499999994</v>
      </c>
      <c r="E67">
        <f t="shared" si="8"/>
        <v>385.53741237660176</v>
      </c>
      <c r="F67">
        <f t="shared" si="2"/>
        <v>41053.033798712568</v>
      </c>
      <c r="G67">
        <f t="shared" si="3"/>
        <v>6704791.9277854506</v>
      </c>
      <c r="L67">
        <f>Input!J68</f>
        <v>19.711693428571834</v>
      </c>
      <c r="M67">
        <f t="shared" si="4"/>
        <v>18.296226142857222</v>
      </c>
      <c r="N67">
        <f t="shared" si="5"/>
        <v>11.501101735025808</v>
      </c>
      <c r="O67">
        <f t="shared" si="6"/>
        <v>67.413815958127017</v>
      </c>
      <c r="P67">
        <f t="shared" si="7"/>
        <v>582.59154942167527</v>
      </c>
    </row>
    <row r="68" spans="1:16" x14ac:dyDescent="0.25">
      <c r="A68">
        <f>Input!G69</f>
        <v>201</v>
      </c>
      <c r="B68">
        <f t="shared" ref="B68:B83" si="9">A68-$A$3</f>
        <v>65</v>
      </c>
      <c r="C68" s="4">
        <f>Input!I69</f>
        <v>2255.494792</v>
      </c>
      <c r="D68">
        <f t="shared" ref="D68:D83" si="10">C68-$C$3</f>
        <v>608.51989742857108</v>
      </c>
      <c r="E68">
        <f t="shared" si="8"/>
        <v>397.37943219280345</v>
      </c>
      <c r="F68">
        <f t="shared" ref="F68:F83" si="11">(D68-E68)^2</f>
        <v>44580.296059976405</v>
      </c>
      <c r="G68">
        <f t="shared" ref="G68:G83" si="12">(E68-$H$4)^2</f>
        <v>6643605.62563169</v>
      </c>
      <c r="L68">
        <f>Input!J69</f>
        <v>20.367002428571141</v>
      </c>
      <c r="M68">
        <f t="shared" ref="M68:M83" si="13">L68-$L$3</f>
        <v>18.951535142856528</v>
      </c>
      <c r="N68">
        <f t="shared" ref="N68:N83" si="14">2*($X$3/PI())*($Z$3/(4*((B68-$Y$3)^2)+$Z$3*$Z$3))</f>
        <v>11.842019816201695</v>
      </c>
      <c r="O68">
        <f t="shared" ref="O68:O83" si="15">(L68-N68)^2</f>
        <v>72.675328541201381</v>
      </c>
      <c r="P68">
        <f t="shared" ref="P68:P83" si="16">(N68-$Q$4)^2</f>
        <v>566.25034058339634</v>
      </c>
    </row>
    <row r="69" spans="1:16" x14ac:dyDescent="0.25">
      <c r="A69">
        <f>Input!G70</f>
        <v>202</v>
      </c>
      <c r="B69">
        <f t="shared" si="9"/>
        <v>66</v>
      </c>
      <c r="C69" s="4">
        <f>Input!I70</f>
        <v>2275.5734584285715</v>
      </c>
      <c r="D69">
        <f t="shared" si="10"/>
        <v>628.59856385714261</v>
      </c>
      <c r="E69">
        <f t="shared" ref="E69:E83" si="17">N69+E68</f>
        <v>409.57711424101456</v>
      </c>
      <c r="F69">
        <f t="shared" si="11"/>
        <v>47970.395391950122</v>
      </c>
      <c r="G69">
        <f t="shared" si="12"/>
        <v>6580874.8878400745</v>
      </c>
      <c r="L69">
        <f>Input!J70</f>
        <v>20.078666428571523</v>
      </c>
      <c r="M69">
        <f t="shared" si="13"/>
        <v>18.663199142856911</v>
      </c>
      <c r="N69">
        <f t="shared" si="14"/>
        <v>12.197682048211091</v>
      </c>
      <c r="O69">
        <f t="shared" si="15"/>
        <v>62.109914803485111</v>
      </c>
      <c r="P69">
        <f t="shared" si="16"/>
        <v>549.45014843104332</v>
      </c>
    </row>
    <row r="70" spans="1:16" x14ac:dyDescent="0.25">
      <c r="A70">
        <f>Input!G71</f>
        <v>203</v>
      </c>
      <c r="B70">
        <f t="shared" si="9"/>
        <v>67</v>
      </c>
      <c r="C70" s="4">
        <f>Input!I71</f>
        <v>2295.9928854285713</v>
      </c>
      <c r="D70">
        <f t="shared" si="10"/>
        <v>649.01799085714242</v>
      </c>
      <c r="E70">
        <f t="shared" si="17"/>
        <v>422.1460234236377</v>
      </c>
      <c r="F70">
        <f t="shared" si="11"/>
        <v>51470.889607149227</v>
      </c>
      <c r="G70">
        <f t="shared" si="12"/>
        <v>6516546.2770044347</v>
      </c>
      <c r="L70">
        <f>Input!J71</f>
        <v>20.419426999999814</v>
      </c>
      <c r="M70">
        <f t="shared" si="13"/>
        <v>19.003959714285202</v>
      </c>
      <c r="N70">
        <f t="shared" si="14"/>
        <v>12.56890918262312</v>
      </c>
      <c r="O70">
        <f t="shared" si="15"/>
        <v>61.630630000948933</v>
      </c>
      <c r="P70">
        <f t="shared" si="16"/>
        <v>532.18456787405705</v>
      </c>
    </row>
    <row r="71" spans="1:16" x14ac:dyDescent="0.25">
      <c r="A71">
        <f>Input!G72</f>
        <v>204</v>
      </c>
      <c r="B71">
        <f t="shared" si="9"/>
        <v>68</v>
      </c>
      <c r="C71" s="4">
        <f>Input!I72</f>
        <v>2315.4686675714283</v>
      </c>
      <c r="D71">
        <f t="shared" si="10"/>
        <v>668.49377299999946</v>
      </c>
      <c r="E71">
        <f t="shared" si="17"/>
        <v>435.10259980385001</v>
      </c>
      <c r="F71">
        <f t="shared" si="11"/>
        <v>54471.439725875032</v>
      </c>
      <c r="G71">
        <f t="shared" si="12"/>
        <v>6450564.2795583243</v>
      </c>
      <c r="L71">
        <f>Input!J72</f>
        <v>19.475782142857042</v>
      </c>
      <c r="M71">
        <f t="shared" si="13"/>
        <v>18.06031485714243</v>
      </c>
      <c r="N71">
        <f t="shared" si="14"/>
        <v>12.956576380212304</v>
      </c>
      <c r="O71">
        <f t="shared" si="15"/>
        <v>42.500043775700362</v>
      </c>
      <c r="P71">
        <f t="shared" si="16"/>
        <v>514.44856698537103</v>
      </c>
    </row>
    <row r="72" spans="1:16" x14ac:dyDescent="0.25">
      <c r="A72">
        <f>Input!G73</f>
        <v>205</v>
      </c>
      <c r="B72">
        <f t="shared" si="9"/>
        <v>69</v>
      </c>
      <c r="C72" s="4">
        <f>Input!I73</f>
        <v>2334.5774767142861</v>
      </c>
      <c r="D72">
        <f t="shared" si="10"/>
        <v>687.60258214285727</v>
      </c>
      <c r="E72">
        <f t="shared" si="17"/>
        <v>448.46421703689356</v>
      </c>
      <c r="F72">
        <f t="shared" si="11"/>
        <v>57187.157665553204</v>
      </c>
      <c r="G72">
        <f t="shared" si="12"/>
        <v>6382871.245434097</v>
      </c>
      <c r="L72">
        <f>Input!J73</f>
        <v>19.108809142857808</v>
      </c>
      <c r="M72">
        <f t="shared" si="13"/>
        <v>17.693341857143196</v>
      </c>
      <c r="N72">
        <f t="shared" si="14"/>
        <v>13.361617233043571</v>
      </c>
      <c r="O72">
        <f t="shared" si="15"/>
        <v>33.030214848234216</v>
      </c>
      <c r="P72">
        <f t="shared" si="16"/>
        <v>496.23879035891048</v>
      </c>
    </row>
    <row r="73" spans="1:16" x14ac:dyDescent="0.25">
      <c r="A73">
        <f>Input!G74</f>
        <v>206</v>
      </c>
      <c r="B73">
        <f t="shared" si="9"/>
        <v>70</v>
      </c>
      <c r="C73" s="4">
        <f>Input!I74</f>
        <v>2354.498869</v>
      </c>
      <c r="D73">
        <f t="shared" si="10"/>
        <v>707.52397442857114</v>
      </c>
      <c r="E73">
        <f t="shared" si="17"/>
        <v>462.24924512832553</v>
      </c>
      <c r="F73">
        <f t="shared" si="11"/>
        <v>60159.692833308764</v>
      </c>
      <c r="G73">
        <f t="shared" si="12"/>
        <v>6313407.3315300783</v>
      </c>
      <c r="L73">
        <f>Input!J74</f>
        <v>19.921392285713864</v>
      </c>
      <c r="M73">
        <f t="shared" si="13"/>
        <v>18.505924999999252</v>
      </c>
      <c r="N73">
        <f t="shared" si="14"/>
        <v>13.785028091431995</v>
      </c>
      <c r="O73">
        <f t="shared" si="15"/>
        <v>37.654965524864572</v>
      </c>
      <c r="P73">
        <f t="shared" si="16"/>
        <v>477.5539127420584</v>
      </c>
    </row>
    <row r="74" spans="1:16" x14ac:dyDescent="0.25">
      <c r="A74">
        <f>Input!G75</f>
        <v>207</v>
      </c>
      <c r="B74">
        <f t="shared" si="9"/>
        <v>71</v>
      </c>
      <c r="C74" s="4">
        <f>Input!I75</f>
        <v>2374.9182961428569</v>
      </c>
      <c r="D74">
        <f t="shared" si="10"/>
        <v>727.94340157142801</v>
      </c>
      <c r="E74">
        <f t="shared" si="17"/>
        <v>476.47711784354186</v>
      </c>
      <c r="F74">
        <f t="shared" si="11"/>
        <v>63235.291851913738</v>
      </c>
      <c r="G74">
        <f t="shared" si="12"/>
        <v>6242110.4503739141</v>
      </c>
      <c r="L74">
        <f>Input!J75</f>
        <v>20.419427142856875</v>
      </c>
      <c r="M74">
        <f t="shared" si="13"/>
        <v>19.003959857142263</v>
      </c>
      <c r="N74">
        <f t="shared" si="14"/>
        <v>14.227872715216323</v>
      </c>
      <c r="O74">
        <f t="shared" si="15"/>
        <v>38.335346230435327</v>
      </c>
      <c r="P74">
        <f t="shared" si="16"/>
        <v>458.39505082051284</v>
      </c>
    </row>
    <row r="75" spans="1:16" x14ac:dyDescent="0.25">
      <c r="A75">
        <f>Input!G76</f>
        <v>208</v>
      </c>
      <c r="B75">
        <f t="shared" si="9"/>
        <v>72</v>
      </c>
      <c r="C75" s="4">
        <f>Input!I76</f>
        <v>2394.8921131428569</v>
      </c>
      <c r="D75">
        <f t="shared" si="10"/>
        <v>747.91721857142807</v>
      </c>
      <c r="E75">
        <f t="shared" si="17"/>
        <v>491.16840511226638</v>
      </c>
      <c r="F75">
        <f t="shared" si="11"/>
        <v>65919.953212687396</v>
      </c>
      <c r="G75">
        <f t="shared" si="12"/>
        <v>6168916.2256484795</v>
      </c>
      <c r="L75">
        <f>Input!J76</f>
        <v>19.973817000000054</v>
      </c>
      <c r="M75">
        <f t="shared" si="13"/>
        <v>18.558349714285441</v>
      </c>
      <c r="N75">
        <f t="shared" si="14"/>
        <v>14.691287268724524</v>
      </c>
      <c r="O75">
        <f t="shared" si="15"/>
        <v>27.905120361809914</v>
      </c>
      <c r="P75">
        <f t="shared" si="16"/>
        <v>438.76624223934482</v>
      </c>
    </row>
    <row r="76" spans="1:16" x14ac:dyDescent="0.25">
      <c r="A76">
        <f>Input!G77</f>
        <v>209</v>
      </c>
      <c r="B76">
        <f t="shared" si="9"/>
        <v>73</v>
      </c>
      <c r="C76" s="4">
        <f>Input!I77</f>
        <v>2415.2329031428571</v>
      </c>
      <c r="D76">
        <f t="shared" si="10"/>
        <v>768.25800857142826</v>
      </c>
      <c r="E76">
        <f t="shared" si="17"/>
        <v>506.34489079056277</v>
      </c>
      <c r="F76">
        <f t="shared" si="11"/>
        <v>68598.481265693525</v>
      </c>
      <c r="G76">
        <f t="shared" si="12"/>
        <v>6093757.956575077</v>
      </c>
      <c r="L76">
        <f>Input!J77</f>
        <v>20.340790000000197</v>
      </c>
      <c r="M76">
        <f t="shared" si="13"/>
        <v>18.925322714285585</v>
      </c>
      <c r="N76">
        <f t="shared" si="14"/>
        <v>15.176485678296364</v>
      </c>
      <c r="O76">
        <f t="shared" si="15"/>
        <v>26.670039127168884</v>
      </c>
      <c r="P76">
        <f t="shared" si="16"/>
        <v>418.67500232628157</v>
      </c>
    </row>
    <row r="77" spans="1:16" x14ac:dyDescent="0.25">
      <c r="A77">
        <f>Input!G78</f>
        <v>210</v>
      </c>
      <c r="B77">
        <f t="shared" si="9"/>
        <v>74</v>
      </c>
      <c r="C77" s="4">
        <f>Input!I78</f>
        <v>2435.3902067142853</v>
      </c>
      <c r="D77">
        <f t="shared" si="10"/>
        <v>788.41531214285646</v>
      </c>
      <c r="E77">
        <f t="shared" si="17"/>
        <v>522.02965616067593</v>
      </c>
      <c r="F77">
        <f t="shared" si="11"/>
        <v>70961.317713056633</v>
      </c>
      <c r="G77">
        <f t="shared" si="12"/>
        <v>6016566.5935353702</v>
      </c>
      <c r="L77">
        <f>Input!J78</f>
        <v>20.157303571428201</v>
      </c>
      <c r="M77">
        <f t="shared" si="13"/>
        <v>18.741836285713589</v>
      </c>
      <c r="N77">
        <f t="shared" si="14"/>
        <v>15.684765370113185</v>
      </c>
      <c r="O77">
        <f t="shared" si="15"/>
        <v>20.003597962222162</v>
      </c>
      <c r="P77">
        <f t="shared" si="16"/>
        <v>398.13297056295835</v>
      </c>
    </row>
    <row r="78" spans="1:16" x14ac:dyDescent="0.25">
      <c r="A78">
        <f>Input!G79</f>
        <v>211</v>
      </c>
      <c r="B78">
        <f t="shared" si="9"/>
        <v>75</v>
      </c>
      <c r="C78" s="4">
        <f>Input!I79</f>
        <v>2456.3863057142858</v>
      </c>
      <c r="D78">
        <f t="shared" si="10"/>
        <v>809.41141114285688</v>
      </c>
      <c r="E78">
        <f t="shared" si="17"/>
        <v>538.24716956485486</v>
      </c>
      <c r="F78">
        <f t="shared" si="11"/>
        <v>73530.045910573041</v>
      </c>
      <c r="G78">
        <f t="shared" si="12"/>
        <v>5937270.7277692668</v>
      </c>
      <c r="L78">
        <f>Input!J79</f>
        <v>20.996099000000413</v>
      </c>
      <c r="M78">
        <f t="shared" si="13"/>
        <v>19.580631714285801</v>
      </c>
      <c r="N78">
        <f t="shared" si="14"/>
        <v>16.217513404178916</v>
      </c>
      <c r="O78">
        <f t="shared" si="15"/>
        <v>22.83488029659269</v>
      </c>
      <c r="P78">
        <f t="shared" si="16"/>
        <v>377.15666064996032</v>
      </c>
    </row>
    <row r="79" spans="1:16" x14ac:dyDescent="0.25">
      <c r="A79">
        <f>Input!G80</f>
        <v>212</v>
      </c>
      <c r="B79">
        <f t="shared" si="9"/>
        <v>76</v>
      </c>
      <c r="C79" s="4">
        <f>Input!I80</f>
        <v>2476.9105822857141</v>
      </c>
      <c r="D79">
        <f t="shared" si="10"/>
        <v>829.93568771428522</v>
      </c>
      <c r="E79">
        <f t="shared" si="17"/>
        <v>555.02338258221619</v>
      </c>
      <c r="F79">
        <f t="shared" si="11"/>
        <v>75576.775513027838</v>
      </c>
      <c r="G79">
        <f t="shared" si="12"/>
        <v>5855796.5985215791</v>
      </c>
      <c r="L79">
        <f>Input!J80</f>
        <v>20.524276571428345</v>
      </c>
      <c r="M79">
        <f t="shared" si="13"/>
        <v>19.108809285713733</v>
      </c>
      <c r="N79">
        <f t="shared" si="14"/>
        <v>16.776213017361297</v>
      </c>
      <c r="O79">
        <f t="shared" si="15"/>
        <v>14.047980405325713</v>
      </c>
      <c r="P79">
        <f t="shared" si="16"/>
        <v>355.76833005503931</v>
      </c>
    </row>
    <row r="80" spans="1:16" x14ac:dyDescent="0.25">
      <c r="A80">
        <f>Input!G81</f>
        <v>213</v>
      </c>
      <c r="B80">
        <f t="shared" si="9"/>
        <v>77</v>
      </c>
      <c r="C80" s="4">
        <f>Input!I81</f>
        <v>2496.8843992857142</v>
      </c>
      <c r="D80">
        <f t="shared" si="10"/>
        <v>849.90950471428528</v>
      </c>
      <c r="E80">
        <f t="shared" si="17"/>
        <v>572.38583316635538</v>
      </c>
      <c r="F80">
        <f t="shared" si="11"/>
        <v>77019.388269443269</v>
      </c>
      <c r="G80">
        <f t="shared" si="12"/>
        <v>5772068.1216400946</v>
      </c>
      <c r="L80">
        <f>Input!J81</f>
        <v>19.973817000000054</v>
      </c>
      <c r="M80">
        <f t="shared" si="13"/>
        <v>18.558349714285441</v>
      </c>
      <c r="N80">
        <f t="shared" si="14"/>
        <v>17.362450584139147</v>
      </c>
      <c r="O80">
        <f t="shared" si="15"/>
        <v>6.8192345578862392</v>
      </c>
      <c r="P80">
        <f t="shared" si="16"/>
        <v>333.99698724335889</v>
      </c>
    </row>
    <row r="81" spans="1:16" x14ac:dyDescent="0.25">
      <c r="A81">
        <f>Input!G82</f>
        <v>214</v>
      </c>
      <c r="B81">
        <f t="shared" si="9"/>
        <v>78</v>
      </c>
      <c r="C81" s="4">
        <f>Input!I82</f>
        <v>2516.5436679999998</v>
      </c>
      <c r="D81">
        <f t="shared" si="10"/>
        <v>869.56877342857092</v>
      </c>
      <c r="E81">
        <f t="shared" si="17"/>
        <v>590.36375616409236</v>
      </c>
      <c r="F81">
        <f t="shared" si="11"/>
        <v>77955.441665657767</v>
      </c>
      <c r="G81">
        <f t="shared" si="12"/>
        <v>5686006.9443666413</v>
      </c>
      <c r="L81">
        <f>Input!J82</f>
        <v>19.659268714285645</v>
      </c>
      <c r="M81">
        <f t="shared" si="13"/>
        <v>18.243801428571032</v>
      </c>
      <c r="N81">
        <f t="shared" si="14"/>
        <v>17.977922997736975</v>
      </c>
      <c r="O81">
        <f t="shared" si="15"/>
        <v>2.826923418556559</v>
      </c>
      <c r="P81">
        <f t="shared" si="16"/>
        <v>311.87955738399057</v>
      </c>
    </row>
    <row r="82" spans="1:16" x14ac:dyDescent="0.25">
      <c r="A82">
        <f>Input!G83</f>
        <v>215</v>
      </c>
      <c r="B82">
        <f t="shared" si="9"/>
        <v>79</v>
      </c>
      <c r="C82" s="4">
        <f>Input!I83</f>
        <v>2536.0194501428568</v>
      </c>
      <c r="D82">
        <f t="shared" si="10"/>
        <v>889.04455557142796</v>
      </c>
      <c r="E82">
        <f t="shared" si="17"/>
        <v>608.98820163028847</v>
      </c>
      <c r="F82">
        <f t="shared" si="11"/>
        <v>78431.561382804794</v>
      </c>
      <c r="G82">
        <f t="shared" si="12"/>
        <v>5597532.5319289193</v>
      </c>
      <c r="L82">
        <f>Input!J83</f>
        <v>19.475782142857042</v>
      </c>
      <c r="M82">
        <f t="shared" si="13"/>
        <v>18.06031485714243</v>
      </c>
      <c r="N82">
        <f t="shared" si="14"/>
        <v>18.624445466196132</v>
      </c>
      <c r="O82">
        <f t="shared" si="15"/>
        <v>0.72477413702804327</v>
      </c>
      <c r="P82">
        <f t="shared" si="16"/>
        <v>289.46223022313774</v>
      </c>
    </row>
    <row r="83" spans="1:16" x14ac:dyDescent="0.25">
      <c r="A83">
        <f>Input!G84</f>
        <v>216</v>
      </c>
      <c r="B83">
        <f t="shared" si="9"/>
        <v>80</v>
      </c>
      <c r="C83" s="4">
        <f>Input!I84</f>
        <v>2555.3903828571429</v>
      </c>
      <c r="D83">
        <f t="shared" si="10"/>
        <v>908.41548828571399</v>
      </c>
      <c r="E83">
        <f t="shared" si="17"/>
        <v>628.29216133734178</v>
      </c>
      <c r="F83">
        <f t="shared" si="11"/>
        <v>78469.078300624635</v>
      </c>
      <c r="G83">
        <f t="shared" si="12"/>
        <v>5506562.2925549159</v>
      </c>
      <c r="L83">
        <f>Input!J84</f>
        <v>19.370932714286027</v>
      </c>
      <c r="M83">
        <f t="shared" si="13"/>
        <v>17.955465428571415</v>
      </c>
      <c r="N83">
        <f t="shared" si="14"/>
        <v>19.303959707053277</v>
      </c>
      <c r="O83">
        <f t="shared" si="15"/>
        <v>4.4853836977980302E-3</v>
      </c>
      <c r="P83">
        <f t="shared" si="16"/>
        <v>266.8020170181793</v>
      </c>
    </row>
    <row r="84" spans="1:16" x14ac:dyDescent="0.25">
      <c r="A84">
        <f>Input!G85</f>
        <v>217</v>
      </c>
      <c r="B84">
        <f t="shared" ref="B84:B98" si="18">A84-$A$3</f>
        <v>81</v>
      </c>
      <c r="C84" s="4">
        <f>Input!I85</f>
        <v>2574.656466142857</v>
      </c>
      <c r="D84">
        <f t="shared" ref="D84:D98" si="19">C84-$C$3</f>
        <v>927.68157157142809</v>
      </c>
      <c r="E84">
        <f t="shared" ref="E84:E98" si="20">N84+E83</f>
        <v>648.31070384729651</v>
      </c>
      <c r="F84">
        <f t="shared" ref="F84:F98" si="21">(D84-E84)^2</f>
        <v>78048.081732934224</v>
      </c>
      <c r="G84">
        <f t="shared" ref="G84:G98" si="22">(E84-$H$4)^2</f>
        <v>5413011.7487163153</v>
      </c>
      <c r="L84">
        <f>Input!J85</f>
        <v>19.266083285714103</v>
      </c>
      <c r="M84">
        <f t="shared" ref="M84:M98" si="23">L84-$L$3</f>
        <v>17.850615999999491</v>
      </c>
      <c r="N84">
        <f t="shared" ref="N84:N98" si="24">2*($X$3/PI())*($Z$3/(4*((B84-$Y$3)^2)+$Z$3*$Z$3))</f>
        <v>20.01854250995472</v>
      </c>
      <c r="O84">
        <f t="shared" ref="O84:O98" si="25">(L84-N84)^2</f>
        <v>0.56619488414479135</v>
      </c>
      <c r="P84">
        <f t="shared" ref="P84:P98" si="26">(N84-$Q$4)^2</f>
        <v>243.96854693037477</v>
      </c>
    </row>
    <row r="85" spans="1:16" x14ac:dyDescent="0.25">
      <c r="A85">
        <f>Input!G86</f>
        <v>218</v>
      </c>
      <c r="B85">
        <f t="shared" si="18"/>
        <v>82</v>
      </c>
      <c r="C85" s="4">
        <f>Input!I86</f>
        <v>2594.5516459999999</v>
      </c>
      <c r="D85">
        <f t="shared" si="19"/>
        <v>947.57675142857101</v>
      </c>
      <c r="E85">
        <f t="shared" si="20"/>
        <v>669.08111846514043</v>
      </c>
      <c r="F85">
        <f t="shared" si="21"/>
        <v>77559.817579701848</v>
      </c>
      <c r="G85">
        <f t="shared" si="22"/>
        <v>5316794.7637891183</v>
      </c>
      <c r="L85">
        <f>Input!J86</f>
        <v>19.895179857142921</v>
      </c>
      <c r="M85">
        <f t="shared" si="23"/>
        <v>18.479712571428308</v>
      </c>
      <c r="N85">
        <f t="shared" si="24"/>
        <v>20.770414617843954</v>
      </c>
      <c r="O85">
        <f t="shared" si="25"/>
        <v>0.76603588633939546</v>
      </c>
      <c r="P85">
        <f t="shared" si="26"/>
        <v>221.04613704989805</v>
      </c>
    </row>
    <row r="86" spans="1:16" x14ac:dyDescent="0.25">
      <c r="A86">
        <f>Input!G87</f>
        <v>219</v>
      </c>
      <c r="B86">
        <f t="shared" si="18"/>
        <v>83</v>
      </c>
      <c r="C86" s="4">
        <f>Input!I87</f>
        <v>2615.9671425714287</v>
      </c>
      <c r="D86">
        <f t="shared" si="19"/>
        <v>968.99224799999979</v>
      </c>
      <c r="E86">
        <f t="shared" si="20"/>
        <v>690.64306831837166</v>
      </c>
      <c r="F86">
        <f t="shared" si="21"/>
        <v>77478.265829435302</v>
      </c>
      <c r="G86">
        <f t="shared" si="22"/>
        <v>5217823.8349272059</v>
      </c>
      <c r="L86">
        <f>Input!J87</f>
        <v>21.415496571428775</v>
      </c>
      <c r="M86">
        <f t="shared" si="23"/>
        <v>20.000029285714163</v>
      </c>
      <c r="N86">
        <f t="shared" si="24"/>
        <v>21.561949853231177</v>
      </c>
      <c r="O86">
        <f t="shared" si="25"/>
        <v>2.1448563750693518E-2</v>
      </c>
      <c r="P86">
        <f t="shared" si="26"/>
        <v>198.13617421602439</v>
      </c>
    </row>
    <row r="87" spans="1:16" x14ac:dyDescent="0.25">
      <c r="A87">
        <f>Input!G88</f>
        <v>220</v>
      </c>
      <c r="B87">
        <f t="shared" si="18"/>
        <v>84</v>
      </c>
      <c r="C87" s="4">
        <f>Input!I88</f>
        <v>2638.7456818571432</v>
      </c>
      <c r="D87">
        <f t="shared" si="19"/>
        <v>991.77078728571428</v>
      </c>
      <c r="E87">
        <f t="shared" si="20"/>
        <v>713.03875270352614</v>
      </c>
      <c r="F87">
        <f t="shared" si="21"/>
        <v>77691.54710232612</v>
      </c>
      <c r="G87">
        <f t="shared" si="22"/>
        <v>5116010.4648100184</v>
      </c>
      <c r="L87">
        <f>Input!J88</f>
        <v>22.778539285714487</v>
      </c>
      <c r="M87">
        <f t="shared" si="23"/>
        <v>21.363071999999875</v>
      </c>
      <c r="N87">
        <f t="shared" si="24"/>
        <v>22.395684385154464</v>
      </c>
      <c r="O87">
        <f t="shared" si="25"/>
        <v>0.14657787488282512</v>
      </c>
      <c r="P87">
        <f t="shared" si="26"/>
        <v>175.35985089491231</v>
      </c>
    </row>
    <row r="88" spans="1:16" x14ac:dyDescent="0.25">
      <c r="A88">
        <f>Input!G89</f>
        <v>221</v>
      </c>
      <c r="B88">
        <f t="shared" si="18"/>
        <v>85</v>
      </c>
      <c r="C88" s="4">
        <f>Input!I89</f>
        <v>2664.5910671428569</v>
      </c>
      <c r="D88">
        <f t="shared" si="19"/>
        <v>1017.616172571428</v>
      </c>
      <c r="E88">
        <f t="shared" si="20"/>
        <v>736.31307869667637</v>
      </c>
      <c r="F88">
        <f t="shared" si="21"/>
        <v>79131.430623507345</v>
      </c>
      <c r="G88">
        <f t="shared" si="22"/>
        <v>5011265.6270830911</v>
      </c>
      <c r="L88">
        <f>Input!J89</f>
        <v>25.845385285713746</v>
      </c>
      <c r="M88">
        <f t="shared" si="23"/>
        <v>24.429917999999134</v>
      </c>
      <c r="N88">
        <f t="shared" si="24"/>
        <v>23.274325993150278</v>
      </c>
      <c r="O88">
        <f t="shared" si="25"/>
        <v>6.6103458858769635</v>
      </c>
      <c r="P88">
        <f t="shared" si="26"/>
        <v>152.86130142225218</v>
      </c>
    </row>
    <row r="89" spans="1:16" x14ac:dyDescent="0.25">
      <c r="A89">
        <f>Input!G90</f>
        <v>222</v>
      </c>
      <c r="B89">
        <f t="shared" si="18"/>
        <v>86</v>
      </c>
      <c r="C89" s="4">
        <f>Input!I90</f>
        <v>2692.6907151428572</v>
      </c>
      <c r="D89">
        <f t="shared" si="19"/>
        <v>1045.7158205714284</v>
      </c>
      <c r="E89">
        <f t="shared" si="20"/>
        <v>760.5138418315762</v>
      </c>
      <c r="F89">
        <f t="shared" si="21"/>
        <v>81340.168677127091</v>
      </c>
      <c r="G89">
        <f t="shared" si="22"/>
        <v>4903500.3427959178</v>
      </c>
      <c r="L89">
        <f>Input!J90</f>
        <v>28.099648000000343</v>
      </c>
      <c r="M89">
        <f t="shared" si="23"/>
        <v>26.684180714285731</v>
      </c>
      <c r="N89">
        <f t="shared" si="24"/>
        <v>24.200763134899773</v>
      </c>
      <c r="O89">
        <f t="shared" si="25"/>
        <v>15.201303191310288</v>
      </c>
      <c r="P89">
        <f t="shared" si="26"/>
        <v>130.81118865626294</v>
      </c>
    </row>
    <row r="90" spans="1:16" x14ac:dyDescent="0.25">
      <c r="A90">
        <f>Input!G91</f>
        <v>223</v>
      </c>
      <c r="B90">
        <f t="shared" si="18"/>
        <v>87</v>
      </c>
      <c r="C90" s="4">
        <f>Input!I91</f>
        <v>2721.6291587142855</v>
      </c>
      <c r="D90">
        <f t="shared" si="19"/>
        <v>1074.6542641428566</v>
      </c>
      <c r="E90">
        <f t="shared" si="20"/>
        <v>785.69191539342</v>
      </c>
      <c r="F90">
        <f t="shared" si="21"/>
        <v>83499.238994791027</v>
      </c>
      <c r="G90">
        <f t="shared" si="22"/>
        <v>4792626.3879921809</v>
      </c>
      <c r="L90">
        <f>Input!J91</f>
        <v>28.938443571428252</v>
      </c>
      <c r="M90">
        <f t="shared" si="23"/>
        <v>27.522976285713639</v>
      </c>
      <c r="N90">
        <f t="shared" si="24"/>
        <v>25.178073561843807</v>
      </c>
      <c r="O90">
        <f t="shared" si="25"/>
        <v>14.140382608982121</v>
      </c>
      <c r="P90">
        <f t="shared" si="26"/>
        <v>109.41079414743743</v>
      </c>
    </row>
    <row r="91" spans="1:16" x14ac:dyDescent="0.25">
      <c r="A91">
        <f>Input!G92</f>
        <v>224</v>
      </c>
      <c r="B91">
        <f t="shared" si="18"/>
        <v>88</v>
      </c>
      <c r="C91" s="4">
        <f>Input!I92</f>
        <v>2750.5676022857142</v>
      </c>
      <c r="D91">
        <f t="shared" si="19"/>
        <v>1103.5927077142853</v>
      </c>
      <c r="E91">
        <f t="shared" si="20"/>
        <v>811.90144754256494</v>
      </c>
      <c r="F91">
        <f t="shared" si="21"/>
        <v>85083.791260566271</v>
      </c>
      <c r="G91">
        <f t="shared" si="22"/>
        <v>4678557.155857591</v>
      </c>
      <c r="L91">
        <f>Input!J92</f>
        <v>28.938443571428706</v>
      </c>
      <c r="M91">
        <f t="shared" si="23"/>
        <v>27.522976285714094</v>
      </c>
      <c r="N91">
        <f t="shared" si="24"/>
        <v>26.209532149144973</v>
      </c>
      <c r="O91">
        <f t="shared" si="25"/>
        <v>7.4469575506706285</v>
      </c>
      <c r="P91">
        <f t="shared" si="26"/>
        <v>88.896666783526797</v>
      </c>
    </row>
    <row r="92" spans="1:16" x14ac:dyDescent="0.25">
      <c r="A92">
        <f>Input!G93</f>
        <v>225</v>
      </c>
      <c r="B92">
        <f t="shared" si="18"/>
        <v>89</v>
      </c>
      <c r="C92" s="4">
        <f>Input!I93</f>
        <v>2778.5361885714287</v>
      </c>
      <c r="D92">
        <f t="shared" si="19"/>
        <v>1131.5612939999999</v>
      </c>
      <c r="E92">
        <f t="shared" si="20"/>
        <v>839.20006505215861</v>
      </c>
      <c r="F92">
        <f t="shared" si="21"/>
        <v>85475.08819189205</v>
      </c>
      <c r="G92">
        <f t="shared" si="22"/>
        <v>4561208.7005107254</v>
      </c>
      <c r="L92">
        <f>Input!J93</f>
        <v>27.968586285714537</v>
      </c>
      <c r="M92">
        <f t="shared" si="23"/>
        <v>26.553118999999924</v>
      </c>
      <c r="N92">
        <f t="shared" si="24"/>
        <v>27.29861750959369</v>
      </c>
      <c r="O92">
        <f t="shared" si="25"/>
        <v>0.44885816097686509</v>
      </c>
      <c r="P92">
        <f t="shared" si="26"/>
        <v>69.545884764726239</v>
      </c>
    </row>
    <row r="93" spans="1:16" x14ac:dyDescent="0.25">
      <c r="A93">
        <f>Input!G94</f>
        <v>226</v>
      </c>
      <c r="B93">
        <f t="shared" si="18"/>
        <v>90</v>
      </c>
      <c r="C93" s="4">
        <f>Input!I94</f>
        <v>2805.6397671428567</v>
      </c>
      <c r="D93">
        <f t="shared" si="19"/>
        <v>1158.6648725714278</v>
      </c>
      <c r="E93">
        <f t="shared" si="20"/>
        <v>867.6490818936918</v>
      </c>
      <c r="F93">
        <f t="shared" si="21"/>
        <v>84690.190423787877</v>
      </c>
      <c r="G93">
        <f t="shared" si="22"/>
        <v>4440500.9936531186</v>
      </c>
      <c r="L93">
        <f>Input!J94</f>
        <v>27.103578571427988</v>
      </c>
      <c r="M93">
        <f t="shared" si="23"/>
        <v>25.688111285713376</v>
      </c>
      <c r="N93">
        <f t="shared" si="24"/>
        <v>28.449016841533222</v>
      </c>
      <c r="O93">
        <f t="shared" si="25"/>
        <v>1.8102041386637642</v>
      </c>
      <c r="P93">
        <f t="shared" si="26"/>
        <v>51.681982673643262</v>
      </c>
    </row>
    <row r="94" spans="1:16" x14ac:dyDescent="0.25">
      <c r="A94">
        <f>Input!G95</f>
        <v>227</v>
      </c>
      <c r="B94">
        <f t="shared" si="18"/>
        <v>91</v>
      </c>
      <c r="C94" s="4">
        <f>Input!I95</f>
        <v>2832.0880367142854</v>
      </c>
      <c r="D94">
        <f t="shared" si="19"/>
        <v>1185.1131421428565</v>
      </c>
      <c r="E94">
        <f t="shared" si="20"/>
        <v>897.31371020787208</v>
      </c>
      <c r="F94">
        <f t="shared" si="21"/>
        <v>82828.513022099753</v>
      </c>
      <c r="G94">
        <f t="shared" si="22"/>
        <v>4316359.4298813315</v>
      </c>
      <c r="L94">
        <f>Input!J95</f>
        <v>26.448269571428682</v>
      </c>
      <c r="M94">
        <f t="shared" si="23"/>
        <v>25.03280228571407</v>
      </c>
      <c r="N94">
        <f t="shared" si="24"/>
        <v>29.664628314180234</v>
      </c>
      <c r="O94">
        <f t="shared" si="25"/>
        <v>10.344963562074346</v>
      </c>
      <c r="P94">
        <f t="shared" si="26"/>
        <v>35.681587925161203</v>
      </c>
    </row>
    <row r="95" spans="1:16" x14ac:dyDescent="0.25">
      <c r="A95">
        <f>Input!G96</f>
        <v>228</v>
      </c>
      <c r="B95">
        <f t="shared" si="18"/>
        <v>92</v>
      </c>
      <c r="C95" s="4">
        <f>Input!I96</f>
        <v>2856.7276534285711</v>
      </c>
      <c r="D95">
        <f t="shared" si="19"/>
        <v>1209.7527588571422</v>
      </c>
      <c r="E95">
        <f t="shared" si="20"/>
        <v>928.26327032274583</v>
      </c>
      <c r="F95">
        <f t="shared" si="21"/>
        <v>79236.332155356082</v>
      </c>
      <c r="G95">
        <f t="shared" si="22"/>
        <v>4188716.6214850289</v>
      </c>
      <c r="L95">
        <f>Input!J96</f>
        <v>24.639616714285694</v>
      </c>
      <c r="M95">
        <f t="shared" si="23"/>
        <v>23.224149428571081</v>
      </c>
      <c r="N95">
        <f t="shared" si="24"/>
        <v>30.949560114873794</v>
      </c>
      <c r="O95">
        <f t="shared" si="25"/>
        <v>39.815385718625315</v>
      </c>
      <c r="P95">
        <f t="shared" si="26"/>
        <v>21.981797133813284</v>
      </c>
    </row>
    <row r="96" spans="1:16" x14ac:dyDescent="0.25">
      <c r="A96">
        <f>Input!G97</f>
        <v>229</v>
      </c>
      <c r="B96">
        <f t="shared" si="18"/>
        <v>93</v>
      </c>
      <c r="C96" s="4">
        <f>Input!I97</f>
        <v>2880.7381735714284</v>
      </c>
      <c r="D96">
        <f t="shared" si="19"/>
        <v>1233.7632789999996</v>
      </c>
      <c r="E96">
        <f t="shared" si="20"/>
        <v>960.57139538915169</v>
      </c>
      <c r="F96">
        <f t="shared" si="21"/>
        <v>74633.805270843048</v>
      </c>
      <c r="G96">
        <f t="shared" si="22"/>
        <v>4057514.5289524868</v>
      </c>
      <c r="L96">
        <f>Input!J97</f>
        <v>24.010520142857331</v>
      </c>
      <c r="M96">
        <f t="shared" si="23"/>
        <v>22.595052857142718</v>
      </c>
      <c r="N96">
        <f t="shared" si="24"/>
        <v>32.3081250664059</v>
      </c>
      <c r="O96">
        <f t="shared" si="25"/>
        <v>68.85024746729745</v>
      </c>
      <c r="P96">
        <f t="shared" si="26"/>
        <v>11.088300439539889</v>
      </c>
    </row>
    <row r="97" spans="1:16" x14ac:dyDescent="0.25">
      <c r="A97">
        <f>Input!G98</f>
        <v>230</v>
      </c>
      <c r="B97">
        <f t="shared" si="18"/>
        <v>94</v>
      </c>
      <c r="C97" s="4">
        <f>Input!I98</f>
        <v>2903.9098982857145</v>
      </c>
      <c r="D97">
        <f t="shared" si="19"/>
        <v>1256.9350037142856</v>
      </c>
      <c r="E97">
        <f t="shared" si="20"/>
        <v>994.31622485222829</v>
      </c>
      <c r="F97">
        <f t="shared" si="21"/>
        <v>68968.623010998155</v>
      </c>
      <c r="G97">
        <f t="shared" si="22"/>
        <v>3922706.9790632967</v>
      </c>
      <c r="L97">
        <f>Input!J98</f>
        <v>23.171724714286029</v>
      </c>
      <c r="M97">
        <f t="shared" si="23"/>
        <v>21.756257428571416</v>
      </c>
      <c r="N97">
        <f t="shared" si="24"/>
        <v>33.744829463076627</v>
      </c>
      <c r="O97">
        <f t="shared" si="25"/>
        <v>111.7905440288983</v>
      </c>
      <c r="P97">
        <f t="shared" si="26"/>
        <v>3.5842273606432506</v>
      </c>
    </row>
    <row r="98" spans="1:16" x14ac:dyDescent="0.25">
      <c r="A98">
        <f>Input!G99</f>
        <v>231</v>
      </c>
      <c r="B98">
        <f t="shared" si="18"/>
        <v>95</v>
      </c>
      <c r="C98" s="4">
        <f>Input!I99</f>
        <v>2927.5796577142855</v>
      </c>
      <c r="D98">
        <f t="shared" si="19"/>
        <v>1280.6047631428567</v>
      </c>
      <c r="E98">
        <f t="shared" si="20"/>
        <v>1029.5805793183213</v>
      </c>
      <c r="F98">
        <f t="shared" si="21"/>
        <v>63013.140864774134</v>
      </c>
      <c r="G98">
        <f t="shared" si="22"/>
        <v>3784262.6281731543</v>
      </c>
      <c r="L98">
        <f>Input!J99</f>
        <v>23.669759428571069</v>
      </c>
      <c r="M98">
        <f t="shared" si="23"/>
        <v>22.254292142856457</v>
      </c>
      <c r="N98">
        <f t="shared" si="24"/>
        <v>35.264354466092982</v>
      </c>
      <c r="O98">
        <f t="shared" si="25"/>
        <v>134.43463408412777</v>
      </c>
      <c r="P98">
        <f t="shared" si="26"/>
        <v>0.13963717213450377</v>
      </c>
    </row>
    <row r="99" spans="1:16" x14ac:dyDescent="0.25">
      <c r="A99">
        <f>Input!G100</f>
        <v>232</v>
      </c>
      <c r="B99">
        <f t="shared" ref="B99:B125" si="27">A99-$A$3</f>
        <v>96</v>
      </c>
      <c r="C99" s="4">
        <f>Input!I100</f>
        <v>2952.0357880000001</v>
      </c>
      <c r="D99">
        <f t="shared" ref="D99:D125" si="28">C99-$C$3</f>
        <v>1305.0608934285713</v>
      </c>
      <c r="E99">
        <f t="shared" ref="E99:E125" si="29">N99+E98</f>
        <v>1066.4521073562005</v>
      </c>
      <c r="F99">
        <f t="shared" ref="F99:F125" si="30">(D99-E99)^2</f>
        <v>56934.152790930399</v>
      </c>
      <c r="G99">
        <f t="shared" ref="G99:G125" si="31">(E99-$H$4)^2</f>
        <v>3642168.4337832183</v>
      </c>
      <c r="L99">
        <f>Input!J100</f>
        <v>24.456130285714607</v>
      </c>
      <c r="M99">
        <f t="shared" ref="M99:M125" si="32">L99-$L$3</f>
        <v>23.040662999999995</v>
      </c>
      <c r="N99">
        <f t="shared" ref="N99:N125" si="33">2*($X$3/PI())*($Z$3/(4*((B99-$Y$3)^2)+$Z$3*$Z$3))</f>
        <v>36.871528037879244</v>
      </c>
      <c r="O99">
        <f t="shared" ref="O99:O125" si="34">(L99-N99)^2</f>
        <v>154.14210134445472</v>
      </c>
      <c r="P99">
        <f t="shared" ref="P99:P125" si="35">(N99-$Q$4)^2</f>
        <v>1.5215049731135808</v>
      </c>
    </row>
    <row r="100" spans="1:16" x14ac:dyDescent="0.25">
      <c r="A100">
        <f>Input!G101</f>
        <v>233</v>
      </c>
      <c r="B100">
        <f t="shared" si="27"/>
        <v>97</v>
      </c>
      <c r="C100" s="4">
        <f>Input!I101</f>
        <v>2977.3045012857142</v>
      </c>
      <c r="D100">
        <f t="shared" si="28"/>
        <v>1330.3296067142853</v>
      </c>
      <c r="E100">
        <f t="shared" si="29"/>
        <v>1105.0233923343983</v>
      </c>
      <c r="F100">
        <f t="shared" si="30"/>
        <v>50762.890238195607</v>
      </c>
      <c r="G100">
        <f t="shared" si="31"/>
        <v>3496433.7022830681</v>
      </c>
      <c r="L100">
        <f>Input!J101</f>
        <v>25.268713285714057</v>
      </c>
      <c r="M100">
        <f t="shared" si="32"/>
        <v>23.853245999999444</v>
      </c>
      <c r="N100">
        <f t="shared" si="33"/>
        <v>38.571284978197866</v>
      </c>
      <c r="O100">
        <f t="shared" si="34"/>
        <v>176.95841363367157</v>
      </c>
      <c r="P100">
        <f t="shared" si="35"/>
        <v>8.6039551935087495</v>
      </c>
    </row>
    <row r="101" spans="1:16" x14ac:dyDescent="0.25">
      <c r="A101">
        <f>Input!G102</f>
        <v>234</v>
      </c>
      <c r="B101">
        <f t="shared" si="27"/>
        <v>98</v>
      </c>
      <c r="C101" s="4">
        <f>Input!I102</f>
        <v>3002.9664000000002</v>
      </c>
      <c r="D101">
        <f t="shared" si="28"/>
        <v>1355.9915054285714</v>
      </c>
      <c r="E101">
        <f t="shared" si="29"/>
        <v>1145.3920044879824</v>
      </c>
      <c r="F101">
        <f t="shared" si="30"/>
        <v>44352.149796425147</v>
      </c>
      <c r="G101">
        <f t="shared" si="31"/>
        <v>3347094.7842102256</v>
      </c>
      <c r="L101">
        <f>Input!J102</f>
        <v>25.661898714286053</v>
      </c>
      <c r="M101">
        <f t="shared" si="32"/>
        <v>24.246431428571441</v>
      </c>
      <c r="N101">
        <f t="shared" si="33"/>
        <v>40.368612153583975</v>
      </c>
      <c r="O101">
        <f t="shared" si="34"/>
        <v>216.2874201856261</v>
      </c>
      <c r="P101">
        <f t="shared" si="35"/>
        <v>22.378359817196106</v>
      </c>
    </row>
    <row r="102" spans="1:16" x14ac:dyDescent="0.25">
      <c r="A102">
        <f>Input!G103</f>
        <v>235</v>
      </c>
      <c r="B102">
        <f t="shared" si="27"/>
        <v>99</v>
      </c>
      <c r="C102" s="4">
        <f>Input!I103</f>
        <v>3029.4670942857147</v>
      </c>
      <c r="D102">
        <f t="shared" si="28"/>
        <v>1382.4921997142858</v>
      </c>
      <c r="E102">
        <f t="shared" si="29"/>
        <v>1187.6604799800946</v>
      </c>
      <c r="F102">
        <f t="shared" si="30"/>
        <v>37959.399014582435</v>
      </c>
      <c r="G102">
        <f t="shared" si="31"/>
        <v>3194220.4895715825</v>
      </c>
      <c r="L102">
        <f>Input!J103</f>
        <v>26.500694285714417</v>
      </c>
      <c r="M102">
        <f t="shared" si="32"/>
        <v>25.085226999999804</v>
      </c>
      <c r="N102">
        <f t="shared" si="33"/>
        <v>42.268475492112188</v>
      </c>
      <c r="O102">
        <f t="shared" si="34"/>
        <v>248.62292417283075</v>
      </c>
      <c r="P102">
        <f t="shared" si="35"/>
        <v>43.962740574473209</v>
      </c>
    </row>
    <row r="103" spans="1:16" x14ac:dyDescent="0.25">
      <c r="A103">
        <f>Input!G104</f>
        <v>236</v>
      </c>
      <c r="B103">
        <f t="shared" si="27"/>
        <v>100</v>
      </c>
      <c r="C103" s="4">
        <f>Input!I104</f>
        <v>3058.2220514285718</v>
      </c>
      <c r="D103">
        <f t="shared" si="28"/>
        <v>1411.247156857143</v>
      </c>
      <c r="E103">
        <f t="shared" si="29"/>
        <v>1231.9362047435891</v>
      </c>
      <c r="F103">
        <f t="shared" si="30"/>
        <v>32152.417547869209</v>
      </c>
      <c r="G103">
        <f t="shared" si="31"/>
        <v>3037918.2934881411</v>
      </c>
      <c r="L103">
        <f>Input!J104</f>
        <v>28.754957142857165</v>
      </c>
      <c r="M103">
        <f t="shared" si="32"/>
        <v>27.339489857142553</v>
      </c>
      <c r="N103">
        <f t="shared" si="33"/>
        <v>44.275724763494594</v>
      </c>
      <c r="O103">
        <f t="shared" si="34"/>
        <v>240.89422753382723</v>
      </c>
      <c r="P103">
        <f t="shared" si="35"/>
        <v>74.609683740432203</v>
      </c>
    </row>
    <row r="104" spans="1:16" x14ac:dyDescent="0.25">
      <c r="A104">
        <f>Input!G105</f>
        <v>237</v>
      </c>
      <c r="B104">
        <f t="shared" si="27"/>
        <v>101</v>
      </c>
      <c r="C104" s="4">
        <f>Input!I105</f>
        <v>3091.2496228571431</v>
      </c>
      <c r="D104">
        <f t="shared" si="28"/>
        <v>1444.2747282857142</v>
      </c>
      <c r="E104">
        <f t="shared" si="29"/>
        <v>1278.3311763522993</v>
      </c>
      <c r="F104">
        <f t="shared" si="30"/>
        <v>27537.26242827798</v>
      </c>
      <c r="G104">
        <f t="shared" si="31"/>
        <v>2878341.3950189278</v>
      </c>
      <c r="L104">
        <f>Input!J105</f>
        <v>33.027571428571264</v>
      </c>
      <c r="M104">
        <f t="shared" si="32"/>
        <v>31.612104142856651</v>
      </c>
      <c r="N104">
        <f t="shared" si="33"/>
        <v>46.394971608710236</v>
      </c>
      <c r="O104">
        <f t="shared" si="34"/>
        <v>178.68738757597941</v>
      </c>
      <c r="P104">
        <f t="shared" si="35"/>
        <v>115.71168431967871</v>
      </c>
    </row>
    <row r="105" spans="1:16" x14ac:dyDescent="0.25">
      <c r="A105">
        <f>Input!G106</f>
        <v>238</v>
      </c>
      <c r="B105">
        <f t="shared" si="27"/>
        <v>102</v>
      </c>
      <c r="C105" s="4">
        <f>Input!I106</f>
        <v>3127.4226772857141</v>
      </c>
      <c r="D105">
        <f t="shared" si="28"/>
        <v>1480.4477827142853</v>
      </c>
      <c r="E105">
        <f t="shared" si="29"/>
        <v>1326.9616121236447</v>
      </c>
      <c r="F105">
        <f t="shared" si="30"/>
        <v>23558.004562579208</v>
      </c>
      <c r="G105">
        <f t="shared" si="31"/>
        <v>2715696.6773832706</v>
      </c>
      <c r="L105">
        <f>Input!J106</f>
        <v>36.173054428571049</v>
      </c>
      <c r="M105">
        <f t="shared" si="32"/>
        <v>34.757587142856437</v>
      </c>
      <c r="N105">
        <f t="shared" si="33"/>
        <v>48.630435771345518</v>
      </c>
      <c r="O105">
        <f t="shared" si="34"/>
        <v>155.1863499193054</v>
      </c>
      <c r="P105">
        <f t="shared" si="35"/>
        <v>168.80247673539105</v>
      </c>
    </row>
    <row r="106" spans="1:16" x14ac:dyDescent="0.25">
      <c r="A106">
        <f>Input!G107</f>
        <v>239</v>
      </c>
      <c r="B106">
        <f t="shared" si="27"/>
        <v>103</v>
      </c>
      <c r="C106" s="4">
        <f>Input!I107</f>
        <v>3165.4830214285716</v>
      </c>
      <c r="D106">
        <f t="shared" si="28"/>
        <v>1518.5081268571428</v>
      </c>
      <c r="E106">
        <f t="shared" si="29"/>
        <v>1377.9473662115518</v>
      </c>
      <c r="F106">
        <f t="shared" si="30"/>
        <v>19757.327433267128</v>
      </c>
      <c r="G106">
        <f t="shared" si="31"/>
        <v>2550253.5932901758</v>
      </c>
      <c r="L106">
        <f>Input!J107</f>
        <v>38.060344142857502</v>
      </c>
      <c r="M106">
        <f t="shared" si="32"/>
        <v>36.64487685714289</v>
      </c>
      <c r="N106">
        <f t="shared" si="33"/>
        <v>50.985754087907061</v>
      </c>
      <c r="O106">
        <f t="shared" si="34"/>
        <v>167.06622224758604</v>
      </c>
      <c r="P106">
        <f t="shared" si="35"/>
        <v>235.55247993985043</v>
      </c>
    </row>
    <row r="107" spans="1:16" x14ac:dyDescent="0.25">
      <c r="A107">
        <f>Input!G108</f>
        <v>240</v>
      </c>
      <c r="B107">
        <f t="shared" si="27"/>
        <v>104</v>
      </c>
      <c r="C107" s="4">
        <f>Input!I108</f>
        <v>3211.0663124285711</v>
      </c>
      <c r="D107">
        <f t="shared" si="28"/>
        <v>1564.0914178571422</v>
      </c>
      <c r="E107">
        <f t="shared" si="29"/>
        <v>1431.4111128353693</v>
      </c>
      <c r="F107">
        <f t="shared" si="30"/>
        <v>17604.063340670706</v>
      </c>
      <c r="G107">
        <f t="shared" si="31"/>
        <v>2382353.9615015741</v>
      </c>
      <c r="L107">
        <f>Input!J108</f>
        <v>45.583290999999463</v>
      </c>
      <c r="M107">
        <f t="shared" si="32"/>
        <v>44.16782371428485</v>
      </c>
      <c r="N107">
        <f t="shared" si="33"/>
        <v>53.463746623817606</v>
      </c>
      <c r="O107">
        <f t="shared" si="34"/>
        <v>62.101580838967003</v>
      </c>
      <c r="P107">
        <f t="shared" si="35"/>
        <v>317.75599343037914</v>
      </c>
    </row>
    <row r="108" spans="1:16" x14ac:dyDescent="0.25">
      <c r="A108">
        <f>Input!G109</f>
        <v>241</v>
      </c>
      <c r="B108">
        <f t="shared" si="27"/>
        <v>105</v>
      </c>
      <c r="C108" s="4">
        <f>Input!I109</f>
        <v>3260.7125190000002</v>
      </c>
      <c r="D108">
        <f t="shared" si="28"/>
        <v>1613.7376244285713</v>
      </c>
      <c r="E108">
        <f t="shared" si="29"/>
        <v>1487.4772473809294</v>
      </c>
      <c r="F108">
        <f t="shared" si="30"/>
        <v>15941.682812212697</v>
      </c>
      <c r="G108">
        <f t="shared" si="31"/>
        <v>2212422.6064003217</v>
      </c>
      <c r="L108">
        <f>Input!J109</f>
        <v>49.646206571429047</v>
      </c>
      <c r="M108">
        <f t="shared" si="32"/>
        <v>48.230739285714435</v>
      </c>
      <c r="N108">
        <f t="shared" si="33"/>
        <v>56.066134545560161</v>
      </c>
      <c r="O108">
        <f t="shared" si="34"/>
        <v>41.215475193031217</v>
      </c>
      <c r="P108">
        <f t="shared" si="35"/>
        <v>417.3072493642934</v>
      </c>
    </row>
    <row r="109" spans="1:16" x14ac:dyDescent="0.25">
      <c r="A109">
        <f>Input!G110</f>
        <v>242</v>
      </c>
      <c r="B109">
        <f t="shared" si="27"/>
        <v>106</v>
      </c>
      <c r="C109" s="4">
        <f>Input!I110</f>
        <v>3315.8895331428571</v>
      </c>
      <c r="D109">
        <f t="shared" si="28"/>
        <v>1668.9146385714282</v>
      </c>
      <c r="E109">
        <f t="shared" si="29"/>
        <v>1546.2704524789303</v>
      </c>
      <c r="F109">
        <f t="shared" si="30"/>
        <v>15041.596382291249</v>
      </c>
      <c r="G109">
        <f t="shared" si="31"/>
        <v>2040978.6971700343</v>
      </c>
      <c r="L109">
        <f>Input!J110</f>
        <v>55.177014142856933</v>
      </c>
      <c r="M109">
        <f t="shared" si="32"/>
        <v>53.761546857142321</v>
      </c>
      <c r="N109">
        <f t="shared" si="33"/>
        <v>58.793205098000847</v>
      </c>
      <c r="O109">
        <f t="shared" si="34"/>
        <v>13.076837024064652</v>
      </c>
      <c r="P109">
        <f t="shared" si="35"/>
        <v>536.16190036418789</v>
      </c>
    </row>
    <row r="110" spans="1:16" x14ac:dyDescent="0.25">
      <c r="A110">
        <f>Input!G111</f>
        <v>243</v>
      </c>
      <c r="B110">
        <f t="shared" si="27"/>
        <v>107</v>
      </c>
      <c r="C110" s="4">
        <f>Input!I111</f>
        <v>3376.9643278571425</v>
      </c>
      <c r="D110">
        <f t="shared" si="28"/>
        <v>1729.9894332857136</v>
      </c>
      <c r="E110">
        <f t="shared" si="29"/>
        <v>1607.9138731437881</v>
      </c>
      <c r="F110">
        <f t="shared" si="30"/>
        <v>14902.442383964872</v>
      </c>
      <c r="G110">
        <f t="shared" si="31"/>
        <v>1868647.5432210611</v>
      </c>
      <c r="L110">
        <f>Input!J111</f>
        <v>61.074794714285417</v>
      </c>
      <c r="M110">
        <f t="shared" si="32"/>
        <v>59.659327428570805</v>
      </c>
      <c r="N110">
        <f t="shared" si="33"/>
        <v>61.643420664857778</v>
      </c>
      <c r="O110">
        <f t="shared" si="34"/>
        <v>0.32333547166432136</v>
      </c>
      <c r="P110">
        <f t="shared" si="35"/>
        <v>676.2800814405615</v>
      </c>
    </row>
    <row r="111" spans="1:16" x14ac:dyDescent="0.25">
      <c r="A111">
        <f>Input!G112</f>
        <v>244</v>
      </c>
      <c r="B111">
        <f t="shared" si="27"/>
        <v>108</v>
      </c>
      <c r="C111" s="4">
        <f>Input!I112</f>
        <v>3443.2815942857137</v>
      </c>
      <c r="D111">
        <f t="shared" si="28"/>
        <v>1796.3066997142848</v>
      </c>
      <c r="E111">
        <f t="shared" si="29"/>
        <v>1672.5268447808633</v>
      </c>
      <c r="F111">
        <f t="shared" si="30"/>
        <v>15321.452487338889</v>
      </c>
      <c r="G111">
        <f t="shared" si="31"/>
        <v>1696172.474386656</v>
      </c>
      <c r="L111">
        <f>Input!J112</f>
        <v>66.317266428571202</v>
      </c>
      <c r="M111">
        <f t="shared" si="32"/>
        <v>64.901799142856589</v>
      </c>
      <c r="N111">
        <f t="shared" si="33"/>
        <v>64.61297163707512</v>
      </c>
      <c r="O111">
        <f t="shared" si="34"/>
        <v>2.9046207363206737</v>
      </c>
      <c r="P111">
        <f t="shared" si="35"/>
        <v>839.54695074101642</v>
      </c>
    </row>
    <row r="112" spans="1:16" x14ac:dyDescent="0.25">
      <c r="A112">
        <f>Input!G113</f>
        <v>245</v>
      </c>
      <c r="B112">
        <f t="shared" si="27"/>
        <v>109</v>
      </c>
      <c r="C112" s="4">
        <f>Input!I113</f>
        <v>3510.9619034285711</v>
      </c>
      <c r="D112">
        <f t="shared" si="28"/>
        <v>1863.9870088571422</v>
      </c>
      <c r="E112">
        <f t="shared" si="29"/>
        <v>1740.2221218218451</v>
      </c>
      <c r="F112">
        <f t="shared" si="30"/>
        <v>15317.747262859846</v>
      </c>
      <c r="G112">
        <f t="shared" si="31"/>
        <v>1524426.276515753</v>
      </c>
      <c r="L112">
        <f>Input!J113</f>
        <v>67.680309142857368</v>
      </c>
      <c r="M112">
        <f t="shared" si="32"/>
        <v>66.264841857142756</v>
      </c>
      <c r="N112">
        <f t="shared" si="33"/>
        <v>67.695277040981978</v>
      </c>
      <c r="O112">
        <f t="shared" si="34"/>
        <v>2.2403797426869598E-4</v>
      </c>
      <c r="P112">
        <f t="shared" si="35"/>
        <v>1027.6667646392607</v>
      </c>
    </row>
    <row r="113" spans="1:16" x14ac:dyDescent="0.25">
      <c r="A113">
        <f>Input!G114</f>
        <v>246</v>
      </c>
      <c r="B113">
        <f t="shared" si="27"/>
        <v>110</v>
      </c>
      <c r="C113" s="4">
        <f>Input!I114</f>
        <v>3582.416792142857</v>
      </c>
      <c r="D113">
        <f t="shared" si="28"/>
        <v>1935.4418975714282</v>
      </c>
      <c r="E113">
        <f t="shared" si="29"/>
        <v>1811.1025647458193</v>
      </c>
      <c r="F113">
        <f t="shared" si="30"/>
        <v>15460.269687517526</v>
      </c>
      <c r="G113">
        <f t="shared" si="31"/>
        <v>1354421.466879484</v>
      </c>
      <c r="L113">
        <f>Input!J114</f>
        <v>71.454888714285971</v>
      </c>
      <c r="M113">
        <f t="shared" si="32"/>
        <v>70.039421428571359</v>
      </c>
      <c r="N113">
        <f t="shared" si="33"/>
        <v>70.880442923974186</v>
      </c>
      <c r="O113">
        <f t="shared" si="34"/>
        <v>0.32998796600693098</v>
      </c>
      <c r="P113">
        <f t="shared" si="35"/>
        <v>1242.0273133831622</v>
      </c>
    </row>
    <row r="114" spans="1:16" x14ac:dyDescent="0.25">
      <c r="A114">
        <f>Input!G115</f>
        <v>247</v>
      </c>
      <c r="B114">
        <f t="shared" si="27"/>
        <v>111</v>
      </c>
      <c r="C114" s="4">
        <f>Input!I115</f>
        <v>3660.9752298571429</v>
      </c>
      <c r="D114">
        <f t="shared" si="28"/>
        <v>2014.0003352857141</v>
      </c>
      <c r="E114">
        <f t="shared" si="29"/>
        <v>1885.2572613694676</v>
      </c>
      <c r="F114">
        <f t="shared" si="30"/>
        <v>16574.779081404093</v>
      </c>
      <c r="G114">
        <f t="shared" si="31"/>
        <v>1187318.4857974618</v>
      </c>
      <c r="L114">
        <f>Input!J115</f>
        <v>78.558437714285901</v>
      </c>
      <c r="M114">
        <f t="shared" si="32"/>
        <v>77.142970428571289</v>
      </c>
      <c r="N114">
        <f t="shared" si="33"/>
        <v>74.154696623648277</v>
      </c>
      <c r="O114">
        <f t="shared" si="34"/>
        <v>19.392935593370247</v>
      </c>
      <c r="P114">
        <f t="shared" si="35"/>
        <v>1483.533219464867</v>
      </c>
    </row>
    <row r="115" spans="1:16" x14ac:dyDescent="0.25">
      <c r="A115">
        <f>Input!G116</f>
        <v>248</v>
      </c>
      <c r="B115">
        <f t="shared" si="27"/>
        <v>112</v>
      </c>
      <c r="C115" s="4">
        <f>Input!I116</f>
        <v>3747.2138885714289</v>
      </c>
      <c r="D115">
        <f t="shared" si="28"/>
        <v>2100.2389940000003</v>
      </c>
      <c r="E115">
        <f t="shared" si="29"/>
        <v>1962.7570867038294</v>
      </c>
      <c r="F115">
        <f t="shared" si="30"/>
        <v>18901.27483379293</v>
      </c>
      <c r="G115">
        <f t="shared" si="31"/>
        <v>1024430.6648876294</v>
      </c>
      <c r="L115">
        <f>Input!J116</f>
        <v>86.238658714285975</v>
      </c>
      <c r="M115">
        <f t="shared" si="32"/>
        <v>84.823191428571363</v>
      </c>
      <c r="N115">
        <f t="shared" si="33"/>
        <v>77.499825334361731</v>
      </c>
      <c r="O115">
        <f t="shared" si="34"/>
        <v>76.367208842078199</v>
      </c>
      <c r="P115">
        <f t="shared" si="35"/>
        <v>1752.4094865573661</v>
      </c>
    </row>
    <row r="116" spans="1:16" x14ac:dyDescent="0.25">
      <c r="A116">
        <f>Input!G117</f>
        <v>249</v>
      </c>
      <c r="B116">
        <f t="shared" si="27"/>
        <v>113</v>
      </c>
      <c r="C116" s="4">
        <f>Input!I117</f>
        <v>3839.1930537142857</v>
      </c>
      <c r="D116">
        <f t="shared" si="28"/>
        <v>2192.2181591428571</v>
      </c>
      <c r="E116">
        <f t="shared" si="29"/>
        <v>2043.6497462731036</v>
      </c>
      <c r="F116">
        <f t="shared" si="30"/>
        <v>22072.573302637538</v>
      </c>
      <c r="G116">
        <f t="shared" si="31"/>
        <v>867224.63177906268</v>
      </c>
      <c r="L116">
        <f>Input!J117</f>
        <v>91.9791651428568</v>
      </c>
      <c r="M116">
        <f t="shared" si="32"/>
        <v>90.563697857142188</v>
      </c>
      <c r="N116">
        <f t="shared" si="33"/>
        <v>80.892659569274244</v>
      </c>
      <c r="O116">
        <f t="shared" si="34"/>
        <v>122.91060583307708</v>
      </c>
      <c r="P116">
        <f t="shared" si="35"/>
        <v>2047.9810411864019</v>
      </c>
    </row>
    <row r="117" spans="1:16" x14ac:dyDescent="0.25">
      <c r="A117">
        <f>Input!G118</f>
        <v>250</v>
      </c>
      <c r="B117">
        <f t="shared" si="27"/>
        <v>114</v>
      </c>
      <c r="C117" s="4">
        <f>Input!I118</f>
        <v>3935.261346714286</v>
      </c>
      <c r="D117">
        <f t="shared" si="28"/>
        <v>2288.2864521428573</v>
      </c>
      <c r="E117">
        <f t="shared" si="29"/>
        <v>2127.9544016735754</v>
      </c>
      <c r="F117">
        <f t="shared" si="30"/>
        <v>25706.366407684382</v>
      </c>
      <c r="G117">
        <f t="shared" si="31"/>
        <v>717314.66080322268</v>
      </c>
      <c r="L117">
        <f>Input!J118</f>
        <v>96.068293000000267</v>
      </c>
      <c r="M117">
        <f t="shared" si="32"/>
        <v>94.652825714285655</v>
      </c>
      <c r="N117">
        <f t="shared" si="33"/>
        <v>84.304655400471589</v>
      </c>
      <c r="O117">
        <f t="shared" si="34"/>
        <v>138.38316957304485</v>
      </c>
      <c r="P117">
        <f t="shared" si="35"/>
        <v>2368.4399372036014</v>
      </c>
    </row>
    <row r="118" spans="1:16" x14ac:dyDescent="0.25">
      <c r="A118">
        <f>Input!G119</f>
        <v>251</v>
      </c>
      <c r="B118">
        <f t="shared" si="27"/>
        <v>115</v>
      </c>
      <c r="C118" s="4">
        <f>Input!I119</f>
        <v>4034.1605744285721</v>
      </c>
      <c r="D118">
        <f t="shared" si="28"/>
        <v>2387.1856798571434</v>
      </c>
      <c r="E118">
        <f t="shared" si="29"/>
        <v>2215.6560438963566</v>
      </c>
      <c r="F118">
        <f t="shared" si="30"/>
        <v>29422.416012840076</v>
      </c>
      <c r="G118">
        <f t="shared" si="31"/>
        <v>576449.42549133801</v>
      </c>
      <c r="L118">
        <f>Input!J119</f>
        <v>98.899227714286098</v>
      </c>
      <c r="M118">
        <f t="shared" si="32"/>
        <v>97.483760428571486</v>
      </c>
      <c r="N118">
        <f t="shared" si="33"/>
        <v>87.701642222781089</v>
      </c>
      <c r="O118">
        <f t="shared" si="34"/>
        <v>125.38592083956348</v>
      </c>
      <c r="P118">
        <f t="shared" si="35"/>
        <v>2710.6191927688228</v>
      </c>
    </row>
    <row r="119" spans="1:16" x14ac:dyDescent="0.25">
      <c r="A119">
        <f>Input!G120</f>
        <v>252</v>
      </c>
      <c r="B119">
        <f t="shared" si="27"/>
        <v>116</v>
      </c>
      <c r="C119" s="4">
        <f>Input!I120</f>
        <v>4136.7033198571435</v>
      </c>
      <c r="D119">
        <f t="shared" si="28"/>
        <v>2489.7284252857144</v>
      </c>
      <c r="E119">
        <f t="shared" si="29"/>
        <v>2306.6998567394498</v>
      </c>
      <c r="F119">
        <f t="shared" si="30"/>
        <v>33499.456904094652</v>
      </c>
      <c r="G119">
        <f t="shared" si="31"/>
        <v>446489.70702273672</v>
      </c>
      <c r="L119">
        <f>Input!J120</f>
        <v>102.54274542857138</v>
      </c>
      <c r="M119">
        <f t="shared" si="32"/>
        <v>101.12727814285677</v>
      </c>
      <c r="N119">
        <f t="shared" si="33"/>
        <v>91.043812843093164</v>
      </c>
      <c r="O119">
        <f t="shared" si="34"/>
        <v>132.22545060537271</v>
      </c>
      <c r="P119">
        <f t="shared" si="35"/>
        <v>3069.8002138442939</v>
      </c>
    </row>
    <row r="120" spans="1:16" x14ac:dyDescent="0.25">
      <c r="A120">
        <f>Input!G121</f>
        <v>253</v>
      </c>
      <c r="B120">
        <f t="shared" si="27"/>
        <v>117</v>
      </c>
      <c r="C120" s="4">
        <f>Input!I121</f>
        <v>4244.0953517142862</v>
      </c>
      <c r="D120">
        <f t="shared" si="28"/>
        <v>2597.120457142857</v>
      </c>
      <c r="E120">
        <f t="shared" si="29"/>
        <v>2400.9858934555768</v>
      </c>
      <c r="F120">
        <f t="shared" si="30"/>
        <v>38468.767072799776</v>
      </c>
      <c r="G120">
        <f t="shared" si="31"/>
        <v>329375.92058513791</v>
      </c>
      <c r="L120">
        <f>Input!J121</f>
        <v>107.39203185714268</v>
      </c>
      <c r="M120">
        <f t="shared" si="32"/>
        <v>105.97656457142807</v>
      </c>
      <c r="N120">
        <f t="shared" si="33"/>
        <v>94.286036716127228</v>
      </c>
      <c r="O120">
        <f t="shared" si="34"/>
        <v>171.76710863632073</v>
      </c>
      <c r="P120">
        <f t="shared" si="35"/>
        <v>3439.5881004744788</v>
      </c>
    </row>
    <row r="121" spans="1:16" x14ac:dyDescent="0.25">
      <c r="A121">
        <f>Input!G122</f>
        <v>254</v>
      </c>
      <c r="B121">
        <f t="shared" si="27"/>
        <v>118</v>
      </c>
      <c r="C121" s="4">
        <f>Input!I122</f>
        <v>4348.5778118571434</v>
      </c>
      <c r="D121">
        <f t="shared" si="28"/>
        <v>2701.6029172857143</v>
      </c>
      <c r="E121">
        <f t="shared" si="29"/>
        <v>2498.3644648038889</v>
      </c>
      <c r="F121">
        <f t="shared" si="30"/>
        <v>41305.868567207173</v>
      </c>
      <c r="G121">
        <f t="shared" si="31"/>
        <v>227084.88650517806</v>
      </c>
      <c r="L121">
        <f>Input!J122</f>
        <v>104.48246014285724</v>
      </c>
      <c r="M121">
        <f t="shared" si="32"/>
        <v>103.06699285714262</v>
      </c>
      <c r="N121">
        <f t="shared" si="33"/>
        <v>97.378571348312036</v>
      </c>
      <c r="O121">
        <f t="shared" si="34"/>
        <v>50.465236005264842</v>
      </c>
      <c r="P121">
        <f t="shared" si="35"/>
        <v>3811.8938235026753</v>
      </c>
    </row>
    <row r="122" spans="1:16" x14ac:dyDescent="0.25">
      <c r="A122">
        <f>Input!G123</f>
        <v>255</v>
      </c>
      <c r="B122">
        <f t="shared" si="27"/>
        <v>119</v>
      </c>
      <c r="C122" s="4">
        <f>Input!I123</f>
        <v>4451.6185921428578</v>
      </c>
      <c r="D122">
        <f t="shared" si="28"/>
        <v>2804.6436975714287</v>
      </c>
      <c r="E122">
        <f t="shared" si="29"/>
        <v>2598.6326924229002</v>
      </c>
      <c r="F122">
        <f t="shared" si="30"/>
        <v>42440.53424230704</v>
      </c>
      <c r="G122">
        <f t="shared" si="31"/>
        <v>141576.11571530518</v>
      </c>
      <c r="L122">
        <f>Input!J123</f>
        <v>103.04078028571439</v>
      </c>
      <c r="M122">
        <f t="shared" si="32"/>
        <v>101.62531299999978</v>
      </c>
      <c r="N122">
        <f t="shared" si="33"/>
        <v>100.26822761901138</v>
      </c>
      <c r="O122">
        <f t="shared" si="34"/>
        <v>7.6870482896419539</v>
      </c>
      <c r="P122">
        <f t="shared" si="35"/>
        <v>4177.0617926584428</v>
      </c>
    </row>
    <row r="123" spans="1:16" x14ac:dyDescent="0.25">
      <c r="A123">
        <f>Input!G124</f>
        <v>256</v>
      </c>
      <c r="B123">
        <f t="shared" si="27"/>
        <v>120</v>
      </c>
      <c r="C123" s="4">
        <f>Input!I124</f>
        <v>4554.7117971428579</v>
      </c>
      <c r="D123">
        <f t="shared" si="28"/>
        <v>2907.7369025714288</v>
      </c>
      <c r="E123">
        <f t="shared" si="29"/>
        <v>2701.5327020068585</v>
      </c>
      <c r="F123">
        <f t="shared" si="30"/>
        <v>42520.17233047355</v>
      </c>
      <c r="G123">
        <f t="shared" si="31"/>
        <v>74728.974131379757</v>
      </c>
      <c r="L123">
        <f>Input!J124</f>
        <v>103.09320500000013</v>
      </c>
      <c r="M123">
        <f t="shared" si="32"/>
        <v>101.67773771428551</v>
      </c>
      <c r="N123">
        <f t="shared" si="33"/>
        <v>102.90000958395844</v>
      </c>
      <c r="O123">
        <f t="shared" si="34"/>
        <v>3.7324468779521433E-2</v>
      </c>
      <c r="P123">
        <f t="shared" si="35"/>
        <v>4524.173219404689</v>
      </c>
    </row>
    <row r="124" spans="1:16" x14ac:dyDescent="0.25">
      <c r="A124">
        <f>Input!G125</f>
        <v>257</v>
      </c>
      <c r="B124">
        <f t="shared" si="27"/>
        <v>121</v>
      </c>
      <c r="C124" s="4">
        <f>Input!I125</f>
        <v>4659.5350178571434</v>
      </c>
      <c r="D124">
        <f t="shared" si="28"/>
        <v>3012.5601232857143</v>
      </c>
      <c r="E124">
        <f t="shared" si="29"/>
        <v>2806.7519003798875</v>
      </c>
      <c r="F124">
        <f t="shared" si="30"/>
        <v>42357.024615654504</v>
      </c>
      <c r="G124">
        <f t="shared" si="31"/>
        <v>28273.34946564649</v>
      </c>
      <c r="L124">
        <f>Input!J125</f>
        <v>104.82322071428553</v>
      </c>
      <c r="M124">
        <f t="shared" si="32"/>
        <v>103.40775342857091</v>
      </c>
      <c r="N124">
        <f t="shared" si="33"/>
        <v>105.21919837302904</v>
      </c>
      <c r="O124">
        <f t="shared" si="34"/>
        <v>0.15679830622399851</v>
      </c>
      <c r="P124">
        <f t="shared" si="35"/>
        <v>4841.5382906251589</v>
      </c>
    </row>
    <row r="125" spans="1:16" x14ac:dyDescent="0.25">
      <c r="A125">
        <f>Input!G126</f>
        <v>258</v>
      </c>
      <c r="B125">
        <f t="shared" si="27"/>
        <v>122</v>
      </c>
      <c r="C125" s="4">
        <f>Input!I126</f>
        <v>4766.5076520000002</v>
      </c>
      <c r="D125">
        <f t="shared" si="28"/>
        <v>3119.5327574285711</v>
      </c>
      <c r="E125">
        <f t="shared" si="29"/>
        <v>2913.9256874598814</v>
      </c>
      <c r="F125">
        <f t="shared" si="30"/>
        <v>42274.267221109687</v>
      </c>
      <c r="G125">
        <f t="shared" si="31"/>
        <v>3717.7094342449554</v>
      </c>
      <c r="L125">
        <f>Input!J126</f>
        <v>106.9726341428568</v>
      </c>
      <c r="M125">
        <f t="shared" si="32"/>
        <v>105.55716685714219</v>
      </c>
      <c r="N125">
        <f t="shared" si="33"/>
        <v>107.1737870799941</v>
      </c>
      <c r="O125">
        <f t="shared" si="34"/>
        <v>4.0462504118960324E-2</v>
      </c>
      <c r="P125">
        <f t="shared" si="35"/>
        <v>5117.3638197707296</v>
      </c>
    </row>
    <row r="126" spans="1:16" x14ac:dyDescent="0.25">
      <c r="A126">
        <f>Input!G127</f>
        <v>259</v>
      </c>
      <c r="B126">
        <f t="shared" ref="B126:B130" si="36">A126-$A$3</f>
        <v>123</v>
      </c>
      <c r="C126" s="4">
        <f>Input!I127</f>
        <v>4876.3636455714286</v>
      </c>
      <c r="D126">
        <f t="shared" ref="D126:D130" si="37">C126-$C$3</f>
        <v>3229.3887509999995</v>
      </c>
      <c r="E126">
        <f t="shared" ref="E126:E130" si="38">N126+E125</f>
        <v>3022.6427950206189</v>
      </c>
      <c r="F126">
        <f t="shared" ref="F126:F130" si="39">(D126-E126)^2</f>
        <v>42743.890313827978</v>
      </c>
      <c r="G126">
        <f t="shared" ref="G126:G130" si="40">(E126-$H$4)^2</f>
        <v>2279.497688465588</v>
      </c>
      <c r="L126">
        <f>Input!J127</f>
        <v>109.85599357142837</v>
      </c>
      <c r="M126">
        <f t="shared" ref="M126:M130" si="41">L126-$L$3</f>
        <v>108.44052628571376</v>
      </c>
      <c r="N126">
        <f t="shared" ref="N126:N130" si="42">2*($X$3/PI())*($Z$3/(4*((B126-$Y$3)^2)+$Z$3*$Z$3))</f>
        <v>108.71710756073736</v>
      </c>
      <c r="O126">
        <f t="shared" ref="O126:O130" si="43">(L126-N126)^2</f>
        <v>1.2970613453476836</v>
      </c>
      <c r="P126">
        <f t="shared" ref="P126:P130" si="44">(N126-$Q$4)^2</f>
        <v>5340.5508403310168</v>
      </c>
    </row>
    <row r="127" spans="1:16" x14ac:dyDescent="0.25">
      <c r="A127">
        <f>Input!G128</f>
        <v>260</v>
      </c>
      <c r="B127">
        <f t="shared" si="36"/>
        <v>124</v>
      </c>
      <c r="C127" s="4">
        <f>Input!I128</f>
        <v>4973.401795857143</v>
      </c>
      <c r="D127">
        <f t="shared" si="37"/>
        <v>3326.4269012857139</v>
      </c>
      <c r="E127">
        <f t="shared" si="38"/>
        <v>3132.4532281675847</v>
      </c>
      <c r="F127">
        <f t="shared" si="39"/>
        <v>37625.78586293885</v>
      </c>
      <c r="G127">
        <f t="shared" si="40"/>
        <v>24823.426307250451</v>
      </c>
      <c r="L127">
        <f>Input!J128</f>
        <v>97.038150285714437</v>
      </c>
      <c r="M127">
        <f t="shared" si="41"/>
        <v>95.622682999999824</v>
      </c>
      <c r="N127">
        <f t="shared" si="42"/>
        <v>109.81043314696588</v>
      </c>
      <c r="O127">
        <f t="shared" si="43"/>
        <v>163.13120948781727</v>
      </c>
      <c r="P127">
        <f t="shared" si="44"/>
        <v>5501.5446407756654</v>
      </c>
    </row>
    <row r="128" spans="1:16" x14ac:dyDescent="0.25">
      <c r="A128">
        <f>Input!G129</f>
        <v>261</v>
      </c>
      <c r="B128">
        <f t="shared" si="36"/>
        <v>125</v>
      </c>
      <c r="C128" s="4">
        <f>Input!I129</f>
        <v>5054.8960177142862</v>
      </c>
      <c r="D128">
        <f t="shared" si="37"/>
        <v>3407.9211231428571</v>
      </c>
      <c r="E128">
        <f t="shared" si="38"/>
        <v>3242.8785355215091</v>
      </c>
      <c r="F128">
        <f t="shared" si="39"/>
        <v>27239.055728750347</v>
      </c>
      <c r="G128">
        <f t="shared" si="40"/>
        <v>71813.187077428287</v>
      </c>
      <c r="L128">
        <f>Input!J129</f>
        <v>81.494221857143202</v>
      </c>
      <c r="M128">
        <f t="shared" si="41"/>
        <v>80.07875457142859</v>
      </c>
      <c r="N128">
        <f t="shared" si="42"/>
        <v>110.42530735392432</v>
      </c>
      <c r="O128">
        <f t="shared" si="43"/>
        <v>837.00770802205898</v>
      </c>
      <c r="P128">
        <f t="shared" si="44"/>
        <v>5593.1360999931549</v>
      </c>
    </row>
    <row r="129" spans="1:16" x14ac:dyDescent="0.25">
      <c r="A129">
        <f>Input!G130</f>
        <v>262</v>
      </c>
      <c r="B129">
        <f t="shared" si="36"/>
        <v>126</v>
      </c>
      <c r="C129" s="4">
        <f>Input!I130</f>
        <v>5165.6956561428578</v>
      </c>
      <c r="D129">
        <f t="shared" si="37"/>
        <v>3518.7207615714287</v>
      </c>
      <c r="E129">
        <f t="shared" si="38"/>
        <v>3353.4238850557017</v>
      </c>
      <c r="F129">
        <f t="shared" si="39"/>
        <v>27323.057385855511</v>
      </c>
      <c r="G129">
        <f t="shared" si="40"/>
        <v>143281.30842058413</v>
      </c>
      <c r="L129">
        <f>Input!J130</f>
        <v>110.7996384285716</v>
      </c>
      <c r="M129">
        <f t="shared" si="41"/>
        <v>109.38417114285699</v>
      </c>
      <c r="N129">
        <f t="shared" si="42"/>
        <v>110.54534953419275</v>
      </c>
      <c r="O129">
        <f t="shared" si="43"/>
        <v>6.4662841804415644E-2</v>
      </c>
      <c r="P129">
        <f t="shared" si="44"/>
        <v>5611.1057645677192</v>
      </c>
    </row>
    <row r="130" spans="1:16" x14ac:dyDescent="0.25">
      <c r="A130">
        <f>Input!G131</f>
        <v>263</v>
      </c>
      <c r="B130">
        <f t="shared" si="36"/>
        <v>127</v>
      </c>
      <c r="C130" s="4">
        <f>Input!I131</f>
        <v>5277.3340899999994</v>
      </c>
      <c r="D130">
        <f t="shared" si="37"/>
        <v>3630.3591954285703</v>
      </c>
      <c r="E130">
        <f t="shared" si="38"/>
        <v>3463.5912148459615</v>
      </c>
      <c r="F130">
        <f t="shared" si="39"/>
        <v>27811.559347601367</v>
      </c>
      <c r="G130">
        <f t="shared" si="40"/>
        <v>238820.36464073003</v>
      </c>
      <c r="L130">
        <f>Input!J131</f>
        <v>111.63843385714154</v>
      </c>
      <c r="M130">
        <f t="shared" si="41"/>
        <v>110.22296657142692</v>
      </c>
      <c r="N130">
        <f t="shared" si="42"/>
        <v>110.16732979025993</v>
      </c>
      <c r="O130">
        <f t="shared" si="43"/>
        <v>2.1641471755956072</v>
      </c>
      <c r="P130">
        <f t="shared" si="44"/>
        <v>5554.6157758077698</v>
      </c>
    </row>
    <row r="131" spans="1:16" x14ac:dyDescent="0.25">
      <c r="A131">
        <f>Input!G132</f>
        <v>264</v>
      </c>
      <c r="B131">
        <f t="shared" ref="B131:B148" si="45">A131-$A$3</f>
        <v>128</v>
      </c>
      <c r="C131" s="4">
        <f>Input!I132</f>
        <v>5387.7667554285717</v>
      </c>
      <c r="D131">
        <f t="shared" ref="D131:D148" si="46">C131-$C$3</f>
        <v>3740.7918608571426</v>
      </c>
      <c r="E131">
        <f t="shared" ref="E131:E148" si="47">N131+E130</f>
        <v>3572.8925987941648</v>
      </c>
      <c r="F131">
        <f t="shared" ref="F131:F148" si="48">(D131-E131)^2</f>
        <v>28190.162201292518</v>
      </c>
      <c r="G131">
        <f t="shared" ref="G131:G148" si="49">(E131-$H$4)^2</f>
        <v>357596.69146113633</v>
      </c>
      <c r="L131">
        <f>Input!J132</f>
        <v>110.43266542857236</v>
      </c>
      <c r="M131">
        <f t="shared" ref="M131:M148" si="50">L131-$L$3</f>
        <v>109.01719814285775</v>
      </c>
      <c r="N131">
        <f t="shared" ref="N131:N148" si="51">2*($X$3/PI())*($Z$3/(4*((B131-$Y$3)^2)+$Z$3*$Z$3))</f>
        <v>109.30138394820328</v>
      </c>
      <c r="O131">
        <f t="shared" ref="O131:O148" si="52">(L131-N131)^2</f>
        <v>1.2797977878260633</v>
      </c>
      <c r="P131">
        <f t="shared" ref="P131:P148" si="53">(N131-$Q$4)^2</f>
        <v>5426.28897221024</v>
      </c>
    </row>
    <row r="132" spans="1:16" x14ac:dyDescent="0.25">
      <c r="A132">
        <f>Input!G133</f>
        <v>265</v>
      </c>
      <c r="B132">
        <f t="shared" si="45"/>
        <v>129</v>
      </c>
      <c r="C132" s="4">
        <f>Input!I133</f>
        <v>5495.1849995714283</v>
      </c>
      <c r="D132">
        <f t="shared" si="46"/>
        <v>3848.2101049999992</v>
      </c>
      <c r="E132">
        <f t="shared" si="47"/>
        <v>3680.8629410722669</v>
      </c>
      <c r="F132">
        <f t="shared" si="48"/>
        <v>28005.073274655293</v>
      </c>
      <c r="G132">
        <f t="shared" si="49"/>
        <v>498385.49605633598</v>
      </c>
      <c r="L132">
        <f>Input!J133</f>
        <v>107.41824414285657</v>
      </c>
      <c r="M132">
        <f t="shared" si="50"/>
        <v>106.00277685714195</v>
      </c>
      <c r="N132">
        <f t="shared" si="51"/>
        <v>107.97034227810219</v>
      </c>
      <c r="O132">
        <f t="shared" si="52"/>
        <v>0.30481235094170073</v>
      </c>
      <c r="P132">
        <f t="shared" si="53"/>
        <v>5231.9626702286751</v>
      </c>
    </row>
    <row r="133" spans="1:16" x14ac:dyDescent="0.25">
      <c r="A133">
        <f>Input!G134</f>
        <v>266</v>
      </c>
      <c r="B133">
        <f t="shared" si="45"/>
        <v>130</v>
      </c>
      <c r="C133" s="4">
        <f>Input!I134</f>
        <v>5597.8850192857144</v>
      </c>
      <c r="D133">
        <f t="shared" si="46"/>
        <v>3950.9101247142853</v>
      </c>
      <c r="E133">
        <f t="shared" si="47"/>
        <v>3787.0711946819101</v>
      </c>
      <c r="F133">
        <f t="shared" si="48"/>
        <v>26843.194994153528</v>
      </c>
      <c r="G133">
        <f t="shared" si="49"/>
        <v>659624.14545292163</v>
      </c>
      <c r="L133">
        <f>Input!J134</f>
        <v>102.7000197142861</v>
      </c>
      <c r="M133">
        <f t="shared" si="50"/>
        <v>101.28455242857149</v>
      </c>
      <c r="N133">
        <f t="shared" si="51"/>
        <v>106.20825360964324</v>
      </c>
      <c r="O133">
        <f t="shared" si="52"/>
        <v>12.307705064532708</v>
      </c>
      <c r="P133">
        <f t="shared" si="53"/>
        <v>4980.1557488125445</v>
      </c>
    </row>
    <row r="134" spans="1:16" x14ac:dyDescent="0.25">
      <c r="A134">
        <f>Input!G135</f>
        <v>267</v>
      </c>
      <c r="B134">
        <f t="shared" si="45"/>
        <v>131</v>
      </c>
      <c r="C134" s="4">
        <f>Input!I135</f>
        <v>5711.4107428571433</v>
      </c>
      <c r="D134">
        <f t="shared" si="46"/>
        <v>4064.4358482857142</v>
      </c>
      <c r="E134">
        <f t="shared" si="47"/>
        <v>3891.1294734958706</v>
      </c>
      <c r="F134">
        <f t="shared" si="48"/>
        <v>30035.099542797747</v>
      </c>
      <c r="G134">
        <f t="shared" si="49"/>
        <v>839478.81262888375</v>
      </c>
      <c r="L134">
        <f>Input!J135</f>
        <v>113.5257235714289</v>
      </c>
      <c r="M134">
        <f t="shared" si="50"/>
        <v>112.11025628571429</v>
      </c>
      <c r="N134">
        <f t="shared" si="51"/>
        <v>104.05827881396063</v>
      </c>
      <c r="O134">
        <f t="shared" si="52"/>
        <v>89.632510235713454</v>
      </c>
      <c r="P134">
        <f t="shared" si="53"/>
        <v>4681.3297579382361</v>
      </c>
    </row>
    <row r="135" spans="1:16" x14ac:dyDescent="0.25">
      <c r="A135">
        <f>Input!G136</f>
        <v>268</v>
      </c>
      <c r="B135">
        <f t="shared" si="45"/>
        <v>132</v>
      </c>
      <c r="C135" s="4">
        <f>Input!I136</f>
        <v>5835.8932322857145</v>
      </c>
      <c r="D135">
        <f t="shared" si="46"/>
        <v>4188.9183377142854</v>
      </c>
      <c r="E135">
        <f t="shared" si="47"/>
        <v>3992.6996613709798</v>
      </c>
      <c r="F135">
        <f t="shared" si="48"/>
        <v>38501.768945918899</v>
      </c>
      <c r="G135">
        <f t="shared" si="49"/>
        <v>1035918.7773366809</v>
      </c>
      <c r="L135">
        <f>Input!J136</f>
        <v>124.48248942857117</v>
      </c>
      <c r="M135">
        <f t="shared" si="50"/>
        <v>123.06702214285656</v>
      </c>
      <c r="N135">
        <f t="shared" si="51"/>
        <v>101.57018787510918</v>
      </c>
      <c r="O135">
        <f t="shared" si="52"/>
        <v>524.97356247677658</v>
      </c>
      <c r="P135">
        <f t="shared" si="53"/>
        <v>4347.0487773276873</v>
      </c>
    </row>
    <row r="136" spans="1:16" x14ac:dyDescent="0.25">
      <c r="A136">
        <f>Input!G137</f>
        <v>269</v>
      </c>
      <c r="B136">
        <f t="shared" si="45"/>
        <v>133</v>
      </c>
      <c r="C136" s="4">
        <f>Input!I137</f>
        <v>5930.3363591428579</v>
      </c>
      <c r="D136">
        <f t="shared" si="46"/>
        <v>4283.3614645714288</v>
      </c>
      <c r="E136">
        <f t="shared" si="47"/>
        <v>4091.4973763046578</v>
      </c>
      <c r="F136">
        <f t="shared" si="48"/>
        <v>36811.828366439287</v>
      </c>
      <c r="G136">
        <f t="shared" si="49"/>
        <v>1246792.5823887263</v>
      </c>
      <c r="L136">
        <f>Input!J137</f>
        <v>94.443126857143398</v>
      </c>
      <c r="M136">
        <f t="shared" si="50"/>
        <v>93.027659571428785</v>
      </c>
      <c r="N136">
        <f t="shared" si="51"/>
        <v>98.797714933677824</v>
      </c>
      <c r="O136">
        <f t="shared" si="52"/>
        <v>18.962437316295794</v>
      </c>
      <c r="P136">
        <f t="shared" si="53"/>
        <v>3989.1451641334188</v>
      </c>
    </row>
    <row r="137" spans="1:16" x14ac:dyDescent="0.25">
      <c r="A137">
        <f>Input!G138</f>
        <v>270</v>
      </c>
      <c r="B137">
        <f t="shared" si="45"/>
        <v>134</v>
      </c>
      <c r="C137" s="4">
        <f>Input!I138</f>
        <v>6022.0271884285712</v>
      </c>
      <c r="D137">
        <f t="shared" si="46"/>
        <v>4375.0522938571421</v>
      </c>
      <c r="E137">
        <f t="shared" si="47"/>
        <v>4187.2933836204011</v>
      </c>
      <c r="F137">
        <f t="shared" si="48"/>
        <v>35253.408373288577</v>
      </c>
      <c r="G137">
        <f t="shared" si="49"/>
        <v>1469900.8454867429</v>
      </c>
      <c r="L137">
        <f>Input!J138</f>
        <v>91.690829285713335</v>
      </c>
      <c r="M137">
        <f t="shared" si="50"/>
        <v>90.275361999998722</v>
      </c>
      <c r="N137">
        <f t="shared" si="51"/>
        <v>95.796007315743665</v>
      </c>
      <c r="O137">
        <f t="shared" si="52"/>
        <v>16.852486658243706</v>
      </c>
      <c r="P137">
        <f t="shared" si="53"/>
        <v>3618.9816281972903</v>
      </c>
    </row>
    <row r="138" spans="1:16" x14ac:dyDescent="0.25">
      <c r="A138">
        <f>Input!G139</f>
        <v>271</v>
      </c>
      <c r="B138">
        <f t="shared" si="45"/>
        <v>135</v>
      </c>
      <c r="C138" s="4">
        <f>Input!I139</f>
        <v>6108.7114571428565</v>
      </c>
      <c r="D138">
        <f t="shared" si="46"/>
        <v>4461.7365625714274</v>
      </c>
      <c r="E138">
        <f t="shared" si="47"/>
        <v>4279.9127406250382</v>
      </c>
      <c r="F138">
        <f t="shared" si="48"/>
        <v>33059.902227192251</v>
      </c>
      <c r="G138">
        <f t="shared" si="49"/>
        <v>1703061.6210578075</v>
      </c>
      <c r="L138">
        <f>Input!J139</f>
        <v>86.684268714285281</v>
      </c>
      <c r="M138">
        <f t="shared" si="50"/>
        <v>85.268801428570669</v>
      </c>
      <c r="N138">
        <f t="shared" si="51"/>
        <v>92.619357004637067</v>
      </c>
      <c r="O138">
        <f t="shared" si="52"/>
        <v>35.225273014270883</v>
      </c>
      <c r="P138">
        <f t="shared" si="53"/>
        <v>3246.87105271274</v>
      </c>
    </row>
    <row r="139" spans="1:16" x14ac:dyDescent="0.25">
      <c r="A139">
        <f>Input!G140</f>
        <v>272</v>
      </c>
      <c r="B139">
        <f t="shared" si="45"/>
        <v>136</v>
      </c>
      <c r="C139" s="4">
        <f>Input!I140</f>
        <v>6192.0405439999986</v>
      </c>
      <c r="D139">
        <f t="shared" si="46"/>
        <v>4545.0656494285695</v>
      </c>
      <c r="E139">
        <f t="shared" si="47"/>
        <v>4369.2320803128068</v>
      </c>
      <c r="F139">
        <f t="shared" si="48"/>
        <v>30917.444027987684</v>
      </c>
      <c r="G139">
        <f t="shared" si="49"/>
        <v>1944165.5485610953</v>
      </c>
      <c r="L139">
        <f>Input!J140</f>
        <v>83.329086857142102</v>
      </c>
      <c r="M139">
        <f t="shared" si="50"/>
        <v>81.913619571427489</v>
      </c>
      <c r="N139">
        <f t="shared" si="51"/>
        <v>89.319339687768561</v>
      </c>
      <c r="O139">
        <f t="shared" si="52"/>
        <v>35.883128974828317</v>
      </c>
      <c r="P139">
        <f t="shared" si="53"/>
        <v>2881.6824685688812</v>
      </c>
    </row>
    <row r="140" spans="1:16" x14ac:dyDescent="0.25">
      <c r="A140">
        <f>Input!G141</f>
        <v>273</v>
      </c>
      <c r="B140">
        <f t="shared" si="45"/>
        <v>137</v>
      </c>
      <c r="C140" s="4">
        <f>Input!I141</f>
        <v>6275.7628162857145</v>
      </c>
      <c r="D140">
        <f t="shared" si="46"/>
        <v>4628.7879217142854</v>
      </c>
      <c r="E140">
        <f t="shared" si="47"/>
        <v>4455.1755012066105</v>
      </c>
      <c r="F140">
        <f t="shared" si="48"/>
        <v>30141.272554533727</v>
      </c>
      <c r="G140">
        <f t="shared" si="49"/>
        <v>2191219.3796393834</v>
      </c>
      <c r="L140">
        <f>Input!J141</f>
        <v>83.722272285715917</v>
      </c>
      <c r="M140">
        <f t="shared" si="50"/>
        <v>82.306805000001305</v>
      </c>
      <c r="N140">
        <f t="shared" si="51"/>
        <v>85.943420893803747</v>
      </c>
      <c r="O140">
        <f t="shared" si="52"/>
        <v>4.9335011392105059</v>
      </c>
      <c r="P140">
        <f t="shared" si="53"/>
        <v>2530.6318457898196</v>
      </c>
    </row>
    <row r="141" spans="1:16" x14ac:dyDescent="0.25">
      <c r="A141">
        <f>Input!G142</f>
        <v>274</v>
      </c>
      <c r="B141">
        <f t="shared" si="45"/>
        <v>138</v>
      </c>
      <c r="C141" s="4">
        <f>Input!I142</f>
        <v>6356.0512697142849</v>
      </c>
      <c r="D141">
        <f t="shared" si="46"/>
        <v>4709.0763751428558</v>
      </c>
      <c r="E141">
        <f t="shared" si="47"/>
        <v>4537.7095325557057</v>
      </c>
      <c r="F141">
        <f t="shared" si="48"/>
        <v>29366.594738289092</v>
      </c>
      <c r="G141">
        <f t="shared" si="49"/>
        <v>2442377.6682104771</v>
      </c>
      <c r="L141">
        <f>Input!J142</f>
        <v>80.288453428570392</v>
      </c>
      <c r="M141">
        <f t="shared" si="50"/>
        <v>78.87298614285578</v>
      </c>
      <c r="N141">
        <f t="shared" si="51"/>
        <v>82.534031349094789</v>
      </c>
      <c r="O141">
        <f t="shared" si="52"/>
        <v>5.0426201971466753</v>
      </c>
      <c r="P141">
        <f t="shared" si="53"/>
        <v>2199.2344697198464</v>
      </c>
    </row>
    <row r="142" spans="1:16" x14ac:dyDescent="0.25">
      <c r="A142">
        <f>Input!G143</f>
        <v>275</v>
      </c>
      <c r="B142">
        <f t="shared" si="45"/>
        <v>139</v>
      </c>
      <c r="C142" s="4">
        <f>Input!I143</f>
        <v>6433.8233367142848</v>
      </c>
      <c r="D142">
        <f t="shared" si="46"/>
        <v>4786.8484421428557</v>
      </c>
      <c r="E142">
        <f t="shared" si="47"/>
        <v>4616.8376032356764</v>
      </c>
      <c r="F142">
        <f t="shared" si="48"/>
        <v>28903.685345922862</v>
      </c>
      <c r="G142">
        <f t="shared" si="49"/>
        <v>2695963.330289599</v>
      </c>
      <c r="L142">
        <f>Input!J143</f>
        <v>77.772066999999879</v>
      </c>
      <c r="M142">
        <f t="shared" si="50"/>
        <v>76.356599714285267</v>
      </c>
      <c r="N142">
        <f t="shared" si="51"/>
        <v>79.128070679971074</v>
      </c>
      <c r="O142">
        <f t="shared" si="52"/>
        <v>1.8387459800954236</v>
      </c>
      <c r="P142">
        <f t="shared" si="53"/>
        <v>1891.3831998706337</v>
      </c>
    </row>
    <row r="143" spans="1:16" x14ac:dyDescent="0.25">
      <c r="A143">
        <f>Input!G144</f>
        <v>276</v>
      </c>
      <c r="B143">
        <f t="shared" si="45"/>
        <v>140</v>
      </c>
      <c r="C143" s="4">
        <f>Input!I144</f>
        <v>6509.1576542857147</v>
      </c>
      <c r="D143">
        <f t="shared" si="46"/>
        <v>4862.1827597142856</v>
      </c>
      <c r="E143">
        <f t="shared" si="47"/>
        <v>4692.5943750727974</v>
      </c>
      <c r="F143">
        <f t="shared" si="48"/>
        <v>28760.220205309324</v>
      </c>
      <c r="G143">
        <f t="shared" si="49"/>
        <v>2950478.3990334445</v>
      </c>
      <c r="L143">
        <f>Input!J144</f>
        <v>75.334317571429892</v>
      </c>
      <c r="M143">
        <f t="shared" si="50"/>
        <v>73.91885028571528</v>
      </c>
      <c r="N143">
        <f t="shared" si="51"/>
        <v>75.75677183712088</v>
      </c>
      <c r="O143">
        <f t="shared" si="52"/>
        <v>0.1784676066005115</v>
      </c>
      <c r="P143">
        <f t="shared" si="53"/>
        <v>1609.5130421087295</v>
      </c>
    </row>
    <row r="144" spans="1:16" x14ac:dyDescent="0.25">
      <c r="A144">
        <f>Input!G145</f>
        <v>277</v>
      </c>
      <c r="B144">
        <f t="shared" si="45"/>
        <v>141</v>
      </c>
      <c r="C144" s="4">
        <f>Input!I145</f>
        <v>6579.9572338571425</v>
      </c>
      <c r="D144">
        <f t="shared" si="46"/>
        <v>4932.9823392857134</v>
      </c>
      <c r="E144">
        <f t="shared" si="47"/>
        <v>4765.0402218199151</v>
      </c>
      <c r="F144">
        <f t="shared" si="48"/>
        <v>28204.554818895966</v>
      </c>
      <c r="G144">
        <f t="shared" si="49"/>
        <v>3204606.6336160614</v>
      </c>
      <c r="L144">
        <f>Input!J145</f>
        <v>70.799579571427785</v>
      </c>
      <c r="M144">
        <f t="shared" si="50"/>
        <v>69.384112285713172</v>
      </c>
      <c r="N144">
        <f t="shared" si="51"/>
        <v>72.445846747117756</v>
      </c>
      <c r="O144">
        <f t="shared" si="52"/>
        <v>2.7101956137542338</v>
      </c>
      <c r="P144">
        <f t="shared" si="53"/>
        <v>1354.8150025859602</v>
      </c>
    </row>
    <row r="145" spans="1:16" x14ac:dyDescent="0.25">
      <c r="A145">
        <f>Input!G146</f>
        <v>278</v>
      </c>
      <c r="B145">
        <f t="shared" si="45"/>
        <v>142</v>
      </c>
      <c r="C145" s="4">
        <f>Input!I146</f>
        <v>6648.7122497142855</v>
      </c>
      <c r="D145">
        <f t="shared" si="46"/>
        <v>5001.7373551428564</v>
      </c>
      <c r="E145">
        <f t="shared" si="47"/>
        <v>4834.256055295753</v>
      </c>
      <c r="F145">
        <f t="shared" si="48"/>
        <v>28049.985798475358</v>
      </c>
      <c r="G145">
        <f t="shared" si="49"/>
        <v>3457209.738829744</v>
      </c>
      <c r="L145">
        <f>Input!J146</f>
        <v>68.755015857143007</v>
      </c>
      <c r="M145">
        <f t="shared" si="50"/>
        <v>67.339548571428395</v>
      </c>
      <c r="N145">
        <f t="shared" si="51"/>
        <v>69.215833475837499</v>
      </c>
      <c r="O145">
        <f t="shared" si="52"/>
        <v>0.21235287769926192</v>
      </c>
      <c r="P145">
        <f t="shared" si="53"/>
        <v>1127.468547724136</v>
      </c>
    </row>
    <row r="146" spans="1:16" x14ac:dyDescent="0.25">
      <c r="A146">
        <f>Input!G147</f>
        <v>279</v>
      </c>
      <c r="B146">
        <f t="shared" si="45"/>
        <v>143</v>
      </c>
      <c r="C146" s="4">
        <f>Input!I147</f>
        <v>6717.0740801428574</v>
      </c>
      <c r="D146">
        <f t="shared" si="46"/>
        <v>5070.0991855714283</v>
      </c>
      <c r="E146">
        <f t="shared" si="47"/>
        <v>4900.3386280836221</v>
      </c>
      <c r="F146">
        <f t="shared" si="48"/>
        <v>28818.646878570748</v>
      </c>
      <c r="G146">
        <f t="shared" si="49"/>
        <v>3707318.8795214123</v>
      </c>
      <c r="L146">
        <f>Input!J147</f>
        <v>68.36183042857192</v>
      </c>
      <c r="M146">
        <f t="shared" si="50"/>
        <v>66.946363142857308</v>
      </c>
      <c r="N146">
        <f t="shared" si="51"/>
        <v>66.082572787869537</v>
      </c>
      <c r="O146">
        <f t="shared" si="52"/>
        <v>5.195015392700193</v>
      </c>
      <c r="P146">
        <f t="shared" si="53"/>
        <v>926.86987861472551</v>
      </c>
    </row>
    <row r="147" spans="1:16" x14ac:dyDescent="0.25">
      <c r="A147">
        <f>Input!G148</f>
        <v>280</v>
      </c>
      <c r="B147">
        <f t="shared" si="45"/>
        <v>144</v>
      </c>
      <c r="C147" s="4">
        <f>Input!I148</f>
        <v>6783.3127094285719</v>
      </c>
      <c r="D147">
        <f t="shared" si="46"/>
        <v>5136.3378148571428</v>
      </c>
      <c r="E147">
        <f t="shared" si="47"/>
        <v>4963.3963819349019</v>
      </c>
      <c r="F147">
        <f t="shared" si="48"/>
        <v>29908.739221197946</v>
      </c>
      <c r="G147">
        <f t="shared" si="49"/>
        <v>3954122.9927069894</v>
      </c>
      <c r="L147">
        <f>Input!J148</f>
        <v>66.238629285714524</v>
      </c>
      <c r="M147">
        <f t="shared" si="50"/>
        <v>64.823161999999911</v>
      </c>
      <c r="N147">
        <f t="shared" si="51"/>
        <v>63.057753851280133</v>
      </c>
      <c r="O147">
        <f t="shared" si="52"/>
        <v>10.117968529388175</v>
      </c>
      <c r="P147">
        <f t="shared" si="53"/>
        <v>751.84097962957162</v>
      </c>
    </row>
    <row r="148" spans="1:16" x14ac:dyDescent="0.25">
      <c r="A148">
        <f>Input!G149</f>
        <v>281</v>
      </c>
      <c r="B148">
        <f t="shared" si="45"/>
        <v>145</v>
      </c>
      <c r="C148" s="4">
        <f>Input!I149</f>
        <v>6848.7125432857138</v>
      </c>
      <c r="D148">
        <f t="shared" si="46"/>
        <v>5201.7376487142847</v>
      </c>
      <c r="E148">
        <f t="shared" si="47"/>
        <v>5023.5458640949246</v>
      </c>
      <c r="F148">
        <f t="shared" si="48"/>
        <v>31752.31210583241</v>
      </c>
      <c r="G148">
        <f t="shared" si="49"/>
        <v>4196955.1634405451</v>
      </c>
      <c r="L148">
        <f>Input!J149</f>
        <v>65.399833857141857</v>
      </c>
      <c r="M148">
        <f t="shared" si="50"/>
        <v>63.984366571427245</v>
      </c>
      <c r="N148">
        <f t="shared" si="51"/>
        <v>60.149482160022693</v>
      </c>
      <c r="O148">
        <f t="shared" si="52"/>
        <v>27.56619294344209</v>
      </c>
      <c r="P148">
        <f t="shared" si="53"/>
        <v>600.8110398639451</v>
      </c>
    </row>
    <row r="149" spans="1:16" x14ac:dyDescent="0.25">
      <c r="C149" s="4"/>
    </row>
    <row r="150" spans="1:16" x14ac:dyDescent="0.25">
      <c r="C150" s="4"/>
      <c r="N150">
        <f>MAX(N3:N148)</f>
        <v>110.54534953419275</v>
      </c>
    </row>
    <row r="151" spans="1:16" x14ac:dyDescent="0.25">
      <c r="C151" s="4"/>
      <c r="N151">
        <f>2/3*N150</f>
        <v>73.69689968946183</v>
      </c>
    </row>
    <row r="152" spans="1:16" x14ac:dyDescent="0.25">
      <c r="C152" s="4"/>
    </row>
    <row r="153" spans="1:16" x14ac:dyDescent="0.25">
      <c r="C153" s="4"/>
    </row>
    <row r="154" spans="1:16" x14ac:dyDescent="0.25">
      <c r="C154" s="4"/>
    </row>
    <row r="155" spans="1:16" x14ac:dyDescent="0.25">
      <c r="C155" s="4"/>
    </row>
    <row r="156" spans="1:16" x14ac:dyDescent="0.25">
      <c r="C156" s="4"/>
    </row>
    <row r="157" spans="1:16" x14ac:dyDescent="0.25">
      <c r="C157" s="4"/>
    </row>
    <row r="158" spans="1:16" x14ac:dyDescent="0.25">
      <c r="C158" s="4"/>
    </row>
    <row r="159" spans="1:16" x14ac:dyDescent="0.25">
      <c r="C159" s="4"/>
    </row>
    <row r="160" spans="1:16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</sheetData>
  <mergeCells count="3">
    <mergeCell ref="C1:J1"/>
    <mergeCell ref="L1:S1"/>
    <mergeCell ref="AB3:AI18"/>
  </mergeCells>
  <conditionalFormatting sqref="W6">
    <cfRule type="cellIs" dxfId="10" priority="3" operator="greaterThan">
      <formula>0.05</formula>
    </cfRule>
    <cfRule type="cellIs" dxfId="9" priority="4" operator="between">
      <formula>0.05</formula>
      <formula>0.025</formula>
    </cfRule>
    <cfRule type="cellIs" dxfId="8" priority="5" operator="lessThan">
      <formula>0.025</formula>
    </cfRule>
  </conditionalFormatting>
  <conditionalFormatting sqref="E1:E1048576">
    <cfRule type="cellIs" dxfId="7" priority="2" operator="greaterThan">
      <formula>$T$23</formula>
    </cfRule>
  </conditionalFormatting>
  <conditionalFormatting sqref="N2:N148">
    <cfRule type="cellIs" dxfId="6" priority="1" operator="equal">
      <formula>$N$150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workbookViewId="0">
      <selection activeCell="N3" sqref="N3:N103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136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1646.9748945714289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4493128.0174444979</v>
      </c>
      <c r="J3" s="2" t="s">
        <v>11</v>
      </c>
      <c r="K3" s="23">
        <f>SUM(H3:H167)</f>
        <v>131479806.37648077</v>
      </c>
      <c r="L3">
        <f>1-(K3/K5)</f>
        <v>-0.28330648073210618</v>
      </c>
      <c r="N3">
        <f>Input!J4</f>
        <v>1.4154672857146124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195.62941766985435</v>
      </c>
      <c r="S3" s="1" t="s">
        <v>11</v>
      </c>
      <c r="T3" s="23">
        <f>SUM(Q3:Q167)</f>
        <v>66900.773735795985</v>
      </c>
      <c r="U3" s="5">
        <f>1-(T3/T5)</f>
        <v>-0.38583655358200519</v>
      </c>
      <c r="X3">
        <f>COUNT(B3:B500)</f>
        <v>81</v>
      </c>
      <c r="Z3">
        <v>2265.9646111919865</v>
      </c>
      <c r="AA3">
        <v>2.9152574760335778E-2</v>
      </c>
      <c r="AB3">
        <v>2.5161487606735378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137</v>
      </c>
      <c r="B4">
        <f t="shared" ref="B4:B67" si="0">A4-$A$3</f>
        <v>1</v>
      </c>
      <c r="C4">
        <f t="shared" ref="C4:C67" si="1">B4*$AA$3</f>
        <v>2.9152574760335778E-2</v>
      </c>
      <c r="D4">
        <f t="shared" ref="D4:D67" si="2">POWER(C4,$AB$3)</f>
        <v>1.3705621353931507E-4</v>
      </c>
      <c r="E4" s="4">
        <f>Input!I5</f>
        <v>1648.5738484285716</v>
      </c>
      <c r="F4">
        <f t="shared" ref="F4:F67" si="3">E4-$E$3</f>
        <v>1.5989538571427602</v>
      </c>
      <c r="G4">
        <f t="shared" ref="G4:G67" si="4">$Z$3*(1-EXP(-1*D4))</f>
        <v>0.31054324819700063</v>
      </c>
      <c r="H4">
        <f t="shared" ref="H4:H67" si="5">(F4-G4)^2</f>
        <v>1.6600018972439827</v>
      </c>
      <c r="I4">
        <f t="shared" ref="I4:I67" si="6">(G4-$J$4)^2</f>
        <v>4491811.5968458299</v>
      </c>
      <c r="J4">
        <f>AVERAGE(E3:E167)</f>
        <v>2119.6999828854314</v>
      </c>
      <c r="K4" t="s">
        <v>5</v>
      </c>
      <c r="L4" t="s">
        <v>6</v>
      </c>
      <c r="N4">
        <f>Input!J5</f>
        <v>1.5989538571427602</v>
      </c>
      <c r="O4">
        <f t="shared" ref="O4:O67" si="7">N4-$N$3</f>
        <v>0.18348657142814773</v>
      </c>
      <c r="P4">
        <f t="shared" ref="P4:P67" si="8">POWER(C4,$AB$3)*EXP(-D4)*$Z$3*$AA$3*$AB$3</f>
        <v>2.2777474094616546E-2</v>
      </c>
      <c r="Q4">
        <f t="shared" ref="Q4:Q67" si="9">(O4-P4)^2</f>
        <v>2.5827413965758394E-2</v>
      </c>
      <c r="R4">
        <f t="shared" ref="R4:R67" si="10">(P4-$S$4)^2</f>
        <v>194.99277041732211</v>
      </c>
      <c r="S4">
        <f>AVERAGE(N3:N167)</f>
        <v>13.986758654879777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138</v>
      </c>
      <c r="B5">
        <f t="shared" si="0"/>
        <v>2</v>
      </c>
      <c r="C5">
        <f t="shared" si="1"/>
        <v>5.8305149520671555E-2</v>
      </c>
      <c r="D5">
        <f t="shared" si="2"/>
        <v>7.8403415057316914E-4</v>
      </c>
      <c r="E5" s="4">
        <f>Input!I6</f>
        <v>1649.8844662857143</v>
      </c>
      <c r="F5">
        <f t="shared" si="3"/>
        <v>2.9095717142854483</v>
      </c>
      <c r="G5">
        <f t="shared" si="4"/>
        <v>1.7758973661016642</v>
      </c>
      <c r="H5">
        <f t="shared" si="5"/>
        <v>1.2852175277299278</v>
      </c>
      <c r="I5">
        <f t="shared" si="6"/>
        <v>4485602.4320228891</v>
      </c>
      <c r="K5">
        <f>SUM(I3:I167)</f>
        <v>102453940.93348116</v>
      </c>
      <c r="L5" s="5">
        <f>1-((1-L3)*(X3-1)/(X3-1-1))</f>
        <v>-0.29955086656415819</v>
      </c>
      <c r="N5">
        <f>Input!J6</f>
        <v>1.3106178571426881</v>
      </c>
      <c r="O5">
        <f t="shared" si="7"/>
        <v>-0.10484942857192436</v>
      </c>
      <c r="P5">
        <f t="shared" si="8"/>
        <v>0.13021494533096137</v>
      </c>
      <c r="Q5">
        <f t="shared" si="9"/>
        <v>5.5255259878355667E-2</v>
      </c>
      <c r="R5">
        <f t="shared" si="10"/>
        <v>192.00380357463686</v>
      </c>
      <c r="T5">
        <f>SUM(R3:R167)</f>
        <v>48274.649389840335</v>
      </c>
      <c r="U5" s="5">
        <f>1-((1-U3)*(X3-1)/(X3-1-1))</f>
        <v>-0.40337878843747377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139</v>
      </c>
      <c r="B6">
        <f t="shared" si="0"/>
        <v>3</v>
      </c>
      <c r="C6">
        <f t="shared" si="1"/>
        <v>8.7457724281007329E-2</v>
      </c>
      <c r="D6">
        <f t="shared" si="2"/>
        <v>2.174737198766184E-3</v>
      </c>
      <c r="E6" s="4">
        <f>Input!I7</f>
        <v>1651.2212965714284</v>
      </c>
      <c r="F6">
        <f t="shared" si="3"/>
        <v>4.2464019999995344</v>
      </c>
      <c r="G6">
        <f t="shared" si="4"/>
        <v>4.9225229940318238</v>
      </c>
      <c r="H6">
        <f t="shared" si="5"/>
        <v>0.45713959857121117</v>
      </c>
      <c r="I6">
        <f t="shared" si="6"/>
        <v>4472283.7048647208</v>
      </c>
      <c r="N6">
        <f>Input!J7</f>
        <v>1.3368302857140861</v>
      </c>
      <c r="O6">
        <f t="shared" si="7"/>
        <v>-7.8637000000526314E-2</v>
      </c>
      <c r="P6">
        <f t="shared" si="8"/>
        <v>0.36068548174931303</v>
      </c>
      <c r="Q6">
        <f t="shared" si="9"/>
        <v>0.19300424297083793</v>
      </c>
      <c r="R6">
        <f t="shared" si="10"/>
        <v>185.66987011950573</v>
      </c>
      <c r="X6" s="19" t="s">
        <v>17</v>
      </c>
      <c r="Y6" s="25">
        <f>SQRT((U5-L5)^2)</f>
        <v>0.10382792187331558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140</v>
      </c>
      <c r="B7">
        <f t="shared" si="0"/>
        <v>4</v>
      </c>
      <c r="C7">
        <f t="shared" si="1"/>
        <v>0.11661029904134311</v>
      </c>
      <c r="D7">
        <f t="shared" si="2"/>
        <v>4.4850907039589178E-3</v>
      </c>
      <c r="E7" s="4">
        <f>Input!I8</f>
        <v>1652.5581268571427</v>
      </c>
      <c r="F7">
        <f t="shared" si="3"/>
        <v>5.5832322857138479</v>
      </c>
      <c r="G7">
        <f t="shared" si="4"/>
        <v>10.140299732574624</v>
      </c>
      <c r="H7">
        <f t="shared" si="5"/>
        <v>20.766863715238191</v>
      </c>
      <c r="I7">
        <f t="shared" si="6"/>
        <v>4450242.0567839816</v>
      </c>
      <c r="N7">
        <f>Input!J8</f>
        <v>1.3368302857143135</v>
      </c>
      <c r="O7">
        <f t="shared" si="7"/>
        <v>-7.863700000029894E-2</v>
      </c>
      <c r="P7">
        <f t="shared" si="8"/>
        <v>0.74214665616252162</v>
      </c>
      <c r="Q7">
        <f t="shared" si="9"/>
        <v>0.6736858102240072</v>
      </c>
      <c r="R7">
        <f t="shared" si="10"/>
        <v>175.4197469965651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141</v>
      </c>
      <c r="B8">
        <f t="shared" si="0"/>
        <v>5</v>
      </c>
      <c r="C8">
        <f t="shared" si="1"/>
        <v>0.14576287380167888</v>
      </c>
      <c r="D8">
        <f t="shared" si="2"/>
        <v>7.8634157768403667E-3</v>
      </c>
      <c r="E8" s="4">
        <f>Input!I9</f>
        <v>1653.7901077142856</v>
      </c>
      <c r="F8">
        <f t="shared" si="3"/>
        <v>6.8152131428566918</v>
      </c>
      <c r="G8">
        <f t="shared" si="4"/>
        <v>17.748349096094863</v>
      </c>
      <c r="H8">
        <f t="shared" si="5"/>
        <v>119.53346177198914</v>
      </c>
      <c r="I8">
        <f t="shared" si="6"/>
        <v>4418200.6707896609</v>
      </c>
      <c r="N8">
        <f>Input!J9</f>
        <v>1.2319808571428439</v>
      </c>
      <c r="O8">
        <f t="shared" si="7"/>
        <v>-0.18348642857176856</v>
      </c>
      <c r="P8">
        <f t="shared" si="8"/>
        <v>1.296768809805221</v>
      </c>
      <c r="Q8">
        <f t="shared" si="9"/>
        <v>2.1911555707425183</v>
      </c>
      <c r="R8">
        <f t="shared" si="10"/>
        <v>161.03584226809537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142</v>
      </c>
      <c r="B9">
        <f t="shared" si="0"/>
        <v>6</v>
      </c>
      <c r="C9">
        <f t="shared" si="1"/>
        <v>0.17491544856201466</v>
      </c>
      <c r="D9">
        <f t="shared" si="2"/>
        <v>1.2440648901083302E-2</v>
      </c>
      <c r="E9" s="4">
        <f>Input!I10</f>
        <v>1655.1007255714285</v>
      </c>
      <c r="F9">
        <f t="shared" si="3"/>
        <v>8.1258309999996072</v>
      </c>
      <c r="G9">
        <f t="shared" si="4"/>
        <v>28.015443673188454</v>
      </c>
      <c r="H9">
        <f t="shared" si="5"/>
        <v>395.59669228947439</v>
      </c>
      <c r="I9">
        <f t="shared" si="6"/>
        <v>4375144.2115795324</v>
      </c>
      <c r="N9">
        <f>Input!J10</f>
        <v>1.3106178571429155</v>
      </c>
      <c r="O9">
        <f t="shared" si="7"/>
        <v>-0.10484942857169699</v>
      </c>
      <c r="P9">
        <f t="shared" si="8"/>
        <v>2.0422386130493644</v>
      </c>
      <c r="Q9">
        <f t="shared" si="9"/>
        <v>4.6099870584721643</v>
      </c>
      <c r="R9">
        <f t="shared" si="10"/>
        <v>142.67155902968838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143</v>
      </c>
      <c r="B10">
        <f t="shared" si="0"/>
        <v>7</v>
      </c>
      <c r="C10">
        <f t="shared" si="1"/>
        <v>0.20406802332235044</v>
      </c>
      <c r="D10">
        <f t="shared" si="2"/>
        <v>1.8335430674005997E-2</v>
      </c>
      <c r="E10" s="4">
        <f>Input!I11</f>
        <v>1656.4637682857142</v>
      </c>
      <c r="F10">
        <f t="shared" si="3"/>
        <v>9.4888737142853188</v>
      </c>
      <c r="G10">
        <f t="shared" si="4"/>
        <v>41.16885928891358</v>
      </c>
      <c r="H10">
        <f t="shared" si="5"/>
        <v>1003.6214860086548</v>
      </c>
      <c r="I10">
        <f t="shared" si="6"/>
        <v>4320291.6317594023</v>
      </c>
      <c r="N10">
        <f>Input!J11</f>
        <v>1.3630427142857116</v>
      </c>
      <c r="O10">
        <f t="shared" si="7"/>
        <v>-5.242457142890089E-2</v>
      </c>
      <c r="P10">
        <f t="shared" si="8"/>
        <v>2.9922266994264475</v>
      </c>
      <c r="Q10">
        <f t="shared" si="9"/>
        <v>9.2699013611210876</v>
      </c>
      <c r="R10">
        <f t="shared" si="10"/>
        <v>120.87973291948441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144</v>
      </c>
      <c r="B11">
        <f t="shared" si="0"/>
        <v>8</v>
      </c>
      <c r="C11">
        <f t="shared" si="1"/>
        <v>0.23322059808268622</v>
      </c>
      <c r="D11">
        <f t="shared" si="2"/>
        <v>2.5657094921226174E-2</v>
      </c>
      <c r="E11" s="4">
        <f>Input!I12</f>
        <v>1657.7219615714287</v>
      </c>
      <c r="F11">
        <f t="shared" si="3"/>
        <v>10.747066999999788</v>
      </c>
      <c r="G11">
        <f t="shared" si="4"/>
        <v>57.39858001814639</v>
      </c>
      <c r="H11">
        <f t="shared" si="5"/>
        <v>2176.3636668823019</v>
      </c>
      <c r="I11">
        <f t="shared" si="6"/>
        <v>4253087.0762683721</v>
      </c>
      <c r="N11">
        <f>Input!J12</f>
        <v>1.2581932857144693</v>
      </c>
      <c r="O11">
        <f t="shared" si="7"/>
        <v>-0.15727400000014313</v>
      </c>
      <c r="P11">
        <f t="shared" si="8"/>
        <v>4.1565317374668078</v>
      </c>
      <c r="Q11">
        <f t="shared" si="9"/>
        <v>18.608919940602785</v>
      </c>
      <c r="R11">
        <f t="shared" si="10"/>
        <v>96.633361247830464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145</v>
      </c>
      <c r="B12">
        <f t="shared" si="0"/>
        <v>9</v>
      </c>
      <c r="C12">
        <f t="shared" si="1"/>
        <v>0.26237317284302197</v>
      </c>
      <c r="D12">
        <f t="shared" si="2"/>
        <v>3.4507606489075512E-2</v>
      </c>
      <c r="E12" s="4">
        <f>Input!I13</f>
        <v>1659.5568267142858</v>
      </c>
      <c r="F12">
        <f t="shared" si="3"/>
        <v>12.581932142856886</v>
      </c>
      <c r="G12">
        <f t="shared" si="4"/>
        <v>76.859273646338522</v>
      </c>
      <c r="H12">
        <f t="shared" si="5"/>
        <v>4131.576630755203</v>
      </c>
      <c r="I12">
        <f t="shared" si="6"/>
        <v>4173198.1633244795</v>
      </c>
      <c r="N12">
        <f>Input!J13</f>
        <v>1.8348651428570975</v>
      </c>
      <c r="O12">
        <f t="shared" si="7"/>
        <v>0.41939785714248501</v>
      </c>
      <c r="P12">
        <f t="shared" si="8"/>
        <v>5.5410839319630618</v>
      </c>
      <c r="Q12">
        <f t="shared" si="9"/>
        <v>26.231668249011008</v>
      </c>
      <c r="R12">
        <f t="shared" si="10"/>
        <v>71.329421525314331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146</v>
      </c>
      <c r="B13">
        <f t="shared" si="0"/>
        <v>10</v>
      </c>
      <c r="C13">
        <f t="shared" si="1"/>
        <v>0.29152574760335775</v>
      </c>
      <c r="D13">
        <f t="shared" si="2"/>
        <v>4.49829040945319E-2</v>
      </c>
      <c r="E13" s="4">
        <f>Input!I14</f>
        <v>1661.313054714286</v>
      </c>
      <c r="F13">
        <f t="shared" si="3"/>
        <v>14.338160142857078</v>
      </c>
      <c r="G13">
        <f t="shared" si="4"/>
        <v>99.671114537262696</v>
      </c>
      <c r="H13">
        <f t="shared" si="5"/>
        <v>7281.7131056777089</v>
      </c>
      <c r="I13">
        <f t="shared" si="6"/>
        <v>4080516.6289599836</v>
      </c>
      <c r="N13">
        <f>Input!J14</f>
        <v>1.756228000000192</v>
      </c>
      <c r="O13">
        <f t="shared" si="7"/>
        <v>0.34076071428557952</v>
      </c>
      <c r="P13">
        <f t="shared" si="8"/>
        <v>7.1478925892682206</v>
      </c>
      <c r="Q13">
        <f t="shared" si="9"/>
        <v>46.337044363404686</v>
      </c>
      <c r="R13">
        <f t="shared" si="10"/>
        <v>46.770089063373291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147</v>
      </c>
      <c r="B14">
        <f t="shared" si="0"/>
        <v>11</v>
      </c>
      <c r="C14">
        <f t="shared" si="1"/>
        <v>0.32067832236369354</v>
      </c>
      <c r="D14">
        <f t="shared" si="2"/>
        <v>5.7173877063243755E-2</v>
      </c>
      <c r="E14" s="4">
        <f>Input!I15</f>
        <v>1663.4886804285718</v>
      </c>
      <c r="F14">
        <f t="shared" si="3"/>
        <v>16.513785857142921</v>
      </c>
      <c r="G14">
        <f t="shared" si="4"/>
        <v>125.92001508730598</v>
      </c>
      <c r="H14">
        <f t="shared" si="5"/>
        <v>11969.722994362986</v>
      </c>
      <c r="I14">
        <f t="shared" si="6"/>
        <v>3975158.5599930938</v>
      </c>
      <c r="N14">
        <f>Input!J15</f>
        <v>2.1756257142858431</v>
      </c>
      <c r="O14">
        <f t="shared" si="7"/>
        <v>0.76015842857123062</v>
      </c>
      <c r="P14">
        <f t="shared" si="8"/>
        <v>8.9749843292347879</v>
      </c>
      <c r="Q14">
        <f t="shared" si="9"/>
        <v>67.483364578212829</v>
      </c>
      <c r="R14">
        <f t="shared" si="10"/>
        <v>25.117881891194287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148</v>
      </c>
      <c r="B15">
        <f t="shared" si="0"/>
        <v>12</v>
      </c>
      <c r="C15">
        <f t="shared" si="1"/>
        <v>0.34983089712402932</v>
      </c>
      <c r="D15">
        <f t="shared" si="2"/>
        <v>7.1167102474649455E-2</v>
      </c>
      <c r="E15" s="4">
        <f>Input!I16</f>
        <v>1665.8215802857144</v>
      </c>
      <c r="F15">
        <f t="shared" si="3"/>
        <v>18.846685714285513</v>
      </c>
      <c r="G15">
        <f t="shared" si="4"/>
        <v>155.65759394672969</v>
      </c>
      <c r="H15">
        <f t="shared" si="5"/>
        <v>18717.22461138626</v>
      </c>
      <c r="I15">
        <f t="shared" si="6"/>
        <v>3857462.5055480422</v>
      </c>
      <c r="N15">
        <f>Input!J16</f>
        <v>2.3328998571425927</v>
      </c>
      <c r="O15">
        <f t="shared" si="7"/>
        <v>0.91743257142798029</v>
      </c>
      <c r="P15">
        <f t="shared" si="8"/>
        <v>11.016360998756012</v>
      </c>
      <c r="Q15">
        <f t="shared" si="9"/>
        <v>101.98835538029422</v>
      </c>
      <c r="R15">
        <f t="shared" si="10"/>
        <v>8.8232622355055579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149</v>
      </c>
      <c r="B16">
        <f t="shared" si="0"/>
        <v>13</v>
      </c>
      <c r="C16">
        <f t="shared" si="1"/>
        <v>0.3789834718843651</v>
      </c>
      <c r="D16">
        <f t="shared" si="2"/>
        <v>8.7045417917142195E-2</v>
      </c>
      <c r="E16" s="4">
        <f>Input!I17</f>
        <v>1668.3903914285713</v>
      </c>
      <c r="F16">
        <f t="shared" si="3"/>
        <v>21.415496857142443</v>
      </c>
      <c r="G16">
        <f t="shared" si="4"/>
        <v>188.90109063818912</v>
      </c>
      <c r="H16">
        <f t="shared" si="5"/>
        <v>28051.42412418978</v>
      </c>
      <c r="I16">
        <f t="shared" si="6"/>
        <v>3727984.3623031778</v>
      </c>
      <c r="N16">
        <f>Input!J17</f>
        <v>2.56881114285693</v>
      </c>
      <c r="O16">
        <f t="shared" si="7"/>
        <v>1.1533438571423176</v>
      </c>
      <c r="P16">
        <f t="shared" si="8"/>
        <v>13.261996984442469</v>
      </c>
      <c r="Q16">
        <f t="shared" si="9"/>
        <v>146.61948055727572</v>
      </c>
      <c r="R16">
        <f t="shared" si="10"/>
        <v>0.52527947893507754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150</v>
      </c>
      <c r="B17">
        <f t="shared" si="0"/>
        <v>14</v>
      </c>
      <c r="C17">
        <f t="shared" si="1"/>
        <v>0.40813604664470088</v>
      </c>
      <c r="D17">
        <f t="shared" si="2"/>
        <v>0.10488837713121142</v>
      </c>
      <c r="E17" s="4">
        <f>Input!I18</f>
        <v>1670.9329901428571</v>
      </c>
      <c r="F17">
        <f t="shared" si="3"/>
        <v>23.958095571428203</v>
      </c>
      <c r="G17">
        <f t="shared" si="4"/>
        <v>225.63336950716126</v>
      </c>
      <c r="H17">
        <f t="shared" si="5"/>
        <v>40672.91611705297</v>
      </c>
      <c r="I17">
        <f t="shared" si="6"/>
        <v>3587488.3359142295</v>
      </c>
      <c r="N17">
        <f>Input!J18</f>
        <v>2.5425987142857593</v>
      </c>
      <c r="O17">
        <f t="shared" si="7"/>
        <v>1.1271314285711469</v>
      </c>
      <c r="P17">
        <f t="shared" si="8"/>
        <v>15.697889846504181</v>
      </c>
      <c r="Q17">
        <f t="shared" si="9"/>
        <v>212.30700087376636</v>
      </c>
      <c r="R17">
        <f t="shared" si="10"/>
        <v>2.9279699549499507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151</v>
      </c>
      <c r="B18">
        <f t="shared" si="0"/>
        <v>15</v>
      </c>
      <c r="C18">
        <f t="shared" si="1"/>
        <v>0.43728862140503666</v>
      </c>
      <c r="D18">
        <f t="shared" si="2"/>
        <v>0.12477261962555386</v>
      </c>
      <c r="E18" s="4">
        <f>Input!I19</f>
        <v>1673.8949865714283</v>
      </c>
      <c r="F18">
        <f t="shared" si="3"/>
        <v>26.920091999999386</v>
      </c>
      <c r="G18">
        <f t="shared" si="4"/>
        <v>265.80311468081277</v>
      </c>
      <c r="H18">
        <f t="shared" si="5"/>
        <v>57065.098525122005</v>
      </c>
      <c r="I18">
        <f t="shared" si="6"/>
        <v>3436933.5979388929</v>
      </c>
      <c r="N18">
        <f>Input!J19</f>
        <v>2.9619964285711831</v>
      </c>
      <c r="O18">
        <f t="shared" si="7"/>
        <v>1.5465291428565706</v>
      </c>
      <c r="P18">
        <f t="shared" si="8"/>
        <v>18.306174077527096</v>
      </c>
      <c r="Q18">
        <f t="shared" si="9"/>
        <v>280.88569833622739</v>
      </c>
      <c r="R18">
        <f t="shared" si="10"/>
        <v>18.65734959340352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152</v>
      </c>
      <c r="B19">
        <f t="shared" si="0"/>
        <v>16</v>
      </c>
      <c r="C19">
        <f t="shared" si="1"/>
        <v>0.46644119616537244</v>
      </c>
      <c r="D19">
        <f t="shared" si="2"/>
        <v>0.14677217546921628</v>
      </c>
      <c r="E19" s="4">
        <f>Input!I20</f>
        <v>1677.1191065714283</v>
      </c>
      <c r="F19">
        <f t="shared" si="3"/>
        <v>30.14421199999947</v>
      </c>
      <c r="G19">
        <f t="shared" si="4"/>
        <v>309.32528965095383</v>
      </c>
      <c r="H19">
        <f t="shared" si="5"/>
        <v>77942.074118348217</v>
      </c>
      <c r="I19">
        <f t="shared" si="6"/>
        <v>3277456.5299038286</v>
      </c>
      <c r="N19">
        <f>Input!J20</f>
        <v>3.2241200000000845</v>
      </c>
      <c r="O19">
        <f t="shared" si="7"/>
        <v>1.808652714285472</v>
      </c>
      <c r="P19">
        <f t="shared" si="8"/>
        <v>21.065304453256953</v>
      </c>
      <c r="Q19">
        <f t="shared" si="9"/>
        <v>370.81863619603337</v>
      </c>
      <c r="R19">
        <f t="shared" si="10"/>
        <v>50.105810619723172</v>
      </c>
    </row>
    <row r="20" spans="1:37" x14ac:dyDescent="0.25">
      <c r="A20">
        <f>Input!G21</f>
        <v>153</v>
      </c>
      <c r="B20">
        <f t="shared" si="0"/>
        <v>17</v>
      </c>
      <c r="C20">
        <f t="shared" si="1"/>
        <v>0.49559377092570822</v>
      </c>
      <c r="D20">
        <f t="shared" si="2"/>
        <v>0.17095872017322961</v>
      </c>
      <c r="E20" s="4">
        <f>Input!I21</f>
        <v>1680.9985355714286</v>
      </c>
      <c r="F20">
        <f t="shared" si="3"/>
        <v>34.02364099999977</v>
      </c>
      <c r="G20">
        <f t="shared" si="4"/>
        <v>356.08191415648412</v>
      </c>
      <c r="H20">
        <f t="shared" si="5"/>
        <v>103721.53130853668</v>
      </c>
      <c r="I20">
        <f t="shared" si="6"/>
        <v>3110348.6923472215</v>
      </c>
      <c r="N20">
        <f>Input!J21</f>
        <v>3.8794290000003002</v>
      </c>
      <c r="O20">
        <f t="shared" si="7"/>
        <v>2.4639617142856878</v>
      </c>
      <c r="P20">
        <f t="shared" si="8"/>
        <v>23.950312474188539</v>
      </c>
      <c r="Q20">
        <f t="shared" si="9"/>
        <v>461.66326897757784</v>
      </c>
      <c r="R20">
        <f t="shared" si="10"/>
        <v>99.272404710262222</v>
      </c>
    </row>
    <row r="21" spans="1:37" x14ac:dyDescent="0.25">
      <c r="A21">
        <f>Input!G22</f>
        <v>154</v>
      </c>
      <c r="B21">
        <f t="shared" si="0"/>
        <v>18</v>
      </c>
      <c r="C21">
        <f t="shared" si="1"/>
        <v>0.52474634568604395</v>
      </c>
      <c r="D21">
        <f t="shared" si="2"/>
        <v>0.19740179042823655</v>
      </c>
      <c r="E21" s="4">
        <f>Input!I22</f>
        <v>1684.7206904285715</v>
      </c>
      <c r="F21">
        <f t="shared" si="3"/>
        <v>37.745795857142639</v>
      </c>
      <c r="G21">
        <f t="shared" si="4"/>
        <v>405.92319405920892</v>
      </c>
      <c r="H21">
        <f t="shared" si="5"/>
        <v>135554.59654684289</v>
      </c>
      <c r="I21">
        <f t="shared" si="6"/>
        <v>2937030.8819195186</v>
      </c>
      <c r="N21">
        <f>Input!J22</f>
        <v>3.7221548571428684</v>
      </c>
      <c r="O21">
        <f t="shared" si="7"/>
        <v>2.306687571428256</v>
      </c>
      <c r="P21">
        <f t="shared" si="8"/>
        <v>26.933136606044339</v>
      </c>
      <c r="Q21">
        <f t="shared" si="9"/>
        <v>606.46199205454343</v>
      </c>
      <c r="R21">
        <f t="shared" si="10"/>
        <v>167.60870205439994</v>
      </c>
    </row>
    <row r="22" spans="1:37" x14ac:dyDescent="0.25">
      <c r="A22">
        <f>Input!G23</f>
        <v>155</v>
      </c>
      <c r="B22">
        <f t="shared" si="0"/>
        <v>19</v>
      </c>
      <c r="C22">
        <f t="shared" si="1"/>
        <v>0.55389892044637978</v>
      </c>
      <c r="D22">
        <f t="shared" si="2"/>
        <v>0.22616896864694364</v>
      </c>
      <c r="E22" s="4">
        <f>Input!I23</f>
        <v>1688.6787565714283</v>
      </c>
      <c r="F22">
        <f t="shared" si="3"/>
        <v>41.70386199999939</v>
      </c>
      <c r="G22">
        <f t="shared" si="4"/>
        <v>458.6690252010718</v>
      </c>
      <c r="H22">
        <f t="shared" si="5"/>
        <v>173859.94732329695</v>
      </c>
      <c r="I22">
        <f t="shared" si="6"/>
        <v>2759023.842385821</v>
      </c>
      <c r="N22">
        <f>Input!J23</f>
        <v>3.958066142856751</v>
      </c>
      <c r="O22">
        <f t="shared" si="7"/>
        <v>2.5425988571421385</v>
      </c>
      <c r="P22">
        <f t="shared" si="8"/>
        <v>29.983024340075652</v>
      </c>
      <c r="Q22">
        <f t="shared" si="9"/>
        <v>752.97695068442692</v>
      </c>
      <c r="R22">
        <f t="shared" si="10"/>
        <v>255.88051587137502</v>
      </c>
    </row>
    <row r="23" spans="1:37" x14ac:dyDescent="0.25">
      <c r="A23">
        <f>Input!G24</f>
        <v>156</v>
      </c>
      <c r="B23">
        <f t="shared" si="0"/>
        <v>20</v>
      </c>
      <c r="C23">
        <f t="shared" si="1"/>
        <v>0.58305149520671551</v>
      </c>
      <c r="D23">
        <f t="shared" si="2"/>
        <v>0.25732604229544004</v>
      </c>
      <c r="E23" s="4">
        <f>Input!I24</f>
        <v>1693.9736528571427</v>
      </c>
      <c r="F23">
        <f t="shared" si="3"/>
        <v>46.998758285713848</v>
      </c>
      <c r="G23">
        <f t="shared" si="4"/>
        <v>514.11087891514705</v>
      </c>
      <c r="H23">
        <f t="shared" si="5"/>
        <v>218193.73323892616</v>
      </c>
      <c r="I23">
        <f t="shared" si="6"/>
        <v>2577916.3707881002</v>
      </c>
      <c r="N23">
        <f>Input!J24</f>
        <v>5.2948962857144579</v>
      </c>
      <c r="O23">
        <f t="shared" si="7"/>
        <v>3.8794289999998455</v>
      </c>
      <c r="P23">
        <f t="shared" si="8"/>
        <v>33.067001501682569</v>
      </c>
      <c r="Q23">
        <f t="shared" si="9"/>
        <v>851.91438854098544</v>
      </c>
      <c r="R23">
        <f t="shared" si="10"/>
        <v>364.05566709296903</v>
      </c>
    </row>
    <row r="24" spans="1:37" x14ac:dyDescent="0.25">
      <c r="A24">
        <f>Input!G25</f>
        <v>157</v>
      </c>
      <c r="B24">
        <f t="shared" si="0"/>
        <v>21</v>
      </c>
      <c r="C24">
        <f t="shared" si="1"/>
        <v>0.61220406996705135</v>
      </c>
      <c r="D24">
        <f t="shared" si="2"/>
        <v>0.29093714259602821</v>
      </c>
      <c r="E24" s="4">
        <f>Input!I25</f>
        <v>1699.5306728571429</v>
      </c>
      <c r="F24">
        <f t="shared" si="3"/>
        <v>52.555778285714041</v>
      </c>
      <c r="G24">
        <f t="shared" si="4"/>
        <v>572.01406450436161</v>
      </c>
      <c r="H24">
        <f t="shared" si="5"/>
        <v>269836.91112121439</v>
      </c>
      <c r="I24">
        <f t="shared" si="6"/>
        <v>2395331.7019550554</v>
      </c>
      <c r="N24">
        <f>Input!J25</f>
        <v>5.5570200000001932</v>
      </c>
      <c r="O24">
        <f t="shared" si="7"/>
        <v>4.1415527142855808</v>
      </c>
      <c r="P24">
        <f t="shared" si="8"/>
        <v>36.150401767295932</v>
      </c>
      <c r="Q24">
        <f t="shared" si="9"/>
        <v>1024.5664176984017</v>
      </c>
      <c r="R24">
        <f t="shared" si="10"/>
        <v>491.22707601455198</v>
      </c>
    </row>
    <row r="25" spans="1:37" x14ac:dyDescent="0.25">
      <c r="A25">
        <f>Input!G26</f>
        <v>158</v>
      </c>
      <c r="B25">
        <f t="shared" si="0"/>
        <v>22</v>
      </c>
      <c r="C25">
        <f t="shared" si="1"/>
        <v>0.64135664472738707</v>
      </c>
      <c r="D25">
        <f t="shared" si="2"/>
        <v>0.32706486616454306</v>
      </c>
      <c r="E25" s="4">
        <f>Input!I26</f>
        <v>1705.7430018571431</v>
      </c>
      <c r="F25">
        <f t="shared" si="3"/>
        <v>58.768107285714223</v>
      </c>
      <c r="G25">
        <f t="shared" si="4"/>
        <v>632.12035243573644</v>
      </c>
      <c r="H25">
        <f t="shared" si="5"/>
        <v>328732.79701857117</v>
      </c>
      <c r="I25">
        <f t="shared" si="6"/>
        <v>2212893.1569288508</v>
      </c>
      <c r="N25">
        <f>Input!J26</f>
        <v>6.2123290000001816</v>
      </c>
      <c r="O25">
        <f t="shared" si="7"/>
        <v>4.7968617142855692</v>
      </c>
      <c r="P25">
        <f t="shared" si="8"/>
        <v>39.197447056092074</v>
      </c>
      <c r="Q25">
        <f t="shared" si="9"/>
        <v>1183.4002718589124</v>
      </c>
      <c r="R25">
        <f t="shared" si="10"/>
        <v>635.57880966302014</v>
      </c>
    </row>
    <row r="26" spans="1:37" x14ac:dyDescent="0.25">
      <c r="A26">
        <f>Input!G27</f>
        <v>159</v>
      </c>
      <c r="B26">
        <f t="shared" si="0"/>
        <v>23</v>
      </c>
      <c r="C26">
        <f t="shared" si="1"/>
        <v>0.67050921948772291</v>
      </c>
      <c r="D26">
        <f t="shared" si="2"/>
        <v>0.36577038239001619</v>
      </c>
      <c r="E26" s="4">
        <f>Input!I27</f>
        <v>1712.5582151428571</v>
      </c>
      <c r="F26">
        <f t="shared" si="3"/>
        <v>65.583320571428203</v>
      </c>
      <c r="G26">
        <f t="shared" si="4"/>
        <v>694.15093122080873</v>
      </c>
      <c r="H26">
        <f t="shared" si="5"/>
        <v>395097.2411574712</v>
      </c>
      <c r="I26">
        <f t="shared" si="6"/>
        <v>2032190.0987019052</v>
      </c>
      <c r="N26">
        <f>Input!J27</f>
        <v>6.8152132857139804</v>
      </c>
      <c r="O26">
        <f t="shared" si="7"/>
        <v>5.399745999999368</v>
      </c>
      <c r="P26">
        <f t="shared" si="8"/>
        <v>42.171867407969728</v>
      </c>
      <c r="Q26">
        <f t="shared" si="9"/>
        <v>1352.1889128425121</v>
      </c>
      <c r="R26">
        <f t="shared" si="10"/>
        <v>794.40035542350768</v>
      </c>
    </row>
    <row r="27" spans="1:37" x14ac:dyDescent="0.25">
      <c r="A27">
        <f>Input!G28</f>
        <v>160</v>
      </c>
      <c r="B27">
        <f t="shared" si="0"/>
        <v>24</v>
      </c>
      <c r="C27">
        <f t="shared" si="1"/>
        <v>0.69966179424805863</v>
      </c>
      <c r="D27">
        <f t="shared" si="2"/>
        <v>0.4071135287964146</v>
      </c>
      <c r="E27" s="4">
        <f>Input!I28</f>
        <v>1720.7102585714288</v>
      </c>
      <c r="F27">
        <f t="shared" si="3"/>
        <v>73.73536399999989</v>
      </c>
      <c r="G27">
        <f t="shared" si="4"/>
        <v>757.80966105900291</v>
      </c>
      <c r="H27">
        <f t="shared" si="5"/>
        <v>467957.64389676909</v>
      </c>
      <c r="I27">
        <f t="shared" si="6"/>
        <v>1854745.2486844931</v>
      </c>
      <c r="N27">
        <f>Input!J28</f>
        <v>8.1520434285716874</v>
      </c>
      <c r="O27">
        <f t="shared" si="7"/>
        <v>6.736576142857075</v>
      </c>
      <c r="P27">
        <f t="shared" si="8"/>
        <v>45.037547209520824</v>
      </c>
      <c r="Q27">
        <f t="shared" si="9"/>
        <v>1466.9643846494137</v>
      </c>
      <c r="R27">
        <f t="shared" si="10"/>
        <v>964.15146986502737</v>
      </c>
    </row>
    <row r="28" spans="1:37" x14ac:dyDescent="0.25">
      <c r="A28">
        <f>Input!G29</f>
        <v>161</v>
      </c>
      <c r="B28">
        <f t="shared" si="0"/>
        <v>25</v>
      </c>
      <c r="C28">
        <f t="shared" si="1"/>
        <v>0.72881436900839447</v>
      </c>
      <c r="D28">
        <f t="shared" si="2"/>
        <v>0.45115289619266291</v>
      </c>
      <c r="E28" s="4">
        <f>Input!I29</f>
        <v>1729.7797345714287</v>
      </c>
      <c r="F28">
        <f t="shared" si="3"/>
        <v>82.804839999999786</v>
      </c>
      <c r="G28">
        <f t="shared" si="4"/>
        <v>822.78657845946123</v>
      </c>
      <c r="H28">
        <f t="shared" si="5"/>
        <v>547572.97325348679</v>
      </c>
      <c r="I28">
        <f t="shared" si="6"/>
        <v>1681984.37857976</v>
      </c>
      <c r="N28">
        <f>Input!J29</f>
        <v>9.0694759999998951</v>
      </c>
      <c r="O28">
        <f t="shared" si="7"/>
        <v>7.6540087142852826</v>
      </c>
      <c r="P28">
        <f t="shared" si="8"/>
        <v>47.759183250823789</v>
      </c>
      <c r="Q28">
        <f t="shared" si="9"/>
        <v>1608.4250246062165</v>
      </c>
      <c r="R28">
        <f t="shared" si="10"/>
        <v>1140.576663088724</v>
      </c>
    </row>
    <row r="29" spans="1:37" x14ac:dyDescent="0.25">
      <c r="A29">
        <f>Input!G30</f>
        <v>162</v>
      </c>
      <c r="B29">
        <f t="shared" si="0"/>
        <v>26</v>
      </c>
      <c r="C29">
        <f t="shared" si="1"/>
        <v>0.75796694376873019</v>
      </c>
      <c r="D29">
        <f t="shared" si="2"/>
        <v>0.49794590508205105</v>
      </c>
      <c r="E29" s="4">
        <f>Input!I30</f>
        <v>1739.4783071428571</v>
      </c>
      <c r="F29">
        <f t="shared" si="3"/>
        <v>92.503412571428271</v>
      </c>
      <c r="G29">
        <f t="shared" si="4"/>
        <v>888.76159840278126</v>
      </c>
      <c r="H29">
        <f t="shared" si="5"/>
        <v>634027.09850343748</v>
      </c>
      <c r="I29">
        <f t="shared" si="6"/>
        <v>1515209.3063927568</v>
      </c>
      <c r="N29">
        <f>Input!J30</f>
        <v>9.6985725714284854</v>
      </c>
      <c r="O29">
        <f t="shared" si="7"/>
        <v>8.2831052857138729</v>
      </c>
      <c r="P29">
        <f t="shared" si="8"/>
        <v>50.30293914620389</v>
      </c>
      <c r="Q29">
        <f t="shared" si="9"/>
        <v>1765.6664376631834</v>
      </c>
      <c r="R29">
        <f t="shared" si="10"/>
        <v>1318.8649654784299</v>
      </c>
    </row>
    <row r="30" spans="1:37" x14ac:dyDescent="0.25">
      <c r="A30">
        <f>Input!G31</f>
        <v>163</v>
      </c>
      <c r="B30">
        <f t="shared" si="0"/>
        <v>27</v>
      </c>
      <c r="C30">
        <f t="shared" si="1"/>
        <v>0.78711951852906603</v>
      </c>
      <c r="D30">
        <f t="shared" si="2"/>
        <v>0.54754887454008816</v>
      </c>
      <c r="E30" s="4">
        <f>Input!I31</f>
        <v>1748.6526325714283</v>
      </c>
      <c r="F30">
        <f t="shared" si="3"/>
        <v>101.67773799999941</v>
      </c>
      <c r="G30">
        <f t="shared" si="4"/>
        <v>955.40835433488132</v>
      </c>
      <c r="H30">
        <f t="shared" si="5"/>
        <v>728855.96526753739</v>
      </c>
      <c r="I30">
        <f t="shared" si="6"/>
        <v>1355574.9963128921</v>
      </c>
      <c r="N30">
        <f>Input!J31</f>
        <v>9.1743254285711373</v>
      </c>
      <c r="O30">
        <f t="shared" si="7"/>
        <v>7.7588581428565249</v>
      </c>
      <c r="P30">
        <f t="shared" si="8"/>
        <v>52.63708017887361</v>
      </c>
      <c r="Q30">
        <f t="shared" si="9"/>
        <v>2014.0548131140495</v>
      </c>
      <c r="R30">
        <f t="shared" si="10"/>
        <v>1493.8473539081008</v>
      </c>
    </row>
    <row r="31" spans="1:37" x14ac:dyDescent="0.25">
      <c r="A31">
        <f>Input!G32</f>
        <v>164</v>
      </c>
      <c r="B31">
        <f t="shared" si="0"/>
        <v>28</v>
      </c>
      <c r="C31">
        <f t="shared" si="1"/>
        <v>0.81627209328940176</v>
      </c>
      <c r="D31">
        <f t="shared" si="2"/>
        <v>0.60001708456273584</v>
      </c>
      <c r="E31" s="4">
        <f>Input!I32</f>
        <v>1758.8492398571429</v>
      </c>
      <c r="F31">
        <f t="shared" si="3"/>
        <v>111.87434528571407</v>
      </c>
      <c r="G31">
        <f t="shared" si="4"/>
        <v>1022.3981115639156</v>
      </c>
      <c r="H31">
        <f t="shared" si="5"/>
        <v>829053.52895744087</v>
      </c>
      <c r="I31">
        <f t="shared" si="6"/>
        <v>1204071.3968057004</v>
      </c>
      <c r="N31">
        <f>Input!J32</f>
        <v>10.196607285714663</v>
      </c>
      <c r="O31">
        <f t="shared" si="7"/>
        <v>8.7811400000000503</v>
      </c>
      <c r="P31">
        <f t="shared" si="8"/>
        <v>54.732572665064382</v>
      </c>
      <c r="Q31">
        <f t="shared" si="9"/>
        <v>2111.5341639719413</v>
      </c>
      <c r="R31">
        <f t="shared" si="10"/>
        <v>1660.221359352556</v>
      </c>
    </row>
    <row r="32" spans="1:37" x14ac:dyDescent="0.25">
      <c r="A32">
        <f>Input!G33</f>
        <v>165</v>
      </c>
      <c r="B32">
        <f t="shared" si="0"/>
        <v>29</v>
      </c>
      <c r="C32">
        <f t="shared" si="1"/>
        <v>0.84542466804973759</v>
      </c>
      <c r="D32">
        <f t="shared" si="2"/>
        <v>0.65540483272165995</v>
      </c>
      <c r="E32" s="4">
        <f>Input!I33</f>
        <v>1768.6526617142856</v>
      </c>
      <c r="F32">
        <f t="shared" si="3"/>
        <v>121.67776714285674</v>
      </c>
      <c r="G32">
        <f t="shared" si="4"/>
        <v>1089.4036865924884</v>
      </c>
      <c r="H32">
        <f t="shared" si="5"/>
        <v>936493.45517463493</v>
      </c>
      <c r="I32">
        <f t="shared" si="6"/>
        <v>1061510.4581549559</v>
      </c>
      <c r="N32">
        <f>Input!J33</f>
        <v>9.8034218571426663</v>
      </c>
      <c r="O32">
        <f t="shared" si="7"/>
        <v>8.3879545714280539</v>
      </c>
      <c r="P32">
        <f t="shared" si="8"/>
        <v>56.56363249287692</v>
      </c>
      <c r="Q32">
        <f t="shared" si="9"/>
        <v>2320.8959431911758</v>
      </c>
      <c r="R32">
        <f t="shared" si="10"/>
        <v>1812.7901858167254</v>
      </c>
    </row>
    <row r="33" spans="1:18" x14ac:dyDescent="0.25">
      <c r="A33">
        <f>Input!G34</f>
        <v>166</v>
      </c>
      <c r="B33">
        <f t="shared" si="0"/>
        <v>30</v>
      </c>
      <c r="C33">
        <f t="shared" si="1"/>
        <v>0.87457724281007332</v>
      </c>
      <c r="D33">
        <f t="shared" si="2"/>
        <v>0.7137654858300061</v>
      </c>
      <c r="E33" s="4">
        <f>Input!I34</f>
        <v>1778.6919948571428</v>
      </c>
      <c r="F33">
        <f t="shared" si="3"/>
        <v>131.71710028571397</v>
      </c>
      <c r="G33">
        <f t="shared" si="4"/>
        <v>1156.1033036567517</v>
      </c>
      <c r="H33">
        <f t="shared" si="5"/>
        <v>1049367.093656929</v>
      </c>
      <c r="I33">
        <f t="shared" si="6"/>
        <v>928518.5602205391</v>
      </c>
      <c r="N33">
        <f>Input!J34</f>
        <v>10.039333142857231</v>
      </c>
      <c r="O33">
        <f t="shared" si="7"/>
        <v>8.6238658571426186</v>
      </c>
      <c r="P33">
        <f t="shared" si="8"/>
        <v>58.10820857020294</v>
      </c>
      <c r="Q33">
        <f t="shared" si="9"/>
        <v>2448.7001737436062</v>
      </c>
      <c r="R33">
        <f t="shared" si="10"/>
        <v>1946.7023426303701</v>
      </c>
    </row>
    <row r="34" spans="1:18" x14ac:dyDescent="0.25">
      <c r="A34">
        <f>Input!G35</f>
        <v>167</v>
      </c>
      <c r="B34">
        <f t="shared" si="0"/>
        <v>31</v>
      </c>
      <c r="C34">
        <f t="shared" si="1"/>
        <v>0.90372981757040916</v>
      </c>
      <c r="D34">
        <f t="shared" si="2"/>
        <v>0.77515152721412084</v>
      </c>
      <c r="E34" s="4">
        <f>Input!I35</f>
        <v>1788.0498067142855</v>
      </c>
      <c r="F34">
        <f t="shared" si="3"/>
        <v>141.07491214285665</v>
      </c>
      <c r="G34">
        <f t="shared" si="4"/>
        <v>1222.1843203090807</v>
      </c>
      <c r="H34">
        <f t="shared" si="5"/>
        <v>1168797.5524255233</v>
      </c>
      <c r="I34">
        <f t="shared" si="6"/>
        <v>805534.36456986575</v>
      </c>
      <c r="N34">
        <f>Input!J35</f>
        <v>9.3578118571426785</v>
      </c>
      <c r="O34">
        <f t="shared" si="7"/>
        <v>7.942344571428066</v>
      </c>
      <c r="P34">
        <f t="shared" si="8"/>
        <v>59.348388489995401</v>
      </c>
      <c r="Q34">
        <f t="shared" si="9"/>
        <v>2642.5813513576736</v>
      </c>
      <c r="R34">
        <f t="shared" si="10"/>
        <v>2057.6774612980516</v>
      </c>
    </row>
    <row r="35" spans="1:18" x14ac:dyDescent="0.25">
      <c r="A35">
        <f>Input!G36</f>
        <v>168</v>
      </c>
      <c r="B35">
        <f t="shared" si="0"/>
        <v>32</v>
      </c>
      <c r="C35">
        <f t="shared" si="1"/>
        <v>0.93288239233074488</v>
      </c>
      <c r="D35">
        <f t="shared" si="2"/>
        <v>0.83961460009818245</v>
      </c>
      <c r="E35" s="4">
        <f>Input!I36</f>
        <v>1797.643529857143</v>
      </c>
      <c r="F35">
        <f t="shared" si="3"/>
        <v>150.66863528571412</v>
      </c>
      <c r="G35">
        <f t="shared" si="4"/>
        <v>1287.3467562665462</v>
      </c>
      <c r="H35">
        <f t="shared" si="5"/>
        <v>1292037.1507165153</v>
      </c>
      <c r="I35">
        <f t="shared" si="6"/>
        <v>692811.89386286924</v>
      </c>
      <c r="N35">
        <f>Input!J36</f>
        <v>9.5937231428574705</v>
      </c>
      <c r="O35">
        <f t="shared" si="7"/>
        <v>8.1782558571428581</v>
      </c>
      <c r="P35">
        <f t="shared" si="8"/>
        <v>60.270715744939729</v>
      </c>
      <c r="Q35">
        <f t="shared" si="9"/>
        <v>2713.624377161726</v>
      </c>
      <c r="R35">
        <f t="shared" si="10"/>
        <v>2142.2046839145105</v>
      </c>
    </row>
    <row r="36" spans="1:18" x14ac:dyDescent="0.25">
      <c r="A36">
        <f>Input!G37</f>
        <v>169</v>
      </c>
      <c r="B36">
        <f t="shared" si="0"/>
        <v>33</v>
      </c>
      <c r="C36">
        <f t="shared" si="1"/>
        <v>0.96203496709108061</v>
      </c>
      <c r="D36">
        <f t="shared" si="2"/>
        <v>0.90720554753582272</v>
      </c>
      <c r="E36" s="4">
        <f>Input!I37</f>
        <v>1807.2634652857143</v>
      </c>
      <c r="F36">
        <f t="shared" si="3"/>
        <v>160.28857071428547</v>
      </c>
      <c r="G36">
        <f t="shared" si="4"/>
        <v>1351.3065638919848</v>
      </c>
      <c r="H36">
        <f t="shared" si="5"/>
        <v>1418523.8600730342</v>
      </c>
      <c r="I36">
        <f t="shared" si="6"/>
        <v>590428.44635243842</v>
      </c>
      <c r="N36">
        <f>Input!J37</f>
        <v>9.6199354285713525</v>
      </c>
      <c r="O36">
        <f t="shared" si="7"/>
        <v>8.2044681428567401</v>
      </c>
      <c r="P36">
        <f t="shared" si="8"/>
        <v>60.866410233152543</v>
      </c>
      <c r="Q36">
        <f t="shared" si="9"/>
        <v>2773.2801447216689</v>
      </c>
      <c r="R36">
        <f t="shared" si="10"/>
        <v>2197.7017321002522</v>
      </c>
    </row>
    <row r="37" spans="1:18" x14ac:dyDescent="0.25">
      <c r="A37">
        <f>Input!G38</f>
        <v>170</v>
      </c>
      <c r="B37">
        <f t="shared" si="0"/>
        <v>34</v>
      </c>
      <c r="C37">
        <f t="shared" si="1"/>
        <v>0.99118754185141644</v>
      </c>
      <c r="D37">
        <f t="shared" si="2"/>
        <v>0.97797444926234622</v>
      </c>
      <c r="E37" s="4">
        <f>Input!I38</f>
        <v>1817.119312</v>
      </c>
      <c r="F37">
        <f t="shared" si="3"/>
        <v>170.14441742857116</v>
      </c>
      <c r="G37">
        <f t="shared" si="4"/>
        <v>1413.7985844605173</v>
      </c>
      <c r="H37">
        <f t="shared" si="5"/>
        <v>1546675.6871759237</v>
      </c>
      <c r="I37">
        <f t="shared" si="6"/>
        <v>498296.78429824929</v>
      </c>
      <c r="N37">
        <f>Input!J38</f>
        <v>9.8558467142856898</v>
      </c>
      <c r="O37">
        <f t="shared" si="7"/>
        <v>8.4403794285710774</v>
      </c>
      <c r="P37">
        <f t="shared" si="8"/>
        <v>61.131486510861649</v>
      </c>
      <c r="Q37">
        <f t="shared" si="9"/>
        <v>2776.3527655574117</v>
      </c>
      <c r="R37">
        <f t="shared" si="10"/>
        <v>2222.6253646145929</v>
      </c>
    </row>
    <row r="38" spans="1:18" x14ac:dyDescent="0.25">
      <c r="A38">
        <f>Input!G39</f>
        <v>171</v>
      </c>
      <c r="B38">
        <f t="shared" si="0"/>
        <v>35</v>
      </c>
      <c r="C38">
        <f t="shared" si="1"/>
        <v>1.0203401166117523</v>
      </c>
      <c r="D38">
        <f t="shared" si="2"/>
        <v>1.0519706557906872</v>
      </c>
      <c r="E38" s="4">
        <f>Input!I39</f>
        <v>1826.5557609999998</v>
      </c>
      <c r="F38">
        <f t="shared" si="3"/>
        <v>179.58086642857097</v>
      </c>
      <c r="G38">
        <f t="shared" si="4"/>
        <v>1474.5791416206175</v>
      </c>
      <c r="H38">
        <f t="shared" si="5"/>
        <v>1677020.5327503756</v>
      </c>
      <c r="I38">
        <f t="shared" si="6"/>
        <v>416180.89983422117</v>
      </c>
      <c r="N38">
        <f>Input!J39</f>
        <v>9.4364489999998113</v>
      </c>
      <c r="O38">
        <f t="shared" si="7"/>
        <v>8.0209817142851989</v>
      </c>
      <c r="P38">
        <f t="shared" si="8"/>
        <v>61.066767172119086</v>
      </c>
      <c r="Q38">
        <f t="shared" si="9"/>
        <v>2813.8553548385412</v>
      </c>
      <c r="R38">
        <f t="shared" si="10"/>
        <v>2216.5272019833255</v>
      </c>
    </row>
    <row r="39" spans="1:18" x14ac:dyDescent="0.25">
      <c r="A39">
        <f>Input!G40</f>
        <v>172</v>
      </c>
      <c r="B39">
        <f t="shared" si="0"/>
        <v>36</v>
      </c>
      <c r="C39">
        <f t="shared" si="1"/>
        <v>1.0494926913720879</v>
      </c>
      <c r="D39">
        <f t="shared" si="2"/>
        <v>1.129242820031862</v>
      </c>
      <c r="E39" s="4">
        <f>Input!I40</f>
        <v>1836.4902448571429</v>
      </c>
      <c r="F39">
        <f t="shared" si="3"/>
        <v>189.51535028571402</v>
      </c>
      <c r="G39">
        <f t="shared" si="4"/>
        <v>1533.4282319652116</v>
      </c>
      <c r="H39">
        <f t="shared" si="5"/>
        <v>1806101.8335440913</v>
      </c>
      <c r="I39">
        <f t="shared" si="6"/>
        <v>343714.56592706026</v>
      </c>
      <c r="N39">
        <f>Input!J40</f>
        <v>9.93448385714305</v>
      </c>
      <c r="O39">
        <f t="shared" si="7"/>
        <v>8.5190165714284376</v>
      </c>
      <c r="P39">
        <f t="shared" si="8"/>
        <v>60.67779176437039</v>
      </c>
      <c r="Q39">
        <f t="shared" si="9"/>
        <v>2720.5378296278568</v>
      </c>
      <c r="R39">
        <f t="shared" si="10"/>
        <v>2180.0525728315483</v>
      </c>
    </row>
    <row r="40" spans="1:18" x14ac:dyDescent="0.25">
      <c r="A40">
        <f>Input!G41</f>
        <v>173</v>
      </c>
      <c r="B40">
        <f t="shared" si="0"/>
        <v>37</v>
      </c>
      <c r="C40">
        <f t="shared" si="1"/>
        <v>1.0786452661324237</v>
      </c>
      <c r="D40">
        <f t="shared" si="2"/>
        <v>1.2098389266849123</v>
      </c>
      <c r="E40" s="4">
        <f>Input!I41</f>
        <v>1845.559720857143</v>
      </c>
      <c r="F40">
        <f t="shared" si="3"/>
        <v>198.58482628571414</v>
      </c>
      <c r="G40">
        <f t="shared" si="4"/>
        <v>1590.1512821232268</v>
      </c>
      <c r="H40">
        <f t="shared" si="5"/>
        <v>1936457.201012176</v>
      </c>
      <c r="I40">
        <f t="shared" si="6"/>
        <v>280421.82647893892</v>
      </c>
      <c r="N40">
        <f>Input!J41</f>
        <v>9.0694760000001224</v>
      </c>
      <c r="O40">
        <f t="shared" si="7"/>
        <v>7.65400871428551</v>
      </c>
      <c r="P40">
        <f t="shared" si="8"/>
        <v>59.974624671400022</v>
      </c>
      <c r="Q40">
        <f t="shared" si="9"/>
        <v>2737.4468541318656</v>
      </c>
      <c r="R40">
        <f t="shared" si="10"/>
        <v>2114.8838207534177</v>
      </c>
    </row>
    <row r="41" spans="1:18" x14ac:dyDescent="0.25">
      <c r="A41">
        <f>Input!G42</f>
        <v>174</v>
      </c>
      <c r="B41">
        <f t="shared" si="0"/>
        <v>38</v>
      </c>
      <c r="C41">
        <f t="shared" si="1"/>
        <v>1.1077978408927596</v>
      </c>
      <c r="D41">
        <f t="shared" si="2"/>
        <v>1.2938063196109684</v>
      </c>
      <c r="E41" s="4">
        <f>Input!I42</f>
        <v>1855.1796562857141</v>
      </c>
      <c r="F41">
        <f t="shared" si="3"/>
        <v>208.20476171428527</v>
      </c>
      <c r="G41">
        <f t="shared" si="4"/>
        <v>1644.5804519715725</v>
      </c>
      <c r="H41">
        <f t="shared" si="5"/>
        <v>2063175.1235620985</v>
      </c>
      <c r="I41">
        <f t="shared" si="6"/>
        <v>225738.56865580528</v>
      </c>
      <c r="N41">
        <f>Input!J42</f>
        <v>9.6199354285711252</v>
      </c>
      <c r="O41">
        <f t="shared" si="7"/>
        <v>8.2044681428565127</v>
      </c>
      <c r="P41">
        <f t="shared" si="8"/>
        <v>58.971568300206862</v>
      </c>
      <c r="Q41">
        <f t="shared" si="9"/>
        <v>2577.2984583864418</v>
      </c>
      <c r="R41">
        <f t="shared" si="10"/>
        <v>2023.6330988263126</v>
      </c>
    </row>
    <row r="42" spans="1:18" x14ac:dyDescent="0.25">
      <c r="A42">
        <f>Input!G43</f>
        <v>175</v>
      </c>
      <c r="B42">
        <f t="shared" si="0"/>
        <v>39</v>
      </c>
      <c r="C42">
        <f t="shared" si="1"/>
        <v>1.1369504156530954</v>
      </c>
      <c r="D42">
        <f t="shared" si="2"/>
        <v>1.3811917273802119</v>
      </c>
      <c r="E42" s="4">
        <f>Input!I43</f>
        <v>1863.9345840000001</v>
      </c>
      <c r="F42">
        <f t="shared" si="3"/>
        <v>216.95968942857121</v>
      </c>
      <c r="G42">
        <f t="shared" si="4"/>
        <v>1696.5754741362355</v>
      </c>
      <c r="H42">
        <f t="shared" si="5"/>
        <v>2189262.8703560769</v>
      </c>
      <c r="I42">
        <f t="shared" si="6"/>
        <v>179034.34990424837</v>
      </c>
      <c r="N42">
        <f>Input!J43</f>
        <v>8.754927714285941</v>
      </c>
      <c r="O42">
        <f t="shared" si="7"/>
        <v>7.3394604285713285</v>
      </c>
      <c r="P42">
        <f t="shared" si="8"/>
        <v>57.686790588302884</v>
      </c>
      <c r="Q42">
        <f t="shared" si="9"/>
        <v>2534.8536542130146</v>
      </c>
      <c r="R42">
        <f t="shared" si="10"/>
        <v>1909.6927909821991</v>
      </c>
    </row>
    <row r="43" spans="1:18" x14ac:dyDescent="0.25">
      <c r="A43">
        <f>Input!G44</f>
        <v>176</v>
      </c>
      <c r="B43">
        <f t="shared" si="0"/>
        <v>40</v>
      </c>
      <c r="C43">
        <f t="shared" si="1"/>
        <v>1.166102990413431</v>
      </c>
      <c r="D43">
        <f t="shared" si="2"/>
        <v>1.4720412871583335</v>
      </c>
      <c r="E43" s="4">
        <f>Input!I44</f>
        <v>1872.2701140000001</v>
      </c>
      <c r="F43">
        <f t="shared" si="3"/>
        <v>225.29521942857127</v>
      </c>
      <c r="G43">
        <f t="shared" si="4"/>
        <v>1746.0240305735447</v>
      </c>
      <c r="H43">
        <f t="shared" si="5"/>
        <v>2312616.1170464042</v>
      </c>
      <c r="I43">
        <f t="shared" si="6"/>
        <v>139633.71733619543</v>
      </c>
      <c r="N43">
        <f>Input!J44</f>
        <v>8.3355300000000625</v>
      </c>
      <c r="O43">
        <f t="shared" si="7"/>
        <v>6.9200627142854501</v>
      </c>
      <c r="P43">
        <f t="shared" si="8"/>
        <v>56.14187820432636</v>
      </c>
      <c r="Q43">
        <f t="shared" si="9"/>
        <v>2422.7871201356311</v>
      </c>
      <c r="R43">
        <f t="shared" si="10"/>
        <v>1777.0541042281334</v>
      </c>
    </row>
    <row r="44" spans="1:18" x14ac:dyDescent="0.25">
      <c r="A44">
        <f>Input!G45</f>
        <v>177</v>
      </c>
      <c r="B44">
        <f t="shared" si="0"/>
        <v>41</v>
      </c>
      <c r="C44">
        <f t="shared" si="1"/>
        <v>1.1952555651737669</v>
      </c>
      <c r="D44">
        <f t="shared" si="2"/>
        <v>1.5664005670800454</v>
      </c>
      <c r="E44" s="4">
        <f>Input!I45</f>
        <v>1881.051254</v>
      </c>
      <c r="F44">
        <f t="shared" si="3"/>
        <v>234.0763594285711</v>
      </c>
      <c r="G44">
        <f t="shared" si="4"/>
        <v>1792.8416773756842</v>
      </c>
      <c r="H44">
        <f t="shared" si="5"/>
        <v>2429749.3164347648</v>
      </c>
      <c r="I44">
        <f t="shared" si="6"/>
        <v>106836.35188070324</v>
      </c>
      <c r="N44">
        <f>Input!J45</f>
        <v>8.781139999999823</v>
      </c>
      <c r="O44">
        <f t="shared" si="7"/>
        <v>7.3656727142852105</v>
      </c>
      <c r="P44">
        <f t="shared" si="8"/>
        <v>54.361328762734452</v>
      </c>
      <c r="Q44">
        <f t="shared" si="9"/>
        <v>2208.5916874241439</v>
      </c>
      <c r="R44">
        <f t="shared" si="10"/>
        <v>1630.1059113940721</v>
      </c>
    </row>
    <row r="45" spans="1:18" x14ac:dyDescent="0.25">
      <c r="A45">
        <f>Input!G46</f>
        <v>178</v>
      </c>
      <c r="B45">
        <f t="shared" si="0"/>
        <v>42</v>
      </c>
      <c r="C45">
        <f t="shared" si="1"/>
        <v>1.2244081399341027</v>
      </c>
      <c r="D45">
        <f t="shared" si="2"/>
        <v>1.6643145872407261</v>
      </c>
      <c r="E45" s="4">
        <f>Input!I46</f>
        <v>1890.0420928571427</v>
      </c>
      <c r="F45">
        <f t="shared" si="3"/>
        <v>243.06719828571386</v>
      </c>
      <c r="G45">
        <f t="shared" si="4"/>
        <v>1836.9713387195889</v>
      </c>
      <c r="H45">
        <f t="shared" si="5"/>
        <v>2540530.4088922497</v>
      </c>
      <c r="I45">
        <f t="shared" si="6"/>
        <v>79935.486231855597</v>
      </c>
      <c r="N45">
        <f>Input!J46</f>
        <v>8.9908388571427622</v>
      </c>
      <c r="O45">
        <f t="shared" si="7"/>
        <v>7.5753715714281498</v>
      </c>
      <c r="P45">
        <f t="shared" si="8"/>
        <v>52.371996844997852</v>
      </c>
      <c r="Q45">
        <f t="shared" si="9"/>
        <v>2006.7376359006239</v>
      </c>
      <c r="R45">
        <f t="shared" si="10"/>
        <v>1473.426510912099</v>
      </c>
    </row>
    <row r="46" spans="1:18" x14ac:dyDescent="0.25">
      <c r="A46">
        <f>Input!G47</f>
        <v>179</v>
      </c>
      <c r="B46">
        <f t="shared" si="0"/>
        <v>43</v>
      </c>
      <c r="C46">
        <f t="shared" si="1"/>
        <v>1.2535607146944385</v>
      </c>
      <c r="D46">
        <f t="shared" si="2"/>
        <v>1.7658278394230391</v>
      </c>
      <c r="E46" s="4">
        <f>Input!I47</f>
        <v>1899.0067194285714</v>
      </c>
      <c r="F46">
        <f t="shared" si="3"/>
        <v>252.03182485714251</v>
      </c>
      <c r="G46">
        <f t="shared" si="4"/>
        <v>1878.3823997929067</v>
      </c>
      <c r="H46">
        <f t="shared" si="5"/>
        <v>2645016.1925938907</v>
      </c>
      <c r="I46">
        <f t="shared" si="6"/>
        <v>58234.175909617574</v>
      </c>
      <c r="N46">
        <f>Input!J47</f>
        <v>8.9646265714286528</v>
      </c>
      <c r="O46">
        <f t="shared" si="7"/>
        <v>7.5491592857140404</v>
      </c>
      <c r="P46">
        <f t="shared" si="8"/>
        <v>50.202509567756579</v>
      </c>
      <c r="Q46">
        <f t="shared" si="9"/>
        <v>1819.3082902826184</v>
      </c>
      <c r="R46">
        <f t="shared" si="10"/>
        <v>1311.5806141835367</v>
      </c>
    </row>
    <row r="47" spans="1:18" x14ac:dyDescent="0.25">
      <c r="A47">
        <f>Input!G48</f>
        <v>180</v>
      </c>
      <c r="B47">
        <f t="shared" si="0"/>
        <v>44</v>
      </c>
      <c r="C47">
        <f t="shared" si="1"/>
        <v>1.2827132894547741</v>
      </c>
      <c r="D47">
        <f t="shared" si="2"/>
        <v>1.8709843056629236</v>
      </c>
      <c r="E47" s="4">
        <f>Input!I48</f>
        <v>1908.0499830000001</v>
      </c>
      <c r="F47">
        <f t="shared" si="3"/>
        <v>261.07508842857123</v>
      </c>
      <c r="G47">
        <f t="shared" si="4"/>
        <v>1917.0694363382975</v>
      </c>
      <c r="H47">
        <f t="shared" si="5"/>
        <v>2742317.2803089595</v>
      </c>
      <c r="I47">
        <f t="shared" si="6"/>
        <v>41059.138393990208</v>
      </c>
      <c r="N47">
        <f>Input!J48</f>
        <v>9.0432635714287244</v>
      </c>
      <c r="O47">
        <f t="shared" si="7"/>
        <v>7.6277962857141119</v>
      </c>
      <c r="P47">
        <f t="shared" si="8"/>
        <v>47.882667837684686</v>
      </c>
      <c r="Q47">
        <f t="shared" si="9"/>
        <v>1620.4546836656498</v>
      </c>
      <c r="R47">
        <f t="shared" si="10"/>
        <v>1148.9326593289579</v>
      </c>
    </row>
    <row r="48" spans="1:18" x14ac:dyDescent="0.25">
      <c r="A48">
        <f>Input!G49</f>
        <v>181</v>
      </c>
      <c r="B48">
        <f t="shared" si="0"/>
        <v>45</v>
      </c>
      <c r="C48">
        <f t="shared" si="1"/>
        <v>1.31186586421511</v>
      </c>
      <c r="D48">
        <f t="shared" si="2"/>
        <v>1.9798274757485452</v>
      </c>
      <c r="E48" s="4">
        <f>Input!I49</f>
        <v>1916.0971770000001</v>
      </c>
      <c r="F48">
        <f t="shared" si="3"/>
        <v>269.12228242857122</v>
      </c>
      <c r="G48">
        <f t="shared" si="4"/>
        <v>1953.0506249566049</v>
      </c>
      <c r="H48">
        <f t="shared" si="5"/>
        <v>2835614.6627692105</v>
      </c>
      <c r="I48">
        <f t="shared" si="6"/>
        <v>27772.008498090119</v>
      </c>
      <c r="N48">
        <f>Input!J49</f>
        <v>8.0471939999999904</v>
      </c>
      <c r="O48">
        <f t="shared" si="7"/>
        <v>6.631726714285378</v>
      </c>
      <c r="P48">
        <f t="shared" si="8"/>
        <v>45.442849281377477</v>
      </c>
      <c r="Q48">
        <f t="shared" si="9"/>
        <v>1506.3032349178457</v>
      </c>
      <c r="R48">
        <f t="shared" si="10"/>
        <v>989.48563750243636</v>
      </c>
    </row>
    <row r="49" spans="1:18" x14ac:dyDescent="0.25">
      <c r="A49">
        <f>Input!G50</f>
        <v>182</v>
      </c>
      <c r="B49">
        <f t="shared" si="0"/>
        <v>46</v>
      </c>
      <c r="C49">
        <f t="shared" si="1"/>
        <v>1.3410184389754458</v>
      </c>
      <c r="D49">
        <f t="shared" si="2"/>
        <v>2.0924003637362767</v>
      </c>
      <c r="E49" s="4">
        <f>Input!I50</f>
        <v>1924.2754327142854</v>
      </c>
      <c r="F49">
        <f t="shared" si="3"/>
        <v>277.30053814285657</v>
      </c>
      <c r="G49">
        <f t="shared" si="4"/>
        <v>1986.3658833502679</v>
      </c>
      <c r="H49">
        <f t="shared" si="5"/>
        <v>2920904.3541889284</v>
      </c>
      <c r="I49">
        <f t="shared" si="6"/>
        <v>17777.98209885287</v>
      </c>
      <c r="N49">
        <f>Input!J50</f>
        <v>8.178255714285342</v>
      </c>
      <c r="O49">
        <f t="shared" si="7"/>
        <v>6.7627884285707296</v>
      </c>
      <c r="P49">
        <f t="shared" si="8"/>
        <v>42.913428157316233</v>
      </c>
      <c r="Q49">
        <f t="shared" si="9"/>
        <v>1306.8687527975528</v>
      </c>
      <c r="R49">
        <f t="shared" si="10"/>
        <v>836.75220850318726</v>
      </c>
    </row>
    <row r="50" spans="1:18" x14ac:dyDescent="0.25">
      <c r="A50">
        <f>Input!G51</f>
        <v>183</v>
      </c>
      <c r="B50">
        <f t="shared" si="0"/>
        <v>47</v>
      </c>
      <c r="C50">
        <f t="shared" si="1"/>
        <v>1.3701710137357817</v>
      </c>
      <c r="D50">
        <f t="shared" si="2"/>
        <v>2.2087455235594651</v>
      </c>
      <c r="E50" s="4">
        <f>Input!I51</f>
        <v>1932.6633872857142</v>
      </c>
      <c r="F50">
        <f t="shared" si="3"/>
        <v>285.6884927142853</v>
      </c>
      <c r="G50">
        <f t="shared" si="4"/>
        <v>2017.0747931765104</v>
      </c>
      <c r="H50">
        <f t="shared" si="5"/>
        <v>2997698.5214282703</v>
      </c>
      <c r="I50">
        <f t="shared" si="6"/>
        <v>10531.929562792018</v>
      </c>
      <c r="N50">
        <f>Input!J51</f>
        <v>8.387954571428736</v>
      </c>
      <c r="O50">
        <f t="shared" si="7"/>
        <v>6.9724872857141236</v>
      </c>
      <c r="P50">
        <f t="shared" si="8"/>
        <v>40.324226388242828</v>
      </c>
      <c r="Q50">
        <f t="shared" si="9"/>
        <v>1112.3385011631422</v>
      </c>
      <c r="R50">
        <f t="shared" si="10"/>
        <v>693.66220660593967</v>
      </c>
    </row>
    <row r="51" spans="1:18" x14ac:dyDescent="0.25">
      <c r="A51">
        <f>Input!G52</f>
        <v>184</v>
      </c>
      <c r="B51">
        <f t="shared" si="0"/>
        <v>48</v>
      </c>
      <c r="C51">
        <f t="shared" si="1"/>
        <v>1.3993235884961173</v>
      </c>
      <c r="D51">
        <f t="shared" si="2"/>
        <v>2.3289050637983757</v>
      </c>
      <c r="E51" s="4">
        <f>Input!I52</f>
        <v>1942.8075700000002</v>
      </c>
      <c r="F51">
        <f t="shared" si="3"/>
        <v>295.83267542857129</v>
      </c>
      <c r="G51">
        <f t="shared" si="4"/>
        <v>2045.2543600784675</v>
      </c>
      <c r="H51">
        <f t="shared" si="5"/>
        <v>3060476.2307232809</v>
      </c>
      <c r="I51">
        <f t="shared" si="6"/>
        <v>5542.1507551167451</v>
      </c>
      <c r="N51">
        <f>Input!J52</f>
        <v>10.144182714285989</v>
      </c>
      <c r="O51">
        <f t="shared" si="7"/>
        <v>8.7287154285713768</v>
      </c>
      <c r="P51">
        <f t="shared" si="8"/>
        <v>37.704008257458739</v>
      </c>
      <c r="Q51">
        <f t="shared" si="9"/>
        <v>839.56759451977143</v>
      </c>
      <c r="R51">
        <f t="shared" si="10"/>
        <v>562.50792871103181</v>
      </c>
    </row>
    <row r="52" spans="1:18" x14ac:dyDescent="0.25">
      <c r="A52">
        <f>Input!G53</f>
        <v>185</v>
      </c>
      <c r="B52">
        <f t="shared" si="0"/>
        <v>49</v>
      </c>
      <c r="C52">
        <f t="shared" si="1"/>
        <v>1.4284761632564531</v>
      </c>
      <c r="D52">
        <f t="shared" si="2"/>
        <v>2.4529206616732027</v>
      </c>
      <c r="E52" s="4">
        <f>Input!I53</f>
        <v>1953.7381234285715</v>
      </c>
      <c r="F52">
        <f t="shared" si="3"/>
        <v>306.76322885714262</v>
      </c>
      <c r="G52">
        <f t="shared" si="4"/>
        <v>2070.9966657914588</v>
      </c>
      <c r="H52">
        <f t="shared" si="5"/>
        <v>3112519.6199970697</v>
      </c>
      <c r="I52">
        <f t="shared" si="6"/>
        <v>2372.0130959560438</v>
      </c>
      <c r="N52">
        <f>Input!J53</f>
        <v>10.930553428571329</v>
      </c>
      <c r="O52">
        <f t="shared" si="7"/>
        <v>9.5150861428567168</v>
      </c>
      <c r="P52">
        <f t="shared" si="8"/>
        <v>35.08002936868067</v>
      </c>
      <c r="Q52">
        <f t="shared" si="9"/>
        <v>653.56632213960199</v>
      </c>
      <c r="R52">
        <f t="shared" si="10"/>
        <v>444.92606940569033</v>
      </c>
    </row>
    <row r="53" spans="1:18" x14ac:dyDescent="0.25">
      <c r="A53">
        <f>Input!G54</f>
        <v>186</v>
      </c>
      <c r="B53">
        <f t="shared" si="0"/>
        <v>50</v>
      </c>
      <c r="C53">
        <f t="shared" si="1"/>
        <v>1.4576287380167889</v>
      </c>
      <c r="D53">
        <f t="shared" si="2"/>
        <v>2.58083357631629</v>
      </c>
      <c r="E53" s="4">
        <f>Input!I54</f>
        <v>1967.6306732857142</v>
      </c>
      <c r="F53">
        <f t="shared" si="3"/>
        <v>320.65577871428536</v>
      </c>
      <c r="G53">
        <f t="shared" si="4"/>
        <v>2094.406466054661</v>
      </c>
      <c r="H53">
        <f t="shared" si="5"/>
        <v>3146191.5008404548</v>
      </c>
      <c r="I53">
        <f t="shared" si="6"/>
        <v>639.76199366846481</v>
      </c>
      <c r="N53">
        <f>Input!J54</f>
        <v>13.89254985714274</v>
      </c>
      <c r="O53">
        <f t="shared" si="7"/>
        <v>12.477082571428127</v>
      </c>
      <c r="P53">
        <f t="shared" si="8"/>
        <v>32.477648264789742</v>
      </c>
      <c r="Q53">
        <f t="shared" si="9"/>
        <v>400.02262805447361</v>
      </c>
      <c r="R53">
        <f t="shared" si="10"/>
        <v>341.91299856587625</v>
      </c>
    </row>
    <row r="54" spans="1:18" x14ac:dyDescent="0.25">
      <c r="A54">
        <f>Input!G55</f>
        <v>187</v>
      </c>
      <c r="B54">
        <f t="shared" si="0"/>
        <v>51</v>
      </c>
      <c r="C54">
        <f t="shared" si="1"/>
        <v>1.4867813127771246</v>
      </c>
      <c r="D54">
        <f t="shared" si="2"/>
        <v>2.7126846613745963</v>
      </c>
      <c r="E54" s="4">
        <f>Input!I55</f>
        <v>1982.7814164285717</v>
      </c>
      <c r="F54">
        <f t="shared" si="3"/>
        <v>335.8065218571428</v>
      </c>
      <c r="G54">
        <f t="shared" si="4"/>
        <v>2115.5987855173557</v>
      </c>
      <c r="H54">
        <f t="shared" si="5"/>
        <v>3167660.5017847451</v>
      </c>
      <c r="I54">
        <f t="shared" si="6"/>
        <v>16.819819851910601</v>
      </c>
      <c r="N54">
        <f>Input!J55</f>
        <v>15.150743142857436</v>
      </c>
      <c r="O54">
        <f t="shared" si="7"/>
        <v>13.735275857142824</v>
      </c>
      <c r="P54">
        <f t="shared" si="8"/>
        <v>29.920006731885021</v>
      </c>
      <c r="Q54">
        <f t="shared" si="9"/>
        <v>261.9455134878333</v>
      </c>
      <c r="R54">
        <f t="shared" si="10"/>
        <v>253.8683942833913</v>
      </c>
    </row>
    <row r="55" spans="1:18" x14ac:dyDescent="0.25">
      <c r="A55">
        <f>Input!G56</f>
        <v>188</v>
      </c>
      <c r="B55">
        <f t="shared" si="0"/>
        <v>52</v>
      </c>
      <c r="C55">
        <f t="shared" si="1"/>
        <v>1.5159338875374604</v>
      </c>
      <c r="D55">
        <f t="shared" si="2"/>
        <v>2.8485143769888577</v>
      </c>
      <c r="E55" s="4">
        <f>Input!I56</f>
        <v>1999.7932369999999</v>
      </c>
      <c r="F55">
        <f t="shared" si="3"/>
        <v>352.81834242857099</v>
      </c>
      <c r="G55">
        <f t="shared" si="4"/>
        <v>2134.6965570769071</v>
      </c>
      <c r="H55">
        <f t="shared" si="5"/>
        <v>3175089.9718383416</v>
      </c>
      <c r="I55">
        <f t="shared" si="6"/>
        <v>224.89723748043511</v>
      </c>
      <c r="N55">
        <f>Input!J56</f>
        <v>17.011820571428188</v>
      </c>
      <c r="O55">
        <f t="shared" si="7"/>
        <v>15.596353285713576</v>
      </c>
      <c r="P55">
        <f t="shared" si="8"/>
        <v>27.427782379706532</v>
      </c>
      <c r="Q55">
        <f t="shared" si="9"/>
        <v>139.98271440618296</v>
      </c>
      <c r="R55">
        <f t="shared" si="10"/>
        <v>180.66111877135569</v>
      </c>
    </row>
    <row r="56" spans="1:18" x14ac:dyDescent="0.25">
      <c r="A56">
        <f>Input!G57</f>
        <v>189</v>
      </c>
      <c r="B56">
        <f t="shared" si="0"/>
        <v>53</v>
      </c>
      <c r="C56">
        <f t="shared" si="1"/>
        <v>1.5450864622977962</v>
      </c>
      <c r="D56">
        <f t="shared" si="2"/>
        <v>2.9883628011918453</v>
      </c>
      <c r="E56" s="4">
        <f>Input!I57</f>
        <v>2017.7487024285713</v>
      </c>
      <c r="F56">
        <f t="shared" si="3"/>
        <v>370.7738078571424</v>
      </c>
      <c r="G56">
        <f t="shared" si="4"/>
        <v>2151.8283483183395</v>
      </c>
      <c r="H56">
        <f t="shared" si="5"/>
        <v>3172155.2760974462</v>
      </c>
      <c r="I56">
        <f t="shared" si="6"/>
        <v>1032.2318653904867</v>
      </c>
      <c r="N56">
        <f>Input!J57</f>
        <v>17.955465428571415</v>
      </c>
      <c r="O56">
        <f t="shared" si="7"/>
        <v>16.539998142856803</v>
      </c>
      <c r="P56">
        <f t="shared" si="8"/>
        <v>25.019014683737876</v>
      </c>
      <c r="Q56">
        <f t="shared" si="9"/>
        <v>71.893721500534838</v>
      </c>
      <c r="R56">
        <f t="shared" si="10"/>
        <v>121.71067308627586</v>
      </c>
    </row>
    <row r="57" spans="1:18" x14ac:dyDescent="0.25">
      <c r="A57">
        <f>Input!G58</f>
        <v>190</v>
      </c>
      <c r="B57">
        <f t="shared" si="0"/>
        <v>54</v>
      </c>
      <c r="C57">
        <f t="shared" si="1"/>
        <v>1.5742390370581321</v>
      </c>
      <c r="D57">
        <f t="shared" si="2"/>
        <v>3.1322696407644983</v>
      </c>
      <c r="E57" s="4">
        <f>Input!I58</f>
        <v>2037.2769094285718</v>
      </c>
      <c r="F57">
        <f t="shared" si="3"/>
        <v>390.30201485714292</v>
      </c>
      <c r="G57">
        <f t="shared" si="4"/>
        <v>2167.1262121618283</v>
      </c>
      <c r="H57">
        <f t="shared" si="5"/>
        <v>3157104.2281274395</v>
      </c>
      <c r="I57">
        <f t="shared" si="6"/>
        <v>2249.2472233773715</v>
      </c>
      <c r="N57">
        <f>Input!J58</f>
        <v>19.528207000000521</v>
      </c>
      <c r="O57">
        <f t="shared" si="7"/>
        <v>18.112739714285908</v>
      </c>
      <c r="P57">
        <f t="shared" si="8"/>
        <v>22.709003387625017</v>
      </c>
      <c r="Q57">
        <f t="shared" si="9"/>
        <v>21.125639754856724</v>
      </c>
      <c r="R57">
        <f t="shared" si="10"/>
        <v>76.077553177902089</v>
      </c>
    </row>
    <row r="58" spans="1:18" x14ac:dyDescent="0.25">
      <c r="A58">
        <f>Input!G59</f>
        <v>191</v>
      </c>
      <c r="B58">
        <f t="shared" si="0"/>
        <v>55</v>
      </c>
      <c r="C58">
        <f t="shared" si="1"/>
        <v>1.6033916118184677</v>
      </c>
      <c r="D58">
        <f t="shared" si="2"/>
        <v>3.280274241585396</v>
      </c>
      <c r="E58" s="4">
        <f>Input!I59</f>
        <v>2056.6478421428569</v>
      </c>
      <c r="F58">
        <f t="shared" si="3"/>
        <v>409.67294757142804</v>
      </c>
      <c r="G58">
        <f t="shared" si="4"/>
        <v>2180.7236926964219</v>
      </c>
      <c r="H58">
        <f t="shared" si="5"/>
        <v>3136620.7418077961</v>
      </c>
      <c r="I58">
        <f t="shared" si="6"/>
        <v>3723.8931590959864</v>
      </c>
      <c r="N58">
        <f>Input!J59</f>
        <v>19.370932714285118</v>
      </c>
      <c r="O58">
        <f t="shared" si="7"/>
        <v>17.955465428570506</v>
      </c>
      <c r="P58">
        <f t="shared" si="8"/>
        <v>20.510276076142478</v>
      </c>
      <c r="Q58">
        <f t="shared" si="9"/>
        <v>6.5270574449471228</v>
      </c>
      <c r="R58">
        <f t="shared" si="10"/>
        <v>42.55627954551796</v>
      </c>
    </row>
    <row r="59" spans="1:18" x14ac:dyDescent="0.25">
      <c r="A59">
        <f>Input!G60</f>
        <v>192</v>
      </c>
      <c r="B59">
        <f t="shared" si="0"/>
        <v>56</v>
      </c>
      <c r="C59">
        <f t="shared" si="1"/>
        <v>1.6325441865788035</v>
      </c>
      <c r="D59">
        <f t="shared" si="2"/>
        <v>3.432415598506144</v>
      </c>
      <c r="E59" s="4">
        <f>Input!I60</f>
        <v>2076.3595355714283</v>
      </c>
      <c r="F59">
        <f t="shared" si="3"/>
        <v>429.38464099999942</v>
      </c>
      <c r="G59">
        <f t="shared" si="4"/>
        <v>2192.7540107212094</v>
      </c>
      <c r="H59">
        <f t="shared" si="5"/>
        <v>3109471.5340709775</v>
      </c>
      <c r="I59">
        <f t="shared" si="6"/>
        <v>5336.8909830306293</v>
      </c>
      <c r="N59">
        <f>Input!J60</f>
        <v>19.71169342857138</v>
      </c>
      <c r="O59">
        <f t="shared" si="7"/>
        <v>18.296226142856767</v>
      </c>
      <c r="P59">
        <f t="shared" si="8"/>
        <v>18.432619904609961</v>
      </c>
      <c r="Q59">
        <f t="shared" si="9"/>
        <v>1.8603258245187004E-2</v>
      </c>
      <c r="R59">
        <f t="shared" si="10"/>
        <v>19.765682251852432</v>
      </c>
    </row>
    <row r="60" spans="1:18" x14ac:dyDescent="0.25">
      <c r="A60">
        <f>Input!G61</f>
        <v>193</v>
      </c>
      <c r="B60">
        <f t="shared" si="0"/>
        <v>57</v>
      </c>
      <c r="C60">
        <f t="shared" si="1"/>
        <v>1.6616967613391393</v>
      </c>
      <c r="D60">
        <f t="shared" si="2"/>
        <v>3.5887323647825733</v>
      </c>
      <c r="E60" s="4">
        <f>Input!I61</f>
        <v>2095.0227345714284</v>
      </c>
      <c r="F60">
        <f t="shared" si="3"/>
        <v>448.0478399999995</v>
      </c>
      <c r="G60">
        <f t="shared" si="4"/>
        <v>2203.3484469576329</v>
      </c>
      <c r="H60">
        <f t="shared" si="5"/>
        <v>3081080.2207858362</v>
      </c>
      <c r="I60">
        <f t="shared" si="6"/>
        <v>6997.0655416383815</v>
      </c>
      <c r="N60">
        <f>Input!J61</f>
        <v>18.663199000000077</v>
      </c>
      <c r="O60">
        <f t="shared" si="7"/>
        <v>17.247731714285464</v>
      </c>
      <c r="P60">
        <f t="shared" si="8"/>
        <v>16.483170960632943</v>
      </c>
      <c r="Q60">
        <f t="shared" si="9"/>
        <v>0.58455314602571118</v>
      </c>
      <c r="R60">
        <f t="shared" si="10"/>
        <v>6.2320744003158399</v>
      </c>
    </row>
    <row r="61" spans="1:18" x14ac:dyDescent="0.25">
      <c r="A61">
        <f>Input!G62</f>
        <v>194</v>
      </c>
      <c r="B61">
        <f t="shared" si="0"/>
        <v>58</v>
      </c>
      <c r="C61">
        <f t="shared" si="1"/>
        <v>1.6908493360994752</v>
      </c>
      <c r="D61">
        <f t="shared" si="2"/>
        <v>3.7492628610892873</v>
      </c>
      <c r="E61" s="4">
        <f>Input!I62</f>
        <v>2114.6033661428569</v>
      </c>
      <c r="F61">
        <f t="shared" si="3"/>
        <v>467.62847157142801</v>
      </c>
      <c r="G61">
        <f t="shared" si="4"/>
        <v>2212.6349344528571</v>
      </c>
      <c r="H61">
        <f t="shared" si="5"/>
        <v>3045047.5554979565</v>
      </c>
      <c r="I61">
        <f t="shared" si="6"/>
        <v>8636.9052228397686</v>
      </c>
      <c r="N61">
        <f>Input!J62</f>
        <v>19.580631571428512</v>
      </c>
      <c r="O61">
        <f t="shared" si="7"/>
        <v>18.1651642857139</v>
      </c>
      <c r="P61">
        <f t="shared" si="8"/>
        <v>14.666553571639744</v>
      </c>
      <c r="Q61">
        <f t="shared" si="9"/>
        <v>12.240276928634472</v>
      </c>
      <c r="R61">
        <f t="shared" si="10"/>
        <v>0.46212112885269024</v>
      </c>
    </row>
    <row r="62" spans="1:18" x14ac:dyDescent="0.25">
      <c r="A62">
        <f>Input!G63</f>
        <v>195</v>
      </c>
      <c r="B62">
        <f t="shared" si="0"/>
        <v>59</v>
      </c>
      <c r="C62">
        <f t="shared" si="1"/>
        <v>1.7200019108598108</v>
      </c>
      <c r="D62">
        <f t="shared" si="2"/>
        <v>3.9140450841429342</v>
      </c>
      <c r="E62" s="4">
        <f>Input!I63</f>
        <v>2134.8393067142856</v>
      </c>
      <c r="F62">
        <f t="shared" si="3"/>
        <v>487.86441214285674</v>
      </c>
      <c r="G62">
        <f t="shared" si="4"/>
        <v>2220.7368655559258</v>
      </c>
      <c r="H62">
        <f t="shared" si="5"/>
        <v>3002846.9397978289</v>
      </c>
      <c r="I62">
        <f t="shared" si="6"/>
        <v>10208.451659771248</v>
      </c>
      <c r="N62">
        <f>Input!J63</f>
        <v>20.235940571428728</v>
      </c>
      <c r="O62">
        <f t="shared" si="7"/>
        <v>18.820473285714115</v>
      </c>
      <c r="P62">
        <f t="shared" si="8"/>
        <v>12.985061072999486</v>
      </c>
      <c r="Q62">
        <f t="shared" si="9"/>
        <v>34.05203569229905</v>
      </c>
      <c r="R62">
        <f t="shared" si="10"/>
        <v>1.0033980455448235</v>
      </c>
    </row>
    <row r="63" spans="1:18" x14ac:dyDescent="0.25">
      <c r="A63">
        <f>Input!G64</f>
        <v>196</v>
      </c>
      <c r="B63">
        <f t="shared" si="0"/>
        <v>60</v>
      </c>
      <c r="C63">
        <f t="shared" si="1"/>
        <v>1.7491544856201466</v>
      </c>
      <c r="D63">
        <f t="shared" si="2"/>
        <v>4.0831167149575913</v>
      </c>
      <c r="E63" s="4">
        <f>Input!I64</f>
        <v>2155.3635832857144</v>
      </c>
      <c r="F63">
        <f t="shared" si="3"/>
        <v>508.38868871428554</v>
      </c>
      <c r="G63">
        <f t="shared" si="4"/>
        <v>2227.7721131799854</v>
      </c>
      <c r="H63">
        <f t="shared" si="5"/>
        <v>2956279.360327397</v>
      </c>
      <c r="I63">
        <f t="shared" si="6"/>
        <v>11679.58534640305</v>
      </c>
      <c r="N63">
        <f>Input!J64</f>
        <v>20.5242765714288</v>
      </c>
      <c r="O63">
        <f t="shared" si="7"/>
        <v>19.108809285714187</v>
      </c>
      <c r="P63">
        <f t="shared" si="8"/>
        <v>11.438869115913185</v>
      </c>
      <c r="Q63">
        <f t="shared" si="9"/>
        <v>58.827982208327022</v>
      </c>
      <c r="R63">
        <f t="shared" si="10"/>
        <v>6.491741102775392</v>
      </c>
    </row>
    <row r="64" spans="1:18" x14ac:dyDescent="0.25">
      <c r="A64">
        <f>Input!G65</f>
        <v>197</v>
      </c>
      <c r="B64">
        <f t="shared" si="0"/>
        <v>61</v>
      </c>
      <c r="C64">
        <f t="shared" si="1"/>
        <v>1.7783070603804825</v>
      </c>
      <c r="D64">
        <f t="shared" si="2"/>
        <v>4.2565151267539294</v>
      </c>
      <c r="E64" s="4">
        <f>Input!I65</f>
        <v>2175.4422497142855</v>
      </c>
      <c r="F64">
        <f t="shared" si="3"/>
        <v>528.4673551428566</v>
      </c>
      <c r="G64">
        <f t="shared" si="4"/>
        <v>2233.8522609973061</v>
      </c>
      <c r="H64">
        <f t="shared" si="5"/>
        <v>2908337.6771161896</v>
      </c>
      <c r="I64">
        <f t="shared" si="6"/>
        <v>13030.742598130786</v>
      </c>
      <c r="N64">
        <f>Input!J65</f>
        <v>20.078666428571069</v>
      </c>
      <c r="O64">
        <f t="shared" si="7"/>
        <v>18.663199142856456</v>
      </c>
      <c r="P64">
        <f t="shared" si="8"/>
        <v>10.026272505800565</v>
      </c>
      <c r="Q64">
        <f t="shared" si="9"/>
        <v>74.596501733885589</v>
      </c>
      <c r="R64">
        <f t="shared" si="10"/>
        <v>15.68545053704829</v>
      </c>
    </row>
    <row r="65" spans="1:18" x14ac:dyDescent="0.25">
      <c r="A65">
        <f>Input!G66</f>
        <v>198</v>
      </c>
      <c r="B65">
        <f t="shared" si="0"/>
        <v>62</v>
      </c>
      <c r="C65">
        <f t="shared" si="1"/>
        <v>1.8074596351408183</v>
      </c>
      <c r="D65">
        <f t="shared" si="2"/>
        <v>4.434277392542179</v>
      </c>
      <c r="E65" s="4">
        <f>Input!I66</f>
        <v>2195.232580285714</v>
      </c>
      <c r="F65">
        <f t="shared" si="3"/>
        <v>548.25768571428512</v>
      </c>
      <c r="G65">
        <f t="shared" si="4"/>
        <v>2239.0820328471668</v>
      </c>
      <c r="H65">
        <f t="shared" si="5"/>
        <v>2858886.9728573356</v>
      </c>
      <c r="I65">
        <f t="shared" si="6"/>
        <v>14252.073853066298</v>
      </c>
      <c r="N65">
        <f>Input!J66</f>
        <v>19.790330571428512</v>
      </c>
      <c r="O65">
        <f t="shared" si="7"/>
        <v>18.3748632857139</v>
      </c>
      <c r="P65">
        <f t="shared" si="8"/>
        <v>8.743936791261806</v>
      </c>
      <c r="Q65">
        <f t="shared" si="9"/>
        <v>92.754745141539303</v>
      </c>
      <c r="R65">
        <f t="shared" si="10"/>
        <v>27.487181093630614</v>
      </c>
    </row>
    <row r="66" spans="1:18" x14ac:dyDescent="0.25">
      <c r="A66">
        <f>Input!G67</f>
        <v>199</v>
      </c>
      <c r="B66">
        <f t="shared" si="0"/>
        <v>63</v>
      </c>
      <c r="C66">
        <f t="shared" si="1"/>
        <v>1.8366122099011539</v>
      </c>
      <c r="D66">
        <f t="shared" si="2"/>
        <v>4.6164402923974608</v>
      </c>
      <c r="E66" s="4">
        <f>Input!I67</f>
        <v>2215.416096142857</v>
      </c>
      <c r="F66">
        <f t="shared" si="3"/>
        <v>568.44120157142811</v>
      </c>
      <c r="G66">
        <f t="shared" si="4"/>
        <v>2243.5589080330151</v>
      </c>
      <c r="H66">
        <f t="shared" si="5"/>
        <v>2806019.3305011275</v>
      </c>
      <c r="I66">
        <f t="shared" si="6"/>
        <v>15341.033338714744</v>
      </c>
      <c r="N66">
        <f>Input!J67</f>
        <v>20.183515857142993</v>
      </c>
      <c r="O66">
        <f t="shared" si="7"/>
        <v>18.76804857142838</v>
      </c>
      <c r="P66">
        <f t="shared" si="8"/>
        <v>7.5871563307850494</v>
      </c>
      <c r="Q66">
        <f t="shared" si="9"/>
        <v>125.01235129687825</v>
      </c>
      <c r="R66">
        <f t="shared" si="10"/>
        <v>40.95490990655864</v>
      </c>
    </row>
    <row r="67" spans="1:18" x14ac:dyDescent="0.25">
      <c r="A67">
        <f>Input!G68</f>
        <v>200</v>
      </c>
      <c r="B67">
        <f t="shared" si="0"/>
        <v>64</v>
      </c>
      <c r="C67">
        <f t="shared" si="1"/>
        <v>1.8657647846614898</v>
      </c>
      <c r="D67">
        <f t="shared" si="2"/>
        <v>4.8030403204447047</v>
      </c>
      <c r="E67" s="4">
        <f>Input!I68</f>
        <v>2235.1277895714288</v>
      </c>
      <c r="F67">
        <f t="shared" si="3"/>
        <v>588.15289499999994</v>
      </c>
      <c r="G67">
        <f t="shared" si="4"/>
        <v>2247.3729063739152</v>
      </c>
      <c r="H67">
        <f t="shared" si="5"/>
        <v>2753011.0461436552</v>
      </c>
      <c r="I67">
        <f t="shared" si="6"/>
        <v>16300.375392096232</v>
      </c>
      <c r="N67">
        <f>Input!J68</f>
        <v>19.711693428571834</v>
      </c>
      <c r="O67">
        <f t="shared" si="7"/>
        <v>18.296226142857222</v>
      </c>
      <c r="P67">
        <f t="shared" si="8"/>
        <v>6.5501113011850123</v>
      </c>
      <c r="Q67">
        <f t="shared" si="9"/>
        <v>137.97121387375216</v>
      </c>
      <c r="R67">
        <f t="shared" si="10"/>
        <v>55.303723863215346</v>
      </c>
    </row>
    <row r="68" spans="1:18" x14ac:dyDescent="0.25">
      <c r="A68">
        <f>Input!G69</f>
        <v>201</v>
      </c>
      <c r="B68">
        <f t="shared" ref="B68:B83" si="11">A68-$A$3</f>
        <v>65</v>
      </c>
      <c r="C68">
        <f t="shared" ref="C68:C83" si="12">B68*$AA$3</f>
        <v>1.8949173594218256</v>
      </c>
      <c r="D68">
        <f t="shared" ref="D68:D83" si="13">POWER(C68,$AB$3)</f>
        <v>4.9941136915691597</v>
      </c>
      <c r="E68" s="4">
        <f>Input!I69</f>
        <v>2255.494792</v>
      </c>
      <c r="F68">
        <f t="shared" ref="F68:F83" si="14">E68-$E$3</f>
        <v>608.51989742857108</v>
      </c>
      <c r="G68">
        <f t="shared" ref="G68:G83" si="15">$Z$3*(1-EXP(-1*D68))</f>
        <v>2250.6065248538939</v>
      </c>
      <c r="H68">
        <f t="shared" ref="H68:H83" si="16">(F68-G68)^2</f>
        <v>2696448.4919690709</v>
      </c>
      <c r="I68">
        <f t="shared" ref="I68:I83" si="17">(G68-$J$4)^2</f>
        <v>17136.522730140841</v>
      </c>
      <c r="N68">
        <f>Input!J69</f>
        <v>20.367002428571141</v>
      </c>
      <c r="O68">
        <f t="shared" ref="O68:O83" si="18">N68-$N$3</f>
        <v>18.951535142856528</v>
      </c>
      <c r="P68">
        <f t="shared" ref="P68:P83" si="19">POWER(C68,$AB$3)*EXP(-D68)*$Z$3*$AA$3*$AB$3</f>
        <v>5.6261170253686119</v>
      </c>
      <c r="Q68">
        <f t="shared" ref="Q68:Q83" si="20">(O68-P68)^2</f>
        <v>177.56676800587522</v>
      </c>
      <c r="R68">
        <f t="shared" ref="R68:R83" si="21">(P68-$S$4)^2</f>
        <v>69.900328457115094</v>
      </c>
    </row>
    <row r="69" spans="1:18" x14ac:dyDescent="0.25">
      <c r="A69">
        <f>Input!G70</f>
        <v>202</v>
      </c>
      <c r="B69">
        <f t="shared" si="11"/>
        <v>66</v>
      </c>
      <c r="C69">
        <f t="shared" si="12"/>
        <v>1.9240699341821612</v>
      </c>
      <c r="D69">
        <f t="shared" si="13"/>
        <v>5.1896963478673825</v>
      </c>
      <c r="E69" s="4">
        <f>Input!I70</f>
        <v>2275.5734584285715</v>
      </c>
      <c r="F69">
        <f t="shared" si="14"/>
        <v>628.59856385714261</v>
      </c>
      <c r="G69">
        <f t="shared" si="15"/>
        <v>2253.3348064511174</v>
      </c>
      <c r="H69">
        <f t="shared" si="16"/>
        <v>2639767.8579983874</v>
      </c>
      <c r="I69">
        <f t="shared" si="17"/>
        <v>17858.266069432033</v>
      </c>
      <c r="N69">
        <f>Input!J70</f>
        <v>20.078666428571523</v>
      </c>
      <c r="O69">
        <f t="shared" si="18"/>
        <v>18.663199142856911</v>
      </c>
      <c r="P69">
        <f t="shared" si="19"/>
        <v>4.8078600325642924</v>
      </c>
      <c r="Q69">
        <f t="shared" si="20"/>
        <v>191.97042186120424</v>
      </c>
      <c r="R69">
        <f t="shared" si="21"/>
        <v>84.252179918745099</v>
      </c>
    </row>
    <row r="70" spans="1:18" x14ac:dyDescent="0.25">
      <c r="A70">
        <f>Input!G71</f>
        <v>203</v>
      </c>
      <c r="B70">
        <f t="shared" si="11"/>
        <v>67</v>
      </c>
      <c r="C70">
        <f t="shared" si="12"/>
        <v>1.953222508942497</v>
      </c>
      <c r="D70">
        <f t="shared" si="13"/>
        <v>5.3898239648525852</v>
      </c>
      <c r="E70" s="4">
        <f>Input!I71</f>
        <v>2295.9928854285713</v>
      </c>
      <c r="F70">
        <f t="shared" si="14"/>
        <v>649.01799085714242</v>
      </c>
      <c r="G70">
        <f t="shared" si="15"/>
        <v>2255.6255211729599</v>
      </c>
      <c r="H70">
        <f t="shared" si="16"/>
        <v>2581187.7564674905</v>
      </c>
      <c r="I70">
        <f t="shared" si="17"/>
        <v>18475.751958754383</v>
      </c>
      <c r="N70">
        <f>Input!J71</f>
        <v>20.419426999999814</v>
      </c>
      <c r="O70">
        <f t="shared" si="18"/>
        <v>19.003959714285202</v>
      </c>
      <c r="P70">
        <f t="shared" si="19"/>
        <v>4.087616367594527</v>
      </c>
      <c r="Q70">
        <f t="shared" si="20"/>
        <v>222.49729883636314</v>
      </c>
      <c r="R70">
        <f t="shared" si="21"/>
        <v>97.993018023919078</v>
      </c>
    </row>
    <row r="71" spans="1:18" x14ac:dyDescent="0.25">
      <c r="A71">
        <f>Input!G72</f>
        <v>204</v>
      </c>
      <c r="B71">
        <f t="shared" si="11"/>
        <v>68</v>
      </c>
      <c r="C71">
        <f t="shared" si="12"/>
        <v>1.9823750837028329</v>
      </c>
      <c r="D71">
        <f t="shared" si="13"/>
        <v>5.5945319574272148</v>
      </c>
      <c r="E71" s="4">
        <f>Input!I72</f>
        <v>2315.4686675714283</v>
      </c>
      <c r="F71">
        <f t="shared" si="14"/>
        <v>668.49377299999946</v>
      </c>
      <c r="G71">
        <f t="shared" si="15"/>
        <v>2257.5394394002924</v>
      </c>
      <c r="H71">
        <f t="shared" si="16"/>
        <v>2525066.1299055512</v>
      </c>
      <c r="I71">
        <f t="shared" si="17"/>
        <v>18999.715772312262</v>
      </c>
      <c r="N71">
        <f>Input!J72</f>
        <v>19.475782142857042</v>
      </c>
      <c r="O71">
        <f t="shared" si="18"/>
        <v>18.06031485714243</v>
      </c>
      <c r="P71">
        <f t="shared" si="19"/>
        <v>3.4574487863699277</v>
      </c>
      <c r="Q71">
        <f t="shared" si="20"/>
        <v>213.24369748091877</v>
      </c>
      <c r="R71">
        <f t="shared" si="21"/>
        <v>110.86636630709889</v>
      </c>
    </row>
    <row r="72" spans="1:18" x14ac:dyDescent="0.25">
      <c r="A72">
        <f>Input!G73</f>
        <v>205</v>
      </c>
      <c r="B72">
        <f t="shared" si="11"/>
        <v>69</v>
      </c>
      <c r="C72">
        <f t="shared" si="12"/>
        <v>2.0115276584631685</v>
      </c>
      <c r="D72">
        <f t="shared" si="13"/>
        <v>5.8038554856348847</v>
      </c>
      <c r="E72" s="4">
        <f>Input!I73</f>
        <v>2334.5774767142861</v>
      </c>
      <c r="F72">
        <f t="shared" si="14"/>
        <v>687.60258214285727</v>
      </c>
      <c r="G72">
        <f t="shared" si="15"/>
        <v>2259.1306782684928</v>
      </c>
      <c r="H72">
        <f t="shared" si="16"/>
        <v>2469700.5569122648</v>
      </c>
      <c r="I72">
        <f t="shared" si="17"/>
        <v>19440.918815004072</v>
      </c>
      <c r="N72">
        <f>Input!J73</f>
        <v>19.108809142857808</v>
      </c>
      <c r="O72">
        <f t="shared" si="18"/>
        <v>17.693341857143196</v>
      </c>
      <c r="P72">
        <f t="shared" si="19"/>
        <v>2.9093805670863104</v>
      </c>
      <c r="Q72">
        <f t="shared" si="20"/>
        <v>218.56551142590044</v>
      </c>
      <c r="R72">
        <f t="shared" si="21"/>
        <v>122.70830529992683</v>
      </c>
    </row>
    <row r="73" spans="1:18" x14ac:dyDescent="0.25">
      <c r="A73">
        <f>Input!G74</f>
        <v>206</v>
      </c>
      <c r="B73">
        <f t="shared" si="11"/>
        <v>70</v>
      </c>
      <c r="C73">
        <f t="shared" si="12"/>
        <v>2.0406802332235046</v>
      </c>
      <c r="D73">
        <f t="shared" si="13"/>
        <v>6.0178294602029112</v>
      </c>
      <c r="E73" s="4">
        <f>Input!I74</f>
        <v>2354.498869</v>
      </c>
      <c r="F73">
        <f t="shared" si="14"/>
        <v>707.52397442857114</v>
      </c>
      <c r="G73">
        <f t="shared" si="15"/>
        <v>2260.4471028891821</v>
      </c>
      <c r="H73">
        <f t="shared" si="16"/>
        <v>2411570.2429078915</v>
      </c>
      <c r="I73">
        <f t="shared" si="17"/>
        <v>19809.751789350215</v>
      </c>
      <c r="N73">
        <f>Input!J74</f>
        <v>19.921392285713864</v>
      </c>
      <c r="O73">
        <f t="shared" si="18"/>
        <v>18.505924999999252</v>
      </c>
      <c r="P73">
        <f t="shared" si="19"/>
        <v>2.4355446919709238</v>
      </c>
      <c r="Q73">
        <f t="shared" si="20"/>
        <v>258.25712324466463</v>
      </c>
      <c r="R73">
        <f t="shared" si="21"/>
        <v>133.43054401690046</v>
      </c>
    </row>
    <row r="74" spans="1:18" x14ac:dyDescent="0.25">
      <c r="A74">
        <f>Input!G75</f>
        <v>207</v>
      </c>
      <c r="B74">
        <f t="shared" si="11"/>
        <v>71</v>
      </c>
      <c r="C74">
        <f t="shared" si="12"/>
        <v>2.0698328079838402</v>
      </c>
      <c r="D74">
        <f t="shared" si="13"/>
        <v>6.2364885478859406</v>
      </c>
      <c r="E74" s="4">
        <f>Input!I75</f>
        <v>2374.9182961428569</v>
      </c>
      <c r="F74">
        <f t="shared" si="14"/>
        <v>727.94340157142801</v>
      </c>
      <c r="G74">
        <f t="shared" si="15"/>
        <v>2261.5307656473174</v>
      </c>
      <c r="H74">
        <f t="shared" si="16"/>
        <v>2351890.2032532343</v>
      </c>
      <c r="I74">
        <f t="shared" si="17"/>
        <v>20115.970938849296</v>
      </c>
      <c r="N74">
        <f>Input!J75</f>
        <v>20.419427142856875</v>
      </c>
      <c r="O74">
        <f t="shared" si="18"/>
        <v>19.003959857142263</v>
      </c>
      <c r="P74">
        <f t="shared" si="19"/>
        <v>2.0283080820010362</v>
      </c>
      <c r="Q74">
        <f t="shared" si="20"/>
        <v>288.17275319085547</v>
      </c>
      <c r="R74">
        <f t="shared" si="21"/>
        <v>143.00454010398389</v>
      </c>
    </row>
    <row r="75" spans="1:18" x14ac:dyDescent="0.25">
      <c r="A75">
        <f>Input!G76</f>
        <v>208</v>
      </c>
      <c r="B75">
        <f t="shared" si="11"/>
        <v>72</v>
      </c>
      <c r="C75">
        <f t="shared" si="12"/>
        <v>2.0989853827441758</v>
      </c>
      <c r="D75">
        <f t="shared" si="13"/>
        <v>6.4598671766206435</v>
      </c>
      <c r="E75" s="4">
        <f>Input!I76</f>
        <v>2394.8921131428569</v>
      </c>
      <c r="F75">
        <f t="shared" si="14"/>
        <v>747.91721857142807</v>
      </c>
      <c r="G75">
        <f t="shared" si="15"/>
        <v>2262.4183684958293</v>
      </c>
      <c r="H75">
        <f t="shared" si="16"/>
        <v>2293713.7331223339</v>
      </c>
      <c r="I75">
        <f t="shared" si="17"/>
        <v>20368.537591238244</v>
      </c>
      <c r="N75">
        <f>Input!J76</f>
        <v>19.973817000000054</v>
      </c>
      <c r="O75">
        <f t="shared" si="18"/>
        <v>18.558349714285441</v>
      </c>
      <c r="P75">
        <f t="shared" si="19"/>
        <v>1.6803713742202546</v>
      </c>
      <c r="Q75">
        <f t="shared" si="20"/>
        <v>284.8661528477096</v>
      </c>
      <c r="R75">
        <f t="shared" si="21"/>
        <v>151.4471679015785</v>
      </c>
    </row>
    <row r="76" spans="1:18" x14ac:dyDescent="0.25">
      <c r="A76">
        <f>Input!G77</f>
        <v>209</v>
      </c>
      <c r="B76">
        <f t="shared" si="11"/>
        <v>73</v>
      </c>
      <c r="C76">
        <f t="shared" si="12"/>
        <v>2.1281379575045118</v>
      </c>
      <c r="D76">
        <f t="shared" si="13"/>
        <v>6.6879995405005896</v>
      </c>
      <c r="E76" s="4">
        <f>Input!I77</f>
        <v>2415.2329031428571</v>
      </c>
      <c r="F76">
        <f t="shared" si="14"/>
        <v>768.25800857142826</v>
      </c>
      <c r="G76">
        <f t="shared" si="15"/>
        <v>2263.141735021884</v>
      </c>
      <c r="H76">
        <f t="shared" si="16"/>
        <v>2234677.3556064009</v>
      </c>
      <c r="I76">
        <f t="shared" si="17"/>
        <v>20575.536255975498</v>
      </c>
      <c r="N76">
        <f>Input!J77</f>
        <v>20.340790000000197</v>
      </c>
      <c r="O76">
        <f t="shared" si="18"/>
        <v>18.925322714285585</v>
      </c>
      <c r="P76">
        <f t="shared" si="19"/>
        <v>1.3848454037642541</v>
      </c>
      <c r="Q76">
        <f t="shared" si="20"/>
        <v>307.66834428091369</v>
      </c>
      <c r="R76">
        <f t="shared" si="21"/>
        <v>158.80821758864101</v>
      </c>
    </row>
    <row r="77" spans="1:18" x14ac:dyDescent="0.25">
      <c r="A77">
        <f>Input!G78</f>
        <v>210</v>
      </c>
      <c r="B77">
        <f t="shared" si="11"/>
        <v>74</v>
      </c>
      <c r="C77">
        <f t="shared" si="12"/>
        <v>2.1572905322648475</v>
      </c>
      <c r="D77">
        <f t="shared" si="13"/>
        <v>6.9209196045800825</v>
      </c>
      <c r="E77" s="4">
        <f>Input!I78</f>
        <v>2435.3902067142853</v>
      </c>
      <c r="F77">
        <f t="shared" si="14"/>
        <v>788.41531214285646</v>
      </c>
      <c r="G77">
        <f t="shared" si="15"/>
        <v>2263.7282809902545</v>
      </c>
      <c r="H77">
        <f t="shared" si="16"/>
        <v>2176548.3560493235</v>
      </c>
      <c r="I77">
        <f t="shared" si="17"/>
        <v>20744.150654971785</v>
      </c>
      <c r="N77">
        <f>Input!J78</f>
        <v>20.157303571428201</v>
      </c>
      <c r="O77">
        <f t="shared" si="18"/>
        <v>18.741836285713589</v>
      </c>
      <c r="P77">
        <f t="shared" si="19"/>
        <v>1.135306083939956</v>
      </c>
      <c r="Q77">
        <f t="shared" si="20"/>
        <v>309.98990574596712</v>
      </c>
      <c r="R77">
        <f t="shared" si="21"/>
        <v>165.15983318311575</v>
      </c>
    </row>
    <row r="78" spans="1:18" x14ac:dyDescent="0.25">
      <c r="A78">
        <f>Input!G79</f>
        <v>211</v>
      </c>
      <c r="B78">
        <f t="shared" si="11"/>
        <v>75</v>
      </c>
      <c r="C78">
        <f t="shared" si="12"/>
        <v>2.1864431070251835</v>
      </c>
      <c r="D78">
        <f t="shared" si="13"/>
        <v>7.1586611095150392</v>
      </c>
      <c r="E78" s="4">
        <f>Input!I79</f>
        <v>2456.3863057142858</v>
      </c>
      <c r="F78">
        <f t="shared" si="14"/>
        <v>809.41141114285688</v>
      </c>
      <c r="G78">
        <f t="shared" si="15"/>
        <v>2264.2014740054465</v>
      </c>
      <c r="H78">
        <f t="shared" si="16"/>
        <v>2116414.1270037373</v>
      </c>
      <c r="I78">
        <f t="shared" si="17"/>
        <v>20880.6809359078</v>
      </c>
      <c r="N78">
        <f>Input!J79</f>
        <v>20.996099000000413</v>
      </c>
      <c r="O78">
        <f t="shared" si="18"/>
        <v>19.580631714285801</v>
      </c>
      <c r="P78">
        <f t="shared" si="19"/>
        <v>0.92582976817062501</v>
      </c>
      <c r="Q78">
        <f t="shared" si="20"/>
        <v>348.0016356487825</v>
      </c>
      <c r="R78">
        <f t="shared" si="21"/>
        <v>170.58786338367358</v>
      </c>
    </row>
    <row r="79" spans="1:18" x14ac:dyDescent="0.25">
      <c r="A79">
        <f>Input!G80</f>
        <v>212</v>
      </c>
      <c r="B79">
        <f t="shared" si="11"/>
        <v>76</v>
      </c>
      <c r="C79">
        <f t="shared" si="12"/>
        <v>2.2155956817855191</v>
      </c>
      <c r="D79">
        <f t="shared" si="13"/>
        <v>7.4012575760485531</v>
      </c>
      <c r="E79" s="4">
        <f>Input!I80</f>
        <v>2476.9105822857141</v>
      </c>
      <c r="F79">
        <f t="shared" si="14"/>
        <v>829.93568771428522</v>
      </c>
      <c r="G79">
        <f t="shared" si="15"/>
        <v>2264.5812748118024</v>
      </c>
      <c r="H79">
        <f t="shared" si="16"/>
        <v>2058207.9605783797</v>
      </c>
      <c r="I79">
        <f t="shared" si="17"/>
        <v>20990.588750254326</v>
      </c>
      <c r="N79">
        <f>Input!J80</f>
        <v>20.524276571428345</v>
      </c>
      <c r="O79">
        <f t="shared" si="18"/>
        <v>19.108809285713733</v>
      </c>
      <c r="P79">
        <f t="shared" si="19"/>
        <v>0.75101143380047619</v>
      </c>
      <c r="Q79">
        <f t="shared" si="20"/>
        <v>337.008741971711</v>
      </c>
      <c r="R79">
        <f t="shared" si="21"/>
        <v>175.18500450030842</v>
      </c>
    </row>
    <row r="80" spans="1:18" x14ac:dyDescent="0.25">
      <c r="A80">
        <f>Input!G81</f>
        <v>213</v>
      </c>
      <c r="B80">
        <f t="shared" si="11"/>
        <v>77</v>
      </c>
      <c r="C80">
        <f t="shared" si="12"/>
        <v>2.2447482565458547</v>
      </c>
      <c r="D80">
        <f t="shared" si="13"/>
        <v>7.6487423093483997</v>
      </c>
      <c r="E80" s="4">
        <f>Input!I81</f>
        <v>2496.8843992857142</v>
      </c>
      <c r="F80">
        <f t="shared" si="14"/>
        <v>849.90950471428528</v>
      </c>
      <c r="G80">
        <f t="shared" si="15"/>
        <v>2264.8845545189265</v>
      </c>
      <c r="H80">
        <f t="shared" si="16"/>
        <v>2002154.391569647</v>
      </c>
      <c r="I80">
        <f t="shared" si="17"/>
        <v>21078.559840401478</v>
      </c>
      <c r="N80">
        <f>Input!J81</f>
        <v>19.973817000000054</v>
      </c>
      <c r="O80">
        <f t="shared" si="18"/>
        <v>18.558349714285441</v>
      </c>
      <c r="P80">
        <f t="shared" si="19"/>
        <v>0.60596816091881289</v>
      </c>
      <c r="Q80">
        <f t="shared" si="20"/>
        <v>322.2880034376584</v>
      </c>
      <c r="R80">
        <f t="shared" si="21"/>
        <v>179.04555424327609</v>
      </c>
    </row>
    <row r="81" spans="1:18" x14ac:dyDescent="0.25">
      <c r="A81">
        <f>Input!G82</f>
        <v>214</v>
      </c>
      <c r="B81">
        <f t="shared" si="11"/>
        <v>78</v>
      </c>
      <c r="C81">
        <f t="shared" si="12"/>
        <v>2.2739008313061908</v>
      </c>
      <c r="D81">
        <f t="shared" si="13"/>
        <v>7.9011484032031731</v>
      </c>
      <c r="E81" s="4">
        <f>Input!I82</f>
        <v>2516.5436679999998</v>
      </c>
      <c r="F81">
        <f t="shared" si="14"/>
        <v>869.56877342857092</v>
      </c>
      <c r="G81">
        <f t="shared" si="15"/>
        <v>2265.1254836597691</v>
      </c>
      <c r="H81">
        <f t="shared" si="16"/>
        <v>1947578.5314713244</v>
      </c>
      <c r="I81">
        <f t="shared" si="17"/>
        <v>21148.576275466898</v>
      </c>
      <c r="N81">
        <f>Input!J82</f>
        <v>19.659268714285645</v>
      </c>
      <c r="O81">
        <f t="shared" si="18"/>
        <v>18.243801428571032</v>
      </c>
      <c r="P81">
        <f t="shared" si="19"/>
        <v>0.48633040431600955</v>
      </c>
      <c r="Q81">
        <f t="shared" si="20"/>
        <v>315.32777717725668</v>
      </c>
      <c r="R81">
        <f t="shared" si="21"/>
        <v>182.26156294862028</v>
      </c>
    </row>
    <row r="82" spans="1:18" x14ac:dyDescent="0.25">
      <c r="A82">
        <f>Input!G83</f>
        <v>215</v>
      </c>
      <c r="B82">
        <f t="shared" si="11"/>
        <v>79</v>
      </c>
      <c r="C82">
        <f t="shared" si="12"/>
        <v>2.3030534060665264</v>
      </c>
      <c r="D82">
        <f t="shared" si="13"/>
        <v>8.1585087440834538</v>
      </c>
      <c r="E82" s="4">
        <f>Input!I83</f>
        <v>2536.0194501428568</v>
      </c>
      <c r="F82">
        <f t="shared" si="14"/>
        <v>889.04455557142796</v>
      </c>
      <c r="G82">
        <f t="shared" si="15"/>
        <v>2265.3158904340048</v>
      </c>
      <c r="H82">
        <f t="shared" si="16"/>
        <v>1894122.7871644192</v>
      </c>
      <c r="I82">
        <f t="shared" si="17"/>
        <v>21203.992531194686</v>
      </c>
      <c r="N82">
        <f>Input!J83</f>
        <v>19.475782142857042</v>
      </c>
      <c r="O82">
        <f t="shared" si="18"/>
        <v>18.06031485714243</v>
      </c>
      <c r="P82">
        <f t="shared" si="19"/>
        <v>0.38822349049454058</v>
      </c>
      <c r="Q82">
        <f t="shared" si="20"/>
        <v>312.30281327115091</v>
      </c>
      <c r="R82">
        <f t="shared" si="21"/>
        <v>184.9201586170218</v>
      </c>
    </row>
    <row r="83" spans="1:18" x14ac:dyDescent="0.25">
      <c r="A83">
        <f>Input!G84</f>
        <v>216</v>
      </c>
      <c r="B83">
        <f t="shared" si="11"/>
        <v>80</v>
      </c>
      <c r="C83">
        <f t="shared" si="12"/>
        <v>2.332205980826862</v>
      </c>
      <c r="D83">
        <f t="shared" si="13"/>
        <v>8.4208560150740777</v>
      </c>
      <c r="E83" s="4">
        <f>Input!I84</f>
        <v>2555.3903828571429</v>
      </c>
      <c r="F83">
        <f t="shared" si="14"/>
        <v>908.41548828571399</v>
      </c>
      <c r="G83">
        <f t="shared" si="15"/>
        <v>2265.4655867442198</v>
      </c>
      <c r="H83">
        <f t="shared" si="16"/>
        <v>1841584.9697262403</v>
      </c>
      <c r="I83">
        <f t="shared" si="17"/>
        <v>21247.611268317221</v>
      </c>
      <c r="N83">
        <f>Input!J84</f>
        <v>19.370932714286027</v>
      </c>
      <c r="O83">
        <f t="shared" si="18"/>
        <v>17.955465428571415</v>
      </c>
      <c r="P83">
        <f t="shared" si="19"/>
        <v>0.30824163249777403</v>
      </c>
      <c r="Q83">
        <f t="shared" si="20"/>
        <v>311.42450770870772</v>
      </c>
      <c r="R83">
        <f t="shared" si="21"/>
        <v>187.10182793159422</v>
      </c>
    </row>
    <row r="84" spans="1:18" x14ac:dyDescent="0.25">
      <c r="A84">
        <f>Input!G85</f>
        <v>217</v>
      </c>
      <c r="E84" s="4">
        <f>Input!I85</f>
        <v>2574.656466142857</v>
      </c>
      <c r="N84">
        <f>Input!J85</f>
        <v>19.266083285714103</v>
      </c>
    </row>
    <row r="85" spans="1:18" x14ac:dyDescent="0.25">
      <c r="A85">
        <f>Input!G86</f>
        <v>218</v>
      </c>
      <c r="E85" s="4">
        <f>Input!I86</f>
        <v>2594.5516459999999</v>
      </c>
      <c r="N85">
        <f>Input!J86</f>
        <v>19.895179857142921</v>
      </c>
    </row>
    <row r="86" spans="1:18" x14ac:dyDescent="0.25">
      <c r="A86">
        <f>Input!G87</f>
        <v>219</v>
      </c>
      <c r="E86" s="4">
        <f>Input!I87</f>
        <v>2615.9671425714287</v>
      </c>
      <c r="N86">
        <f>Input!J87</f>
        <v>21.415496571428775</v>
      </c>
    </row>
    <row r="87" spans="1:18" x14ac:dyDescent="0.25">
      <c r="A87">
        <f>Input!G88</f>
        <v>220</v>
      </c>
      <c r="E87" s="4">
        <f>Input!I88</f>
        <v>2638.7456818571432</v>
      </c>
      <c r="N87">
        <f>Input!J88</f>
        <v>22.778539285714487</v>
      </c>
    </row>
    <row r="88" spans="1:18" x14ac:dyDescent="0.25">
      <c r="A88">
        <f>Input!G89</f>
        <v>221</v>
      </c>
      <c r="E88" s="4">
        <f>Input!I89</f>
        <v>2664.5910671428569</v>
      </c>
      <c r="N88">
        <f>Input!J89</f>
        <v>25.845385285713746</v>
      </c>
    </row>
    <row r="89" spans="1:18" x14ac:dyDescent="0.25">
      <c r="A89">
        <f>Input!G90</f>
        <v>222</v>
      </c>
      <c r="E89" s="4">
        <f>Input!I90</f>
        <v>2692.6907151428572</v>
      </c>
      <c r="N89">
        <f>Input!J90</f>
        <v>28.099648000000343</v>
      </c>
    </row>
    <row r="90" spans="1:18" x14ac:dyDescent="0.25">
      <c r="A90">
        <f>Input!G91</f>
        <v>223</v>
      </c>
      <c r="E90" s="4">
        <f>Input!I91</f>
        <v>2721.6291587142855</v>
      </c>
      <c r="N90">
        <f>Input!J91</f>
        <v>28.938443571428252</v>
      </c>
    </row>
    <row r="91" spans="1:18" x14ac:dyDescent="0.25">
      <c r="A91">
        <f>Input!G92</f>
        <v>224</v>
      </c>
      <c r="E91" s="4">
        <f>Input!I92</f>
        <v>2750.5676022857142</v>
      </c>
      <c r="N91">
        <f>Input!J92</f>
        <v>28.938443571428706</v>
      </c>
    </row>
    <row r="92" spans="1:18" x14ac:dyDescent="0.25">
      <c r="A92">
        <f>Input!G93</f>
        <v>225</v>
      </c>
      <c r="E92" s="4">
        <f>Input!I93</f>
        <v>2778.5361885714287</v>
      </c>
      <c r="N92">
        <f>Input!J93</f>
        <v>27.968586285714537</v>
      </c>
    </row>
    <row r="93" spans="1:18" x14ac:dyDescent="0.25">
      <c r="A93">
        <f>Input!G94</f>
        <v>226</v>
      </c>
      <c r="E93" s="4">
        <f>Input!I94</f>
        <v>2805.6397671428567</v>
      </c>
      <c r="N93">
        <f>Input!J94</f>
        <v>27.103578571427988</v>
      </c>
    </row>
    <row r="94" spans="1:18" x14ac:dyDescent="0.25">
      <c r="A94">
        <f>Input!G95</f>
        <v>227</v>
      </c>
      <c r="E94" s="4">
        <f>Input!I95</f>
        <v>2832.0880367142854</v>
      </c>
      <c r="N94">
        <f>Input!J95</f>
        <v>26.448269571428682</v>
      </c>
    </row>
    <row r="95" spans="1:18" x14ac:dyDescent="0.25">
      <c r="A95">
        <f>Input!G96</f>
        <v>228</v>
      </c>
      <c r="E95" s="4">
        <f>Input!I96</f>
        <v>2856.7276534285711</v>
      </c>
      <c r="N95">
        <f>Input!J96</f>
        <v>24.639616714285694</v>
      </c>
    </row>
    <row r="96" spans="1:18" x14ac:dyDescent="0.25">
      <c r="A96">
        <f>Input!G97</f>
        <v>229</v>
      </c>
      <c r="E96" s="4">
        <f>Input!I97</f>
        <v>2880.7381735714284</v>
      </c>
      <c r="N96">
        <f>Input!J97</f>
        <v>24.010520142857331</v>
      </c>
    </row>
    <row r="97" spans="1:14" x14ac:dyDescent="0.25">
      <c r="A97">
        <f>Input!G98</f>
        <v>230</v>
      </c>
      <c r="E97" s="4">
        <f>Input!I98</f>
        <v>2903.9098982857145</v>
      </c>
      <c r="N97">
        <f>Input!J98</f>
        <v>23.171724714286029</v>
      </c>
    </row>
    <row r="98" spans="1:14" x14ac:dyDescent="0.25">
      <c r="A98">
        <f>Input!G99</f>
        <v>231</v>
      </c>
      <c r="E98" s="4">
        <f>Input!I99</f>
        <v>2927.5796577142855</v>
      </c>
      <c r="N98">
        <f>Input!J99</f>
        <v>23.669759428571069</v>
      </c>
    </row>
    <row r="99" spans="1:14" x14ac:dyDescent="0.25">
      <c r="A99">
        <f>Input!G100</f>
        <v>232</v>
      </c>
      <c r="E99" s="4">
        <f>Input!I100</f>
        <v>2952.0357880000001</v>
      </c>
      <c r="N99">
        <f>Input!J100</f>
        <v>24.456130285714607</v>
      </c>
    </row>
    <row r="100" spans="1:14" x14ac:dyDescent="0.25">
      <c r="A100">
        <f>Input!G101</f>
        <v>233</v>
      </c>
      <c r="E100" s="4">
        <f>Input!I101</f>
        <v>2977.3045012857142</v>
      </c>
      <c r="N100">
        <f>Input!J101</f>
        <v>25.268713285714057</v>
      </c>
    </row>
    <row r="101" spans="1:14" x14ac:dyDescent="0.25">
      <c r="A101">
        <f>Input!G102</f>
        <v>234</v>
      </c>
      <c r="E101" s="4">
        <f>Input!I102</f>
        <v>3002.9664000000002</v>
      </c>
      <c r="N101">
        <f>Input!J102</f>
        <v>25.661898714286053</v>
      </c>
    </row>
    <row r="102" spans="1:14" x14ac:dyDescent="0.25">
      <c r="A102">
        <f>Input!G103</f>
        <v>235</v>
      </c>
      <c r="E102" s="4">
        <f>Input!I103</f>
        <v>3029.4670942857147</v>
      </c>
      <c r="N102">
        <f>Input!J103</f>
        <v>26.500694285714417</v>
      </c>
    </row>
    <row r="103" spans="1:14" x14ac:dyDescent="0.25">
      <c r="A103">
        <f>Input!G104</f>
        <v>236</v>
      </c>
      <c r="E103" s="4">
        <f>Input!I104</f>
        <v>3058.2220514285718</v>
      </c>
      <c r="N103">
        <f>Input!J104</f>
        <v>28.754957142857165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C1" workbookViewId="0">
      <selection activeCell="D1" sqref="D1:L1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 t="s">
        <v>18</v>
      </c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Input!H4</f>
        <v>1651.5620570000001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Input!J4</f>
        <v>1.4154672857146124</v>
      </c>
      <c r="F3">
        <f>E3-$E$3</f>
        <v>0</v>
      </c>
      <c r="G3">
        <f>P3</f>
        <v>0</v>
      </c>
      <c r="H3">
        <f>(F3-G3)^2</f>
        <v>0</v>
      </c>
      <c r="I3">
        <f>(G3-$J$4)^2</f>
        <v>98.306915804243573</v>
      </c>
      <c r="J3" s="2" t="s">
        <v>11</v>
      </c>
      <c r="K3" s="23" t="e">
        <f>SUM(H3:H161)</f>
        <v>#NUM!</v>
      </c>
      <c r="L3" t="e">
        <f>1-(K3/K5)</f>
        <v>#NUM!</v>
      </c>
      <c r="N3" s="4" t="e">
        <f>Input!#REF!</f>
        <v>#REF!</v>
      </c>
      <c r="O3" t="e">
        <f>N3-$N$3</f>
        <v>#REF!</v>
      </c>
      <c r="P3" s="4">
        <v>0</v>
      </c>
      <c r="Q3" t="e">
        <f>(O3-P3)^2</f>
        <v>#REF!</v>
      </c>
      <c r="R3" t="e">
        <f>(O3-$S$4)^2</f>
        <v>#REF!</v>
      </c>
      <c r="S3" s="2" t="s">
        <v>11</v>
      </c>
      <c r="T3" s="23" t="e">
        <f>SUM(Q4:Q167)</f>
        <v>#REF!</v>
      </c>
      <c r="U3" t="e">
        <f>1-(T3/T5)</f>
        <v>#REF!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Input!H5</f>
        <v>1653.3969219999999</v>
      </c>
      <c r="B4">
        <f t="shared" ref="B4:B67" si="0">A4-$A$3</f>
        <v>1.8348649999998088</v>
      </c>
      <c r="C4">
        <f t="shared" ref="C4:C67" si="1">EXP(B4)</f>
        <v>6.2642884094133491</v>
      </c>
      <c r="D4" s="4">
        <f t="shared" ref="D4:D67" si="2">((C4-$Z$3)/$AA$3)</f>
        <v>-2.3163481927495195</v>
      </c>
      <c r="E4" s="4">
        <f>Input!J5</f>
        <v>1.5989538571427602</v>
      </c>
      <c r="F4">
        <f t="shared" ref="F4:F67" si="3">E4-$E$3</f>
        <v>0.18348657142814773</v>
      </c>
      <c r="G4">
        <f>P4</f>
        <v>4.3317773328013471</v>
      </c>
      <c r="H4">
        <f>(F4-G4)^2</f>
        <v>17.208316240894238</v>
      </c>
      <c r="I4">
        <f t="shared" ref="I4:I67" si="4">(G4-$J$4)^2</f>
        <v>31.172201240809521</v>
      </c>
      <c r="J4">
        <f>AVERAGE(F3:F161)</f>
        <v>9.9149844076651767</v>
      </c>
      <c r="K4" t="s">
        <v>5</v>
      </c>
      <c r="L4" t="s">
        <v>6</v>
      </c>
      <c r="N4" s="4" t="e">
        <f>Input!#REF!</f>
        <v>#REF!</v>
      </c>
      <c r="O4" t="e">
        <f>N4-$N$3</f>
        <v>#REF!</v>
      </c>
      <c r="P4">
        <f>$Y$3*((1/$AA$3)*(1/SQRT(2*PI()))*EXP(-1*D4*D4/2))</f>
        <v>4.3317773328013471</v>
      </c>
      <c r="Q4" t="e">
        <f>(O4-P4)^2</f>
        <v>#REF!</v>
      </c>
      <c r="R4" t="e">
        <f t="shared" ref="R4:R67" si="5">(O4-$S$4)^2</f>
        <v>#REF!</v>
      </c>
      <c r="S4" t="e">
        <f>AVERAGE(O3:O167)</f>
        <v>#REF!</v>
      </c>
      <c r="T4" t="s">
        <v>5</v>
      </c>
      <c r="U4" t="s">
        <v>6</v>
      </c>
    </row>
    <row r="5" spans="1:27" ht="14.45" x14ac:dyDescent="0.3">
      <c r="A5">
        <f>Input!H6</f>
        <v>1654.130868</v>
      </c>
      <c r="B5">
        <f t="shared" si="0"/>
        <v>2.5688109999998687</v>
      </c>
      <c r="C5">
        <f t="shared" si="1"/>
        <v>13.050298407728437</v>
      </c>
      <c r="D5" s="4">
        <f t="shared" si="2"/>
        <v>-1.7666861857281773</v>
      </c>
      <c r="E5" s="4">
        <f>Input!J6</f>
        <v>1.3106178571426881</v>
      </c>
      <c r="F5">
        <f t="shared" si="3"/>
        <v>-0.10484942857192436</v>
      </c>
      <c r="G5">
        <f>G4+P5</f>
        <v>17.636543944391583</v>
      </c>
      <c r="H5">
        <f t="shared" ref="H5:H68" si="6">(F5-G5)^2</f>
        <v>314.75703881423345</v>
      </c>
      <c r="I5">
        <f t="shared" si="4"/>
        <v>59.622481679210516</v>
      </c>
      <c r="K5" t="e">
        <f>SUM(I3:I161)</f>
        <v>#NUM!</v>
      </c>
      <c r="L5" t="e">
        <f>1-((1-L3)*(W3-1)/(W3-1-1))</f>
        <v>#NUM!</v>
      </c>
      <c r="N5" s="4" t="e">
        <f>Input!#REF!</f>
        <v>#REF!</v>
      </c>
      <c r="O5" t="e">
        <f t="shared" ref="O5:O68" si="7">N5-$N$3</f>
        <v>#REF!</v>
      </c>
      <c r="P5">
        <f t="shared" ref="P5:P68" si="8">$Y$3*((1/$AA$3)*(1/SQRT(2*PI()))*EXP(-1*D5*D5/2))</f>
        <v>13.304766611590235</v>
      </c>
      <c r="Q5" t="e">
        <f t="shared" ref="Q5:Q68" si="9">(O5-P5)^2</f>
        <v>#REF!</v>
      </c>
      <c r="R5" t="e">
        <f t="shared" si="5"/>
        <v>#REF!</v>
      </c>
      <c r="T5" t="e">
        <f>SUM(R4:R167)</f>
        <v>#REF!</v>
      </c>
      <c r="U5" t="e">
        <f>1-((1-U3)*(Y3-1)/(Y3-1-1))</f>
        <v>#REF!</v>
      </c>
    </row>
    <row r="6" spans="1:27" x14ac:dyDescent="0.25">
      <c r="A6">
        <f>Input!H7</f>
        <v>1655.9657340000001</v>
      </c>
      <c r="B6">
        <f t="shared" si="0"/>
        <v>4.4036770000000161</v>
      </c>
      <c r="C6">
        <f t="shared" si="1"/>
        <v>81.750914805820329</v>
      </c>
      <c r="D6" s="4">
        <f t="shared" si="2"/>
        <v>3.7980151192145724</v>
      </c>
      <c r="E6" s="4">
        <f>Input!J7</f>
        <v>1.3368302857140861</v>
      </c>
      <c r="F6">
        <f t="shared" si="3"/>
        <v>-7.8637000000526314E-2</v>
      </c>
      <c r="G6">
        <f t="shared" ref="G6:G69" si="10">G5+P6</f>
        <v>17.683256279196399</v>
      </c>
      <c r="H6">
        <f t="shared" si="6"/>
        <v>315.48485286158092</v>
      </c>
      <c r="I6">
        <f t="shared" si="4"/>
        <v>60.346047870023206</v>
      </c>
      <c r="N6" s="4" t="e">
        <f>Input!#REF!</f>
        <v>#REF!</v>
      </c>
      <c r="O6" t="e">
        <f t="shared" si="7"/>
        <v>#REF!</v>
      </c>
      <c r="P6">
        <f t="shared" si="8"/>
        <v>4.6712334804817922E-2</v>
      </c>
      <c r="Q6" t="e">
        <f t="shared" si="9"/>
        <v>#REF!</v>
      </c>
      <c r="R6" t="e">
        <f t="shared" si="5"/>
        <v>#REF!</v>
      </c>
    </row>
    <row r="7" spans="1:27" x14ac:dyDescent="0.25">
      <c r="A7">
        <f>Input!H8</f>
        <v>1656.5161929999999</v>
      </c>
      <c r="B7">
        <f t="shared" si="0"/>
        <v>4.9541359999998349</v>
      </c>
      <c r="C7">
        <f t="shared" si="1"/>
        <v>141.76007274317942</v>
      </c>
      <c r="D7" s="4">
        <f t="shared" si="2"/>
        <v>8.6587144402735365</v>
      </c>
      <c r="E7" s="4">
        <f>Input!J8</f>
        <v>1.3368302857143135</v>
      </c>
      <c r="F7">
        <f t="shared" si="3"/>
        <v>-7.863700000029894E-2</v>
      </c>
      <c r="G7">
        <f t="shared" si="10"/>
        <v>17.683256279196403</v>
      </c>
      <c r="H7">
        <f t="shared" si="6"/>
        <v>315.48485286157296</v>
      </c>
      <c r="I7">
        <f t="shared" si="4"/>
        <v>60.346047870023263</v>
      </c>
      <c r="N7" s="4" t="e">
        <f>Input!#REF!</f>
        <v>#REF!</v>
      </c>
      <c r="O7" t="e">
        <f t="shared" si="7"/>
        <v>#REF!</v>
      </c>
      <c r="P7">
        <f t="shared" si="8"/>
        <v>3.3228435858460304E-15</v>
      </c>
      <c r="Q7" t="e">
        <f t="shared" si="9"/>
        <v>#REF!</v>
      </c>
      <c r="R7" t="e">
        <f t="shared" si="5"/>
        <v>#REF!</v>
      </c>
      <c r="T7" s="17"/>
      <c r="U7" s="18"/>
    </row>
    <row r="8" spans="1:27" x14ac:dyDescent="0.25">
      <c r="A8">
        <f>Input!H9</f>
        <v>1656.5161929999999</v>
      </c>
      <c r="B8">
        <f t="shared" si="0"/>
        <v>4.9541359999998349</v>
      </c>
      <c r="C8">
        <f t="shared" si="1"/>
        <v>141.76007274317942</v>
      </c>
      <c r="D8" s="4">
        <f t="shared" si="2"/>
        <v>8.6587144402735365</v>
      </c>
      <c r="E8" s="4">
        <f>Input!J9</f>
        <v>1.2319808571428439</v>
      </c>
      <c r="F8">
        <f t="shared" si="3"/>
        <v>-0.18348642857176856</v>
      </c>
      <c r="G8">
        <f t="shared" si="10"/>
        <v>17.683256279196407</v>
      </c>
      <c r="H8">
        <f t="shared" si="6"/>
        <v>319.22049498558727</v>
      </c>
      <c r="I8">
        <f t="shared" si="4"/>
        <v>60.346047870023312</v>
      </c>
      <c r="N8" s="4" t="e">
        <f>Input!#REF!</f>
        <v>#REF!</v>
      </c>
      <c r="O8" t="e">
        <f t="shared" si="7"/>
        <v>#REF!</v>
      </c>
      <c r="P8">
        <f t="shared" si="8"/>
        <v>3.3228435858460304E-15</v>
      </c>
      <c r="Q8" t="e">
        <f t="shared" si="9"/>
        <v>#REF!</v>
      </c>
      <c r="R8" t="e">
        <f t="shared" si="5"/>
        <v>#REF!</v>
      </c>
      <c r="T8" s="19" t="s">
        <v>28</v>
      </c>
      <c r="U8" s="24" t="e">
        <f>SQRT((U5-L5)^2)</f>
        <v>#REF!</v>
      </c>
    </row>
    <row r="9" spans="1:27" x14ac:dyDescent="0.25">
      <c r="A9">
        <f>Input!H10</f>
        <v>1657.6171119999999</v>
      </c>
      <c r="B9">
        <f t="shared" si="0"/>
        <v>6.0550549999998111</v>
      </c>
      <c r="C9">
        <f t="shared" si="1"/>
        <v>426.26234923902507</v>
      </c>
      <c r="D9" s="4">
        <f t="shared" si="2"/>
        <v>31.703197478122767</v>
      </c>
      <c r="E9" s="4">
        <f>Input!J10</f>
        <v>1.3106178571429155</v>
      </c>
      <c r="F9">
        <f t="shared" si="3"/>
        <v>-0.10484942857169699</v>
      </c>
      <c r="G9">
        <f t="shared" si="10"/>
        <v>17.683256279196407</v>
      </c>
      <c r="H9">
        <f t="shared" si="6"/>
        <v>316.4167046707322</v>
      </c>
      <c r="I9">
        <f t="shared" si="4"/>
        <v>60.346047870023312</v>
      </c>
      <c r="N9" s="4" t="e">
        <f>Input!#REF!</f>
        <v>#REF!</v>
      </c>
      <c r="O9" t="e">
        <f t="shared" si="7"/>
        <v>#REF!</v>
      </c>
      <c r="P9">
        <f t="shared" si="8"/>
        <v>3.5371185033362267E-217</v>
      </c>
      <c r="Q9" t="e">
        <f t="shared" si="9"/>
        <v>#REF!</v>
      </c>
      <c r="R9" t="e">
        <f t="shared" si="5"/>
        <v>#REF!</v>
      </c>
      <c r="T9" s="21"/>
      <c r="U9" s="22"/>
    </row>
    <row r="10" spans="1:27" x14ac:dyDescent="0.25">
      <c r="A10">
        <f>Input!H11</f>
        <v>1661.1033560000001</v>
      </c>
      <c r="B10">
        <f t="shared" si="0"/>
        <v>9.5412989999999809</v>
      </c>
      <c r="C10">
        <f t="shared" si="1"/>
        <v>13923.021888235957</v>
      </c>
      <c r="D10" s="4">
        <f t="shared" si="2"/>
        <v>1124.9311677185867</v>
      </c>
      <c r="E10" s="4">
        <f>Input!J11</f>
        <v>1.3630427142857116</v>
      </c>
      <c r="F10">
        <f t="shared" si="3"/>
        <v>-5.242457142890089E-2</v>
      </c>
      <c r="G10">
        <f t="shared" si="10"/>
        <v>17.683256279196407</v>
      </c>
      <c r="H10">
        <f t="shared" si="6"/>
        <v>314.55437523523722</v>
      </c>
      <c r="I10">
        <f t="shared" si="4"/>
        <v>60.346047870023312</v>
      </c>
      <c r="N10" s="4" t="e">
        <f>Input!#REF!</f>
        <v>#REF!</v>
      </c>
      <c r="O10" t="e">
        <f t="shared" si="7"/>
        <v>#REF!</v>
      </c>
      <c r="P10">
        <f t="shared" si="8"/>
        <v>0</v>
      </c>
      <c r="Q10" t="e">
        <f t="shared" si="9"/>
        <v>#REF!</v>
      </c>
      <c r="R10" t="e">
        <f t="shared" si="5"/>
        <v>#REF!</v>
      </c>
    </row>
    <row r="11" spans="1:27" x14ac:dyDescent="0.25">
      <c r="A11">
        <f>Input!H12</f>
        <v>1662.2042750000001</v>
      </c>
      <c r="B11">
        <f t="shared" si="0"/>
        <v>10.642217999999957</v>
      </c>
      <c r="C11">
        <f t="shared" si="1"/>
        <v>41865.526052161062</v>
      </c>
      <c r="D11" s="4">
        <f t="shared" si="2"/>
        <v>3388.2542285096529</v>
      </c>
      <c r="E11" s="4">
        <f>Input!J12</f>
        <v>1.2581932857144693</v>
      </c>
      <c r="F11">
        <f t="shared" si="3"/>
        <v>-0.15727400000014313</v>
      </c>
      <c r="G11">
        <f t="shared" si="10"/>
        <v>17.683256279196407</v>
      </c>
      <c r="H11">
        <f t="shared" si="6"/>
        <v>318.2845206429289</v>
      </c>
      <c r="I11">
        <f t="shared" si="4"/>
        <v>60.346047870023312</v>
      </c>
      <c r="N11" s="4" t="e">
        <f>Input!#REF!</f>
        <v>#REF!</v>
      </c>
      <c r="O11" t="e">
        <f t="shared" si="7"/>
        <v>#REF!</v>
      </c>
      <c r="P11">
        <f t="shared" si="8"/>
        <v>0</v>
      </c>
      <c r="Q11" t="e">
        <f t="shared" si="9"/>
        <v>#REF!</v>
      </c>
      <c r="R11" t="e">
        <f t="shared" si="5"/>
        <v>#REF!</v>
      </c>
    </row>
    <row r="12" spans="1:27" x14ac:dyDescent="0.25">
      <c r="A12">
        <f>Input!H13</f>
        <v>1666.9749240000001</v>
      </c>
      <c r="B12">
        <f t="shared" si="0"/>
        <v>15.412867000000006</v>
      </c>
      <c r="C12">
        <f t="shared" si="1"/>
        <v>4939956.0877245199</v>
      </c>
      <c r="D12" s="4">
        <f t="shared" si="2"/>
        <v>400130.12306890282</v>
      </c>
      <c r="E12" s="4">
        <f>Input!J13</f>
        <v>1.8348651428570975</v>
      </c>
      <c r="F12">
        <f t="shared" si="3"/>
        <v>0.41939785714248501</v>
      </c>
      <c r="G12">
        <f t="shared" si="10"/>
        <v>17.683256279196407</v>
      </c>
      <c r="H12">
        <f t="shared" si="6"/>
        <v>298.04080761672213</v>
      </c>
      <c r="I12">
        <f t="shared" si="4"/>
        <v>60.346047870023312</v>
      </c>
      <c r="N12" s="4" t="e">
        <f>Input!#REF!</f>
        <v>#REF!</v>
      </c>
      <c r="O12" t="e">
        <f t="shared" si="7"/>
        <v>#REF!</v>
      </c>
      <c r="P12">
        <f t="shared" si="8"/>
        <v>0</v>
      </c>
      <c r="Q12" t="e">
        <f t="shared" si="9"/>
        <v>#REF!</v>
      </c>
      <c r="R12" t="e">
        <f t="shared" si="5"/>
        <v>#REF!</v>
      </c>
    </row>
    <row r="13" spans="1:27" x14ac:dyDescent="0.25">
      <c r="A13">
        <f>Input!H14</f>
        <v>1668.2593300000001</v>
      </c>
      <c r="B13">
        <f t="shared" si="0"/>
        <v>16.697272999999996</v>
      </c>
      <c r="C13">
        <f t="shared" si="1"/>
        <v>17845697.48712584</v>
      </c>
      <c r="D13" s="4">
        <f t="shared" si="2"/>
        <v>1445486.042299008</v>
      </c>
      <c r="E13" s="4">
        <f>Input!J14</f>
        <v>1.756228000000192</v>
      </c>
      <c r="F13">
        <f t="shared" si="3"/>
        <v>0.34076071428557952</v>
      </c>
      <c r="G13">
        <f t="shared" si="10"/>
        <v>17.683256279196407</v>
      </c>
      <c r="H13">
        <f t="shared" si="6"/>
        <v>300.7621524189517</v>
      </c>
      <c r="I13">
        <f t="shared" si="4"/>
        <v>60.346047870023312</v>
      </c>
      <c r="N13" s="4" t="e">
        <f>Input!#REF!</f>
        <v>#REF!</v>
      </c>
      <c r="O13" t="e">
        <f t="shared" si="7"/>
        <v>#REF!</v>
      </c>
      <c r="P13">
        <f t="shared" si="8"/>
        <v>0</v>
      </c>
      <c r="Q13" t="e">
        <f t="shared" si="9"/>
        <v>#REF!</v>
      </c>
      <c r="R13" t="e">
        <f t="shared" si="5"/>
        <v>#REF!</v>
      </c>
    </row>
    <row r="14" spans="1:27" x14ac:dyDescent="0.25">
      <c r="A14">
        <f>Input!H15</f>
        <v>1671.7455729999999</v>
      </c>
      <c r="B14">
        <f t="shared" si="0"/>
        <v>20.183515999999827</v>
      </c>
      <c r="C14">
        <f t="shared" si="1"/>
        <v>582894052.69234228</v>
      </c>
      <c r="D14" s="4">
        <f t="shared" si="2"/>
        <v>47214002.897317402</v>
      </c>
      <c r="E14" s="4">
        <f>Input!J15</f>
        <v>2.1756257142858431</v>
      </c>
      <c r="F14">
        <f t="shared" si="3"/>
        <v>0.76015842857123062</v>
      </c>
      <c r="G14">
        <f t="shared" si="10"/>
        <v>17.683256279196407</v>
      </c>
      <c r="H14">
        <f t="shared" si="6"/>
        <v>286.39124086183443</v>
      </c>
      <c r="I14">
        <f t="shared" si="4"/>
        <v>60.346047870023312</v>
      </c>
      <c r="N14" s="4" t="e">
        <f>Input!#REF!</f>
        <v>#REF!</v>
      </c>
      <c r="O14" t="e">
        <f t="shared" si="7"/>
        <v>#REF!</v>
      </c>
      <c r="P14">
        <f t="shared" si="8"/>
        <v>0</v>
      </c>
      <c r="Q14" t="e">
        <f t="shared" si="9"/>
        <v>#REF!</v>
      </c>
      <c r="R14" t="e">
        <f t="shared" si="5"/>
        <v>#REF!</v>
      </c>
    </row>
    <row r="15" spans="1:27" x14ac:dyDescent="0.25">
      <c r="A15">
        <f>Input!H16</f>
        <v>1672.8464919999999</v>
      </c>
      <c r="B15">
        <f t="shared" si="0"/>
        <v>21.284434999999803</v>
      </c>
      <c r="C15">
        <f t="shared" si="1"/>
        <v>1752720518.9025865</v>
      </c>
      <c r="D15" s="4">
        <f t="shared" si="2"/>
        <v>141969118.70814899</v>
      </c>
      <c r="E15" s="4">
        <f>Input!J16</f>
        <v>2.3328998571425927</v>
      </c>
      <c r="F15">
        <f t="shared" si="3"/>
        <v>0.91743257142798029</v>
      </c>
      <c r="G15">
        <f t="shared" si="10"/>
        <v>17.683256279196407</v>
      </c>
      <c r="H15">
        <f t="shared" si="6"/>
        <v>281.09284459996979</v>
      </c>
      <c r="I15">
        <f t="shared" si="4"/>
        <v>60.346047870023312</v>
      </c>
      <c r="N15" s="4" t="e">
        <f>Input!#REF!</f>
        <v>#REF!</v>
      </c>
      <c r="O15" t="e">
        <f t="shared" si="7"/>
        <v>#REF!</v>
      </c>
      <c r="P15">
        <f t="shared" si="8"/>
        <v>0</v>
      </c>
      <c r="Q15" t="e">
        <f t="shared" si="9"/>
        <v>#REF!</v>
      </c>
      <c r="R15" t="e">
        <f t="shared" si="5"/>
        <v>#REF!</v>
      </c>
    </row>
    <row r="16" spans="1:27" x14ac:dyDescent="0.25">
      <c r="A16">
        <f>Input!H17</f>
        <v>1675.59879</v>
      </c>
      <c r="B16">
        <f t="shared" si="0"/>
        <v>24.036732999999913</v>
      </c>
      <c r="C16">
        <f t="shared" si="1"/>
        <v>27480238958.857178</v>
      </c>
      <c r="D16" s="4">
        <f t="shared" si="2"/>
        <v>2225879903.5279818</v>
      </c>
      <c r="E16" s="4">
        <f>Input!J17</f>
        <v>2.56881114285693</v>
      </c>
      <c r="F16">
        <f t="shared" si="3"/>
        <v>1.1533438571423176</v>
      </c>
      <c r="G16">
        <f t="shared" si="10"/>
        <v>17.683256279196407</v>
      </c>
      <c r="H16">
        <f t="shared" si="6"/>
        <v>273.23800468077809</v>
      </c>
      <c r="I16">
        <f t="shared" si="4"/>
        <v>60.346047870023312</v>
      </c>
      <c r="N16" s="4" t="e">
        <f>Input!#REF!</f>
        <v>#REF!</v>
      </c>
      <c r="O16" t="e">
        <f t="shared" si="7"/>
        <v>#REF!</v>
      </c>
      <c r="P16">
        <f t="shared" si="8"/>
        <v>0</v>
      </c>
      <c r="Q16" t="e">
        <f t="shared" si="9"/>
        <v>#REF!</v>
      </c>
      <c r="R16" t="e">
        <f t="shared" si="5"/>
        <v>#REF!</v>
      </c>
    </row>
    <row r="17" spans="1:18" x14ac:dyDescent="0.25">
      <c r="A17">
        <f>Input!H18</f>
        <v>1678.9015469999999</v>
      </c>
      <c r="B17">
        <f t="shared" si="0"/>
        <v>27.339489999999842</v>
      </c>
      <c r="C17">
        <f t="shared" si="1"/>
        <v>747118765947.02942</v>
      </c>
      <c r="D17" s="4">
        <f t="shared" si="2"/>
        <v>60516091260.778397</v>
      </c>
      <c r="E17" s="4">
        <f>Input!J18</f>
        <v>2.5425987142857593</v>
      </c>
      <c r="F17">
        <f t="shared" si="3"/>
        <v>1.1271314285711469</v>
      </c>
      <c r="G17">
        <f t="shared" si="10"/>
        <v>17.683256279196407</v>
      </c>
      <c r="H17">
        <f t="shared" si="6"/>
        <v>274.10527006949127</v>
      </c>
      <c r="I17">
        <f t="shared" si="4"/>
        <v>60.346047870023312</v>
      </c>
      <c r="N17" s="4" t="e">
        <f>Input!#REF!</f>
        <v>#REF!</v>
      </c>
      <c r="O17" t="e">
        <f t="shared" si="7"/>
        <v>#REF!</v>
      </c>
      <c r="P17">
        <f t="shared" si="8"/>
        <v>0</v>
      </c>
      <c r="Q17" t="e">
        <f t="shared" si="9"/>
        <v>#REF!</v>
      </c>
      <c r="R17" t="e">
        <f t="shared" si="5"/>
        <v>#REF!</v>
      </c>
    </row>
    <row r="18" spans="1:18" x14ac:dyDescent="0.25">
      <c r="A18">
        <f>Input!H19</f>
        <v>1682.9382499999999</v>
      </c>
      <c r="B18">
        <f t="shared" si="0"/>
        <v>31.37619299999983</v>
      </c>
      <c r="C18">
        <f t="shared" si="1"/>
        <v>42316280088277.781</v>
      </c>
      <c r="D18" s="4">
        <f t="shared" si="2"/>
        <v>3427588737528.5396</v>
      </c>
      <c r="E18" s="4">
        <f>Input!J19</f>
        <v>2.9619964285711831</v>
      </c>
      <c r="F18">
        <f t="shared" si="3"/>
        <v>1.5465291428565706</v>
      </c>
      <c r="G18">
        <f t="shared" si="10"/>
        <v>17.683256279196407</v>
      </c>
      <c r="H18">
        <f t="shared" si="6"/>
        <v>260.39396267268643</v>
      </c>
      <c r="I18">
        <f t="shared" si="4"/>
        <v>60.346047870023312</v>
      </c>
      <c r="N18" s="4" t="e">
        <f>Input!#REF!</f>
        <v>#REF!</v>
      </c>
      <c r="O18" t="e">
        <f t="shared" si="7"/>
        <v>#REF!</v>
      </c>
      <c r="P18">
        <f t="shared" si="8"/>
        <v>0</v>
      </c>
      <c r="Q18" t="e">
        <f t="shared" si="9"/>
        <v>#REF!</v>
      </c>
      <c r="R18" t="e">
        <f t="shared" si="5"/>
        <v>#REF!</v>
      </c>
    </row>
    <row r="19" spans="1:18" x14ac:dyDescent="0.25">
      <c r="A19">
        <f>Input!H20</f>
        <v>1689.543764</v>
      </c>
      <c r="B19">
        <f t="shared" si="0"/>
        <v>37.981706999999915</v>
      </c>
      <c r="C19">
        <f t="shared" si="1"/>
        <v>3.12784888813129E+16</v>
      </c>
      <c r="D19" s="4">
        <f t="shared" si="2"/>
        <v>2533535461834855.5</v>
      </c>
      <c r="E19" s="4">
        <f>Input!J20</f>
        <v>3.2241200000000845</v>
      </c>
      <c r="F19">
        <f t="shared" si="3"/>
        <v>1.808652714285472</v>
      </c>
      <c r="G19">
        <f t="shared" si="10"/>
        <v>17.683256279196407</v>
      </c>
      <c r="H19">
        <f t="shared" si="6"/>
        <v>252.00303834308295</v>
      </c>
      <c r="I19">
        <f t="shared" si="4"/>
        <v>60.346047870023312</v>
      </c>
      <c r="N19" s="4" t="e">
        <f>Input!#REF!</f>
        <v>#REF!</v>
      </c>
      <c r="O19" t="e">
        <f t="shared" si="7"/>
        <v>#REF!</v>
      </c>
      <c r="P19">
        <f t="shared" si="8"/>
        <v>0</v>
      </c>
      <c r="Q19" t="e">
        <f t="shared" si="9"/>
        <v>#REF!</v>
      </c>
      <c r="R19" t="e">
        <f t="shared" si="5"/>
        <v>#REF!</v>
      </c>
    </row>
    <row r="20" spans="1:18" x14ac:dyDescent="0.25">
      <c r="A20">
        <f>Input!H21</f>
        <v>1695.4153329999999</v>
      </c>
      <c r="B20">
        <f t="shared" si="0"/>
        <v>43.853275999999823</v>
      </c>
      <c r="C20">
        <f t="shared" si="1"/>
        <v>1.1097771541179642E+19</v>
      </c>
      <c r="D20" s="4">
        <f t="shared" si="2"/>
        <v>8.9891164031643366E+17</v>
      </c>
      <c r="E20" s="4">
        <f>Input!J21</f>
        <v>3.8794290000003002</v>
      </c>
      <c r="F20">
        <f t="shared" si="3"/>
        <v>2.4639617142856878</v>
      </c>
      <c r="G20">
        <f t="shared" si="10"/>
        <v>17.683256279196407</v>
      </c>
      <c r="H20">
        <f t="shared" si="6"/>
        <v>231.62692705352094</v>
      </c>
      <c r="I20">
        <f t="shared" si="4"/>
        <v>60.346047870023312</v>
      </c>
      <c r="N20" s="4" t="e">
        <f>Input!#REF!</f>
        <v>#REF!</v>
      </c>
      <c r="O20" t="e">
        <f t="shared" si="7"/>
        <v>#REF!</v>
      </c>
      <c r="P20">
        <f t="shared" si="8"/>
        <v>0</v>
      </c>
      <c r="Q20" t="e">
        <f t="shared" si="9"/>
        <v>#REF!</v>
      </c>
      <c r="R20" t="e">
        <f t="shared" si="5"/>
        <v>#REF!</v>
      </c>
    </row>
    <row r="21" spans="1:18" x14ac:dyDescent="0.25">
      <c r="A21">
        <f>Input!H22</f>
        <v>1697.800657</v>
      </c>
      <c r="B21">
        <f t="shared" si="0"/>
        <v>46.238599999999906</v>
      </c>
      <c r="C21">
        <f t="shared" si="1"/>
        <v>1.2055044862523713E+20</v>
      </c>
      <c r="D21" s="4">
        <f t="shared" si="2"/>
        <v>9.7645010182895923E+18</v>
      </c>
      <c r="E21" s="4">
        <f>Input!J22</f>
        <v>3.7221548571428684</v>
      </c>
      <c r="F21">
        <f t="shared" si="3"/>
        <v>2.306687571428256</v>
      </c>
      <c r="G21">
        <f t="shared" si="10"/>
        <v>17.683256279196407</v>
      </c>
      <c r="H21">
        <f t="shared" si="6"/>
        <v>236.4388652247147</v>
      </c>
      <c r="I21">
        <f t="shared" si="4"/>
        <v>60.346047870023312</v>
      </c>
      <c r="N21" s="4" t="e">
        <f>Input!#REF!</f>
        <v>#REF!</v>
      </c>
      <c r="O21" t="e">
        <f t="shared" si="7"/>
        <v>#REF!</v>
      </c>
      <c r="P21">
        <f t="shared" si="8"/>
        <v>0</v>
      </c>
      <c r="Q21" t="e">
        <f t="shared" si="9"/>
        <v>#REF!</v>
      </c>
      <c r="R21" t="e">
        <f t="shared" si="5"/>
        <v>#REF!</v>
      </c>
    </row>
    <row r="22" spans="1:18" x14ac:dyDescent="0.25">
      <c r="A22">
        <f>Input!H23</f>
        <v>1700.5529550000001</v>
      </c>
      <c r="B22">
        <f t="shared" si="0"/>
        <v>48.990898000000016</v>
      </c>
      <c r="C22">
        <f t="shared" si="1"/>
        <v>1.8900646732276145E+21</v>
      </c>
      <c r="D22" s="4">
        <f t="shared" si="2"/>
        <v>1.5309390082601963E+20</v>
      </c>
      <c r="E22" s="4">
        <f>Input!J23</f>
        <v>3.958066142856751</v>
      </c>
      <c r="F22">
        <f t="shared" si="3"/>
        <v>2.5425988571421385</v>
      </c>
      <c r="G22">
        <f t="shared" si="10"/>
        <v>17.683256279196407</v>
      </c>
      <c r="H22">
        <f t="shared" si="6"/>
        <v>229.239507172007</v>
      </c>
      <c r="I22">
        <f t="shared" si="4"/>
        <v>60.346047870023312</v>
      </c>
      <c r="N22" s="4" t="e">
        <f>Input!#REF!</f>
        <v>#REF!</v>
      </c>
      <c r="O22" t="e">
        <f t="shared" si="7"/>
        <v>#REF!</v>
      </c>
      <c r="P22">
        <f t="shared" si="8"/>
        <v>0</v>
      </c>
      <c r="Q22" t="e">
        <f t="shared" si="9"/>
        <v>#REF!</v>
      </c>
      <c r="R22" t="e">
        <f t="shared" si="5"/>
        <v>#REF!</v>
      </c>
    </row>
    <row r="23" spans="1:18" x14ac:dyDescent="0.25">
      <c r="A23">
        <f>Input!H24</f>
        <v>1712.6630640000001</v>
      </c>
      <c r="B23">
        <f t="shared" si="0"/>
        <v>61.101006999999981</v>
      </c>
      <c r="C23">
        <f t="shared" si="1"/>
        <v>3.43423633491159E+26</v>
      </c>
      <c r="D23" s="4">
        <f t="shared" si="2"/>
        <v>2.7817071252500595E+25</v>
      </c>
      <c r="E23" s="4">
        <f>Input!J24</f>
        <v>5.2948962857144579</v>
      </c>
      <c r="F23">
        <f t="shared" si="3"/>
        <v>3.8794289999998455</v>
      </c>
      <c r="G23">
        <f t="shared" si="10"/>
        <v>17.683256279196407</v>
      </c>
      <c r="H23">
        <f t="shared" si="6"/>
        <v>190.54564755389114</v>
      </c>
      <c r="I23">
        <f t="shared" si="4"/>
        <v>60.346047870023312</v>
      </c>
      <c r="N23" s="4" t="e">
        <f>Input!#REF!</f>
        <v>#REF!</v>
      </c>
      <c r="O23" t="e">
        <f t="shared" si="7"/>
        <v>#REF!</v>
      </c>
      <c r="P23">
        <f t="shared" si="8"/>
        <v>0</v>
      </c>
      <c r="Q23" t="e">
        <f t="shared" si="9"/>
        <v>#REF!</v>
      </c>
      <c r="R23" t="e">
        <f t="shared" si="5"/>
        <v>#REF!</v>
      </c>
    </row>
    <row r="24" spans="1:18" x14ac:dyDescent="0.25">
      <c r="A24">
        <f>Input!H25</f>
        <v>1717.8006869999999</v>
      </c>
      <c r="B24">
        <f t="shared" si="0"/>
        <v>66.23862999999983</v>
      </c>
      <c r="C24">
        <f t="shared" si="1"/>
        <v>5.8488636596774904E+28</v>
      </c>
      <c r="D24" s="4">
        <f t="shared" si="2"/>
        <v>4.7375381686303953E+27</v>
      </c>
      <c r="E24" s="4">
        <f>Input!J25</f>
        <v>5.5570200000001932</v>
      </c>
      <c r="F24">
        <f t="shared" si="3"/>
        <v>4.1415527142855808</v>
      </c>
      <c r="G24">
        <f t="shared" si="10"/>
        <v>17.683256279196407</v>
      </c>
      <c r="H24">
        <f t="shared" si="6"/>
        <v>183.37773543991855</v>
      </c>
      <c r="I24">
        <f t="shared" si="4"/>
        <v>60.346047870023312</v>
      </c>
      <c r="N24" s="4" t="e">
        <f>Input!#REF!</f>
        <v>#REF!</v>
      </c>
      <c r="O24" t="e">
        <f t="shared" si="7"/>
        <v>#REF!</v>
      </c>
      <c r="P24">
        <f t="shared" si="8"/>
        <v>0</v>
      </c>
      <c r="Q24" t="e">
        <f t="shared" si="9"/>
        <v>#REF!</v>
      </c>
      <c r="R24" t="e">
        <f t="shared" si="5"/>
        <v>#REF!</v>
      </c>
    </row>
    <row r="25" spans="1:18" x14ac:dyDescent="0.25">
      <c r="A25">
        <f>Input!H26</f>
        <v>1726.4245530000001</v>
      </c>
      <c r="B25">
        <f t="shared" si="0"/>
        <v>74.862495999999965</v>
      </c>
      <c r="C25">
        <f t="shared" si="1"/>
        <v>3.2536356224936755E+32</v>
      </c>
      <c r="D25" s="4">
        <f t="shared" si="2"/>
        <v>2.6354218264046957E+31</v>
      </c>
      <c r="E25" s="4">
        <f>Input!J26</f>
        <v>6.2123290000001816</v>
      </c>
      <c r="F25">
        <f t="shared" si="3"/>
        <v>4.7968617142855692</v>
      </c>
      <c r="G25">
        <f t="shared" si="10"/>
        <v>17.683256279196407</v>
      </c>
      <c r="H25">
        <f t="shared" si="6"/>
        <v>166.05916488256358</v>
      </c>
      <c r="I25">
        <f t="shared" si="4"/>
        <v>60.346047870023312</v>
      </c>
      <c r="N25" s="4" t="e">
        <f>Input!#REF!</f>
        <v>#REF!</v>
      </c>
      <c r="O25" t="e">
        <f t="shared" si="7"/>
        <v>#REF!</v>
      </c>
      <c r="P25">
        <f t="shared" si="8"/>
        <v>0</v>
      </c>
      <c r="Q25" t="e">
        <f t="shared" si="9"/>
        <v>#REF!</v>
      </c>
      <c r="R25" t="e">
        <f t="shared" si="5"/>
        <v>#REF!</v>
      </c>
    </row>
    <row r="26" spans="1:18" x14ac:dyDescent="0.25">
      <c r="A26">
        <f>Input!H27</f>
        <v>1737.2502569999999</v>
      </c>
      <c r="B26">
        <f t="shared" si="0"/>
        <v>85.688199999999824</v>
      </c>
      <c r="C26">
        <f t="shared" si="1"/>
        <v>1.6364864895389545E+37</v>
      </c>
      <c r="D26" s="4">
        <f t="shared" si="2"/>
        <v>1.3255424741882705E+36</v>
      </c>
      <c r="E26" s="4">
        <f>Input!J27</f>
        <v>6.8152132857139804</v>
      </c>
      <c r="F26">
        <f t="shared" si="3"/>
        <v>5.399745999999368</v>
      </c>
      <c r="G26">
        <f t="shared" si="10"/>
        <v>17.683256279196407</v>
      </c>
      <c r="H26">
        <f t="shared" si="6"/>
        <v>150.8846247791393</v>
      </c>
      <c r="I26">
        <f t="shared" si="4"/>
        <v>60.346047870023312</v>
      </c>
      <c r="N26" s="4" t="e">
        <f>Input!#REF!</f>
        <v>#REF!</v>
      </c>
      <c r="O26" t="e">
        <f t="shared" si="7"/>
        <v>#REF!</v>
      </c>
      <c r="P26">
        <f t="shared" si="8"/>
        <v>0</v>
      </c>
      <c r="Q26" t="e">
        <f t="shared" si="9"/>
        <v>#REF!</v>
      </c>
      <c r="R26" t="e">
        <f t="shared" si="5"/>
        <v>#REF!</v>
      </c>
    </row>
    <row r="27" spans="1:18" x14ac:dyDescent="0.25">
      <c r="A27">
        <f>Input!H28</f>
        <v>1752.4796369999999</v>
      </c>
      <c r="B27">
        <f t="shared" si="0"/>
        <v>100.91757999999982</v>
      </c>
      <c r="C27">
        <f t="shared" si="1"/>
        <v>6.728962701590607E+43</v>
      </c>
      <c r="D27" s="4">
        <f t="shared" si="2"/>
        <v>5.4504121636224994E+42</v>
      </c>
      <c r="E27" s="4">
        <f>Input!J28</f>
        <v>8.1520434285716874</v>
      </c>
      <c r="F27">
        <f t="shared" si="3"/>
        <v>6.736576142857075</v>
      </c>
      <c r="G27">
        <f t="shared" si="10"/>
        <v>17.683256279196407</v>
      </c>
      <c r="H27">
        <f t="shared" si="6"/>
        <v>119.82980600732608</v>
      </c>
      <c r="I27">
        <f t="shared" si="4"/>
        <v>60.346047870023312</v>
      </c>
      <c r="N27" s="4" t="e">
        <f>Input!#REF!</f>
        <v>#REF!</v>
      </c>
      <c r="O27" t="e">
        <f t="shared" si="7"/>
        <v>#REF!</v>
      </c>
      <c r="P27">
        <f t="shared" si="8"/>
        <v>0</v>
      </c>
      <c r="Q27" t="e">
        <f t="shared" si="9"/>
        <v>#REF!</v>
      </c>
      <c r="R27" t="e">
        <f t="shared" si="5"/>
        <v>#REF!</v>
      </c>
    </row>
    <row r="28" spans="1:18" x14ac:dyDescent="0.25">
      <c r="A28">
        <f>Input!H29</f>
        <v>1761.2869889999999</v>
      </c>
      <c r="B28">
        <f t="shared" si="0"/>
        <v>109.72493199999985</v>
      </c>
      <c r="C28">
        <f t="shared" si="1"/>
        <v>4.4970994814459727E+47</v>
      </c>
      <c r="D28" s="4">
        <f t="shared" si="2"/>
        <v>3.6426187514606954E+46</v>
      </c>
      <c r="E28" s="4">
        <f>Input!J29</f>
        <v>9.0694759999998951</v>
      </c>
      <c r="F28">
        <f t="shared" si="3"/>
        <v>7.6540087142852826</v>
      </c>
      <c r="G28">
        <f t="shared" si="10"/>
        <v>17.683256279196407</v>
      </c>
      <c r="H28">
        <f t="shared" si="6"/>
        <v>100.58580671827571</v>
      </c>
      <c r="I28">
        <f t="shared" si="4"/>
        <v>60.346047870023312</v>
      </c>
      <c r="N28" s="4" t="e">
        <f>Input!#REF!</f>
        <v>#REF!</v>
      </c>
      <c r="O28" t="e">
        <f t="shared" si="7"/>
        <v>#REF!</v>
      </c>
      <c r="P28">
        <f t="shared" si="8"/>
        <v>0</v>
      </c>
      <c r="Q28" t="e">
        <f t="shared" si="9"/>
        <v>#REF!</v>
      </c>
      <c r="R28" t="e">
        <f t="shared" si="5"/>
        <v>#REF!</v>
      </c>
    </row>
    <row r="29" spans="1:18" x14ac:dyDescent="0.25">
      <c r="A29">
        <f>Input!H30</f>
        <v>1768.442963</v>
      </c>
      <c r="B29">
        <f t="shared" si="0"/>
        <v>116.88090599999987</v>
      </c>
      <c r="C29">
        <f t="shared" si="1"/>
        <v>5.7641133914473403E+50</v>
      </c>
      <c r="D29" s="4">
        <f t="shared" si="2"/>
        <v>4.6688910511894429E+49</v>
      </c>
      <c r="E29" s="4">
        <f>Input!J30</f>
        <v>9.6985725714284854</v>
      </c>
      <c r="F29">
        <f t="shared" si="3"/>
        <v>8.2831052857138729</v>
      </c>
      <c r="G29">
        <f t="shared" si="10"/>
        <v>17.683256279196407</v>
      </c>
      <c r="H29">
        <f t="shared" si="6"/>
        <v>88.362838700270657</v>
      </c>
      <c r="I29">
        <f t="shared" si="4"/>
        <v>60.346047870023312</v>
      </c>
      <c r="N29" s="4" t="e">
        <f>Input!#REF!</f>
        <v>#REF!</v>
      </c>
      <c r="O29" t="e">
        <f t="shared" si="7"/>
        <v>#REF!</v>
      </c>
      <c r="P29">
        <f t="shared" si="8"/>
        <v>0</v>
      </c>
      <c r="Q29" t="e">
        <f t="shared" si="9"/>
        <v>#REF!</v>
      </c>
      <c r="R29" t="e">
        <f t="shared" si="5"/>
        <v>#REF!</v>
      </c>
    </row>
    <row r="30" spans="1:18" x14ac:dyDescent="0.25">
      <c r="A30">
        <f>Input!H31</f>
        <v>1776.8833420000001</v>
      </c>
      <c r="B30">
        <f t="shared" si="0"/>
        <v>125.32128499999999</v>
      </c>
      <c r="C30">
        <f t="shared" si="1"/>
        <v>2.6689629222403357E+54</v>
      </c>
      <c r="D30" s="4">
        <f t="shared" si="2"/>
        <v>2.1618410772580945E+53</v>
      </c>
      <c r="E30" s="4">
        <f>Input!J31</f>
        <v>9.1743254285711373</v>
      </c>
      <c r="F30">
        <f t="shared" si="3"/>
        <v>7.7588581428565249</v>
      </c>
      <c r="G30">
        <f t="shared" si="10"/>
        <v>17.683256279196407</v>
      </c>
      <c r="H30">
        <f t="shared" si="6"/>
        <v>98.493678368586515</v>
      </c>
      <c r="I30">
        <f t="shared" si="4"/>
        <v>60.346047870023312</v>
      </c>
      <c r="N30" s="4" t="e">
        <f>Input!#REF!</f>
        <v>#REF!</v>
      </c>
      <c r="O30" t="e">
        <f t="shared" si="7"/>
        <v>#REF!</v>
      </c>
      <c r="P30">
        <f t="shared" si="8"/>
        <v>0</v>
      </c>
      <c r="Q30" t="e">
        <f t="shared" si="9"/>
        <v>#REF!</v>
      </c>
      <c r="R30" t="e">
        <f t="shared" si="5"/>
        <v>#REF!</v>
      </c>
    </row>
    <row r="31" spans="1:18" x14ac:dyDescent="0.25">
      <c r="A31">
        <f>Input!H32</f>
        <v>1789.1769380000001</v>
      </c>
      <c r="B31">
        <f t="shared" si="0"/>
        <v>137.61488099999997</v>
      </c>
      <c r="C31">
        <f t="shared" si="1"/>
        <v>5.826173936742952E+59</v>
      </c>
      <c r="D31" s="4">
        <f t="shared" si="2"/>
        <v>4.7191596536413913E+58</v>
      </c>
      <c r="E31" s="4">
        <f>Input!J32</f>
        <v>10.196607285714663</v>
      </c>
      <c r="F31">
        <f t="shared" si="3"/>
        <v>8.7811400000000503</v>
      </c>
      <c r="G31">
        <f t="shared" si="10"/>
        <v>17.683256279196407</v>
      </c>
      <c r="H31">
        <f t="shared" si="6"/>
        <v>79.247674248332771</v>
      </c>
      <c r="I31">
        <f t="shared" si="4"/>
        <v>60.346047870023312</v>
      </c>
      <c r="N31" s="4" t="e">
        <f>Input!#REF!</f>
        <v>#REF!</v>
      </c>
      <c r="O31" t="e">
        <f t="shared" si="7"/>
        <v>#REF!</v>
      </c>
      <c r="P31">
        <f t="shared" si="8"/>
        <v>0</v>
      </c>
      <c r="Q31" t="e">
        <f t="shared" si="9"/>
        <v>#REF!</v>
      </c>
      <c r="R31" t="e">
        <f t="shared" si="5"/>
        <v>#REF!</v>
      </c>
    </row>
    <row r="32" spans="1:18" x14ac:dyDescent="0.25">
      <c r="A32">
        <f>Input!H33</f>
        <v>1795.0485060000001</v>
      </c>
      <c r="B32">
        <f t="shared" si="0"/>
        <v>143.48644899999999</v>
      </c>
      <c r="C32">
        <f t="shared" si="1"/>
        <v>2.0671549350413203E+62</v>
      </c>
      <c r="D32" s="4">
        <f t="shared" si="2"/>
        <v>1.6743808669615909E+61</v>
      </c>
      <c r="E32" s="4">
        <f>Input!J33</f>
        <v>9.8034218571426663</v>
      </c>
      <c r="F32">
        <f t="shared" si="3"/>
        <v>8.3879545714280539</v>
      </c>
      <c r="G32">
        <f t="shared" si="10"/>
        <v>17.683256279196407</v>
      </c>
      <c r="H32">
        <f t="shared" si="6"/>
        <v>86.402633838441247</v>
      </c>
      <c r="I32">
        <f t="shared" si="4"/>
        <v>60.346047870023312</v>
      </c>
      <c r="N32" s="4" t="e">
        <f>Input!#REF!</f>
        <v>#REF!</v>
      </c>
      <c r="O32" t="e">
        <f t="shared" si="7"/>
        <v>#REF!</v>
      </c>
      <c r="P32">
        <f t="shared" si="8"/>
        <v>0</v>
      </c>
      <c r="Q32" t="e">
        <f t="shared" si="9"/>
        <v>#REF!</v>
      </c>
      <c r="R32" t="e">
        <f t="shared" si="5"/>
        <v>#REF!</v>
      </c>
    </row>
    <row r="33" spans="1:18" x14ac:dyDescent="0.25">
      <c r="A33">
        <f>Input!H34</f>
        <v>1807.5255890000001</v>
      </c>
      <c r="B33">
        <f t="shared" si="0"/>
        <v>155.96353199999999</v>
      </c>
      <c r="C33">
        <f t="shared" si="1"/>
        <v>5.4212736000075654E+67</v>
      </c>
      <c r="D33" s="4">
        <f t="shared" si="2"/>
        <v>4.3911932465938781E+66</v>
      </c>
      <c r="E33" s="4">
        <f>Input!J34</f>
        <v>10.039333142857231</v>
      </c>
      <c r="F33">
        <f t="shared" si="3"/>
        <v>8.6238658571426186</v>
      </c>
      <c r="G33">
        <f t="shared" si="10"/>
        <v>17.683256279196407</v>
      </c>
      <c r="H33">
        <f t="shared" si="6"/>
        <v>82.072554819199908</v>
      </c>
      <c r="I33">
        <f t="shared" si="4"/>
        <v>60.346047870023312</v>
      </c>
      <c r="N33" s="4" t="e">
        <f>Input!#REF!</f>
        <v>#REF!</v>
      </c>
      <c r="O33" t="e">
        <f t="shared" si="7"/>
        <v>#REF!</v>
      </c>
      <c r="P33">
        <f t="shared" si="8"/>
        <v>0</v>
      </c>
      <c r="Q33" t="e">
        <f t="shared" si="9"/>
        <v>#REF!</v>
      </c>
      <c r="R33" t="e">
        <f t="shared" si="5"/>
        <v>#REF!</v>
      </c>
    </row>
    <row r="34" spans="1:18" x14ac:dyDescent="0.25">
      <c r="A34">
        <f>Input!H35</f>
        <v>1817.98432</v>
      </c>
      <c r="B34">
        <f t="shared" si="0"/>
        <v>166.42226299999993</v>
      </c>
      <c r="C34">
        <f t="shared" si="1"/>
        <v>1.8891675917865265E+72</v>
      </c>
      <c r="D34" s="4">
        <f t="shared" si="2"/>
        <v>1.5302123786420665E+71</v>
      </c>
      <c r="E34" s="4">
        <f>Input!J35</f>
        <v>9.3578118571426785</v>
      </c>
      <c r="F34">
        <f t="shared" si="3"/>
        <v>7.942344571428066</v>
      </c>
      <c r="G34">
        <f t="shared" si="10"/>
        <v>17.683256279196407</v>
      </c>
      <c r="H34">
        <f t="shared" si="6"/>
        <v>94.885360898538323</v>
      </c>
      <c r="I34">
        <f t="shared" si="4"/>
        <v>60.346047870023312</v>
      </c>
      <c r="N34" s="4" t="e">
        <f>Input!#REF!</f>
        <v>#REF!</v>
      </c>
      <c r="O34" t="e">
        <f t="shared" si="7"/>
        <v>#REF!</v>
      </c>
      <c r="P34">
        <f t="shared" si="8"/>
        <v>0</v>
      </c>
      <c r="Q34" t="e">
        <f t="shared" si="9"/>
        <v>#REF!</v>
      </c>
      <c r="R34" t="e">
        <f t="shared" si="5"/>
        <v>#REF!</v>
      </c>
    </row>
    <row r="35" spans="1:18" x14ac:dyDescent="0.25">
      <c r="A35">
        <f>Input!H36</f>
        <v>1828.443051</v>
      </c>
      <c r="B35">
        <f t="shared" si="0"/>
        <v>176.88099399999987</v>
      </c>
      <c r="C35">
        <f t="shared" si="1"/>
        <v>6.5832393883450622E+76</v>
      </c>
      <c r="D35" s="4">
        <f t="shared" si="2"/>
        <v>5.3323773112597209E+75</v>
      </c>
      <c r="E35" s="4">
        <f>Input!J36</f>
        <v>9.5937231428574705</v>
      </c>
      <c r="F35">
        <f t="shared" si="3"/>
        <v>8.1782558571428581</v>
      </c>
      <c r="G35">
        <f t="shared" si="10"/>
        <v>17.683256279196407</v>
      </c>
      <c r="H35">
        <f t="shared" si="6"/>
        <v>90.34503302323813</v>
      </c>
      <c r="I35">
        <f t="shared" si="4"/>
        <v>60.346047870023312</v>
      </c>
      <c r="N35" s="4" t="e">
        <f>Input!#REF!</f>
        <v>#REF!</v>
      </c>
      <c r="O35" t="e">
        <f t="shared" si="7"/>
        <v>#REF!</v>
      </c>
      <c r="P35">
        <f t="shared" si="8"/>
        <v>0</v>
      </c>
      <c r="Q35" t="e">
        <f t="shared" si="9"/>
        <v>#REF!</v>
      </c>
      <c r="R35" t="e">
        <f t="shared" si="5"/>
        <v>#REF!</v>
      </c>
    </row>
    <row r="36" spans="1:18" x14ac:dyDescent="0.25">
      <c r="A36">
        <f>Input!H37</f>
        <v>1835.7825110000001</v>
      </c>
      <c r="B36">
        <f t="shared" si="0"/>
        <v>184.22045400000002</v>
      </c>
      <c r="C36">
        <f t="shared" si="1"/>
        <v>1.0137400997951173E+80</v>
      </c>
      <c r="D36" s="4">
        <f t="shared" si="2"/>
        <v>8.2112230602335055E+78</v>
      </c>
      <c r="E36" s="4">
        <f>Input!J37</f>
        <v>9.6199354285713525</v>
      </c>
      <c r="F36">
        <f t="shared" si="3"/>
        <v>8.2044681428567401</v>
      </c>
      <c r="G36">
        <f t="shared" si="10"/>
        <v>17.683256279196407</v>
      </c>
      <c r="H36">
        <f t="shared" si="6"/>
        <v>89.847424533613605</v>
      </c>
      <c r="I36">
        <f t="shared" si="4"/>
        <v>60.346047870023312</v>
      </c>
      <c r="N36" s="4" t="e">
        <f>Input!#REF!</f>
        <v>#REF!</v>
      </c>
      <c r="O36" t="e">
        <f t="shared" si="7"/>
        <v>#REF!</v>
      </c>
      <c r="P36">
        <f t="shared" si="8"/>
        <v>0</v>
      </c>
      <c r="Q36" t="e">
        <f t="shared" si="9"/>
        <v>#REF!</v>
      </c>
      <c r="R36" t="e">
        <f t="shared" si="5"/>
        <v>#REF!</v>
      </c>
    </row>
    <row r="37" spans="1:18" x14ac:dyDescent="0.25">
      <c r="A37">
        <f>Input!H38</f>
        <v>1845.8742689999999</v>
      </c>
      <c r="B37">
        <f t="shared" si="0"/>
        <v>194.31221199999982</v>
      </c>
      <c r="C37">
        <f t="shared" si="1"/>
        <v>2.4474928853174042E+84</v>
      </c>
      <c r="D37" s="4">
        <f t="shared" si="2"/>
        <v>1.9824519148189372E+83</v>
      </c>
      <c r="E37" s="4">
        <f>Input!J38</f>
        <v>9.8558467142856898</v>
      </c>
      <c r="F37">
        <f t="shared" si="3"/>
        <v>8.4403794285710774</v>
      </c>
      <c r="G37">
        <f t="shared" si="10"/>
        <v>17.683256279196407</v>
      </c>
      <c r="H37">
        <f t="shared" si="6"/>
        <v>85.430772475825606</v>
      </c>
      <c r="I37">
        <f t="shared" si="4"/>
        <v>60.346047870023312</v>
      </c>
      <c r="N37" s="4" t="e">
        <f>Input!#REF!</f>
        <v>#REF!</v>
      </c>
      <c r="O37" t="e">
        <f t="shared" si="7"/>
        <v>#REF!</v>
      </c>
      <c r="P37">
        <f t="shared" si="8"/>
        <v>0</v>
      </c>
      <c r="Q37" t="e">
        <f t="shared" si="9"/>
        <v>#REF!</v>
      </c>
      <c r="R37" t="e">
        <f t="shared" si="5"/>
        <v>#REF!</v>
      </c>
    </row>
    <row r="38" spans="1:18" x14ac:dyDescent="0.25">
      <c r="A38">
        <f>Input!H39</f>
        <v>1855.2320810000001</v>
      </c>
      <c r="B38">
        <f t="shared" si="0"/>
        <v>203.67002400000001</v>
      </c>
      <c r="C38">
        <f t="shared" si="1"/>
        <v>2.8364004937500247E+88</v>
      </c>
      <c r="D38" s="4">
        <f t="shared" si="2"/>
        <v>2.2974643251307716E+87</v>
      </c>
      <c r="E38" s="4">
        <f>Input!J39</f>
        <v>9.4364489999998113</v>
      </c>
      <c r="F38">
        <f t="shared" si="3"/>
        <v>8.0209817142851989</v>
      </c>
      <c r="G38">
        <f t="shared" si="10"/>
        <v>17.683256279196407</v>
      </c>
      <c r="H38">
        <f t="shared" si="6"/>
        <v>93.359549767730073</v>
      </c>
      <c r="I38">
        <f t="shared" si="4"/>
        <v>60.346047870023312</v>
      </c>
      <c r="N38" s="4" t="e">
        <f>Input!#REF!</f>
        <v>#REF!</v>
      </c>
      <c r="O38" t="e">
        <f t="shared" si="7"/>
        <v>#REF!</v>
      </c>
      <c r="P38">
        <f t="shared" si="8"/>
        <v>0</v>
      </c>
      <c r="Q38" t="e">
        <f t="shared" si="9"/>
        <v>#REF!</v>
      </c>
      <c r="R38" t="e">
        <f t="shared" si="5"/>
        <v>#REF!</v>
      </c>
    </row>
    <row r="39" spans="1:18" x14ac:dyDescent="0.25">
      <c r="A39">
        <f>Input!H40</f>
        <v>1864.5898930000001</v>
      </c>
      <c r="B39">
        <f t="shared" si="0"/>
        <v>213.02783599999998</v>
      </c>
      <c r="C39">
        <f t="shared" si="1"/>
        <v>3.2871056783072989E+92</v>
      </c>
      <c r="D39" s="4">
        <f t="shared" si="2"/>
        <v>2.66253233472726E+91</v>
      </c>
      <c r="E39" s="4">
        <f>Input!J40</f>
        <v>9.93448385714305</v>
      </c>
      <c r="F39">
        <f t="shared" si="3"/>
        <v>8.5190165714284376</v>
      </c>
      <c r="G39">
        <f t="shared" si="10"/>
        <v>17.683256279196407</v>
      </c>
      <c r="H39">
        <f t="shared" si="6"/>
        <v>83.983289421431152</v>
      </c>
      <c r="I39">
        <f t="shared" si="4"/>
        <v>60.346047870023312</v>
      </c>
      <c r="N39" s="4" t="e">
        <f>Input!#REF!</f>
        <v>#REF!</v>
      </c>
      <c r="O39" t="e">
        <f t="shared" si="7"/>
        <v>#REF!</v>
      </c>
      <c r="P39">
        <f t="shared" si="8"/>
        <v>0</v>
      </c>
      <c r="Q39" t="e">
        <f t="shared" si="9"/>
        <v>#REF!</v>
      </c>
      <c r="R39" t="e">
        <f t="shared" si="5"/>
        <v>#REF!</v>
      </c>
    </row>
    <row r="40" spans="1:18" x14ac:dyDescent="0.25">
      <c r="A40">
        <f>Input!H41</f>
        <v>1871.011921</v>
      </c>
      <c r="B40">
        <f t="shared" si="0"/>
        <v>219.44986399999993</v>
      </c>
      <c r="C40">
        <f t="shared" si="1"/>
        <v>2.0223903746026238E+95</v>
      </c>
      <c r="D40" s="4">
        <f t="shared" si="2"/>
        <v>1.6381218898302997E+94</v>
      </c>
      <c r="E40" s="4">
        <f>Input!J41</f>
        <v>9.0694760000001224</v>
      </c>
      <c r="F40">
        <f t="shared" si="3"/>
        <v>7.65400871428551</v>
      </c>
      <c r="G40">
        <f t="shared" si="10"/>
        <v>17.683256279196407</v>
      </c>
      <c r="H40">
        <f t="shared" si="6"/>
        <v>100.58580671827114</v>
      </c>
      <c r="I40">
        <f t="shared" si="4"/>
        <v>60.346047870023312</v>
      </c>
      <c r="N40" s="4" t="e">
        <f>Input!#REF!</f>
        <v>#REF!</v>
      </c>
      <c r="O40" t="e">
        <f t="shared" si="7"/>
        <v>#REF!</v>
      </c>
      <c r="P40">
        <f t="shared" si="8"/>
        <v>0</v>
      </c>
      <c r="Q40" t="e">
        <f t="shared" si="9"/>
        <v>#REF!</v>
      </c>
      <c r="R40" t="e">
        <f t="shared" si="5"/>
        <v>#REF!</v>
      </c>
    </row>
    <row r="41" spans="1:18" x14ac:dyDescent="0.25">
      <c r="A41">
        <f>Input!H42</f>
        <v>1885.3238679999999</v>
      </c>
      <c r="B41">
        <f t="shared" si="0"/>
        <v>233.76181099999985</v>
      </c>
      <c r="C41">
        <f t="shared" si="1"/>
        <v>3.3224969964479846E+101</v>
      </c>
      <c r="D41" s="4">
        <f t="shared" si="2"/>
        <v>2.6911990519368868E+100</v>
      </c>
      <c r="E41" s="4">
        <f>Input!J42</f>
        <v>9.6199354285711252</v>
      </c>
      <c r="F41">
        <f t="shared" si="3"/>
        <v>8.2044681428565127</v>
      </c>
      <c r="G41">
        <f t="shared" si="10"/>
        <v>17.683256279196407</v>
      </c>
      <c r="H41">
        <f t="shared" si="6"/>
        <v>89.847424533617911</v>
      </c>
      <c r="I41">
        <f t="shared" si="4"/>
        <v>60.346047870023312</v>
      </c>
      <c r="N41" s="4" t="e">
        <f>Input!#REF!</f>
        <v>#REF!</v>
      </c>
      <c r="O41" t="e">
        <f t="shared" si="7"/>
        <v>#REF!</v>
      </c>
      <c r="P41">
        <f t="shared" si="8"/>
        <v>0</v>
      </c>
      <c r="Q41" t="e">
        <f t="shared" si="9"/>
        <v>#REF!</v>
      </c>
      <c r="R41" t="e">
        <f t="shared" si="5"/>
        <v>#REF!</v>
      </c>
    </row>
    <row r="42" spans="1:18" x14ac:dyDescent="0.25">
      <c r="A42">
        <f>Input!H43</f>
        <v>1889.727545</v>
      </c>
      <c r="B42">
        <f t="shared" si="0"/>
        <v>238.16548799999987</v>
      </c>
      <c r="C42">
        <f t="shared" si="1"/>
        <v>2.7161716889921314E+103</v>
      </c>
      <c r="D42" s="4">
        <f t="shared" si="2"/>
        <v>2.2000798442039691E+102</v>
      </c>
      <c r="E42" s="4">
        <f>Input!J43</f>
        <v>8.754927714285941</v>
      </c>
      <c r="F42">
        <f t="shared" si="3"/>
        <v>7.3394604285713285</v>
      </c>
      <c r="G42">
        <f t="shared" si="10"/>
        <v>17.683256279196407</v>
      </c>
      <c r="H42">
        <f t="shared" si="6"/>
        <v>106.99411259940858</v>
      </c>
      <c r="I42">
        <f t="shared" si="4"/>
        <v>60.346047870023312</v>
      </c>
      <c r="N42" s="4" t="e">
        <f>Input!#REF!</f>
        <v>#REF!</v>
      </c>
      <c r="O42" t="e">
        <f t="shared" si="7"/>
        <v>#REF!</v>
      </c>
      <c r="P42">
        <f t="shared" si="8"/>
        <v>0</v>
      </c>
      <c r="Q42" t="e">
        <f t="shared" si="9"/>
        <v>#REF!</v>
      </c>
      <c r="R42" t="e">
        <f t="shared" si="5"/>
        <v>#REF!</v>
      </c>
    </row>
    <row r="43" spans="1:18" x14ac:dyDescent="0.25">
      <c r="A43">
        <f>Input!H44</f>
        <v>1894.1312210000001</v>
      </c>
      <c r="B43">
        <f t="shared" si="0"/>
        <v>242.569164</v>
      </c>
      <c r="C43">
        <f t="shared" si="1"/>
        <v>2.2204929829539333E+105</v>
      </c>
      <c r="D43" s="4">
        <f t="shared" si="2"/>
        <v>1.7985836005109206E+104</v>
      </c>
      <c r="E43" s="4">
        <f>Input!J44</f>
        <v>8.3355300000000625</v>
      </c>
      <c r="F43">
        <f t="shared" si="3"/>
        <v>6.9200627142854501</v>
      </c>
      <c r="G43">
        <f t="shared" si="10"/>
        <v>17.683256279196407</v>
      </c>
      <c r="H43">
        <f t="shared" si="6"/>
        <v>115.84633571574062</v>
      </c>
      <c r="I43">
        <f t="shared" si="4"/>
        <v>60.346047870023312</v>
      </c>
      <c r="N43" s="4" t="e">
        <f>Input!#REF!</f>
        <v>#REF!</v>
      </c>
      <c r="O43" t="e">
        <f t="shared" si="7"/>
        <v>#REF!</v>
      </c>
      <c r="P43">
        <f t="shared" si="8"/>
        <v>0</v>
      </c>
      <c r="Q43" t="e">
        <f t="shared" si="9"/>
        <v>#REF!</v>
      </c>
      <c r="R43" t="e">
        <f t="shared" si="5"/>
        <v>#REF!</v>
      </c>
    </row>
    <row r="44" spans="1:18" x14ac:dyDescent="0.25">
      <c r="A44">
        <f>Input!H45</f>
        <v>1907.342249</v>
      </c>
      <c r="B44">
        <f t="shared" si="0"/>
        <v>255.78019199999994</v>
      </c>
      <c r="C44">
        <f t="shared" si="1"/>
        <v>1.21318202151445E+111</v>
      </c>
      <c r="D44" s="4">
        <f t="shared" si="2"/>
        <v>9.8266885105299379E+109</v>
      </c>
      <c r="E44" s="4">
        <f>Input!J45</f>
        <v>8.781139999999823</v>
      </c>
      <c r="F44">
        <f t="shared" si="3"/>
        <v>7.3656727142852105</v>
      </c>
      <c r="G44">
        <f t="shared" si="10"/>
        <v>17.683256279196407</v>
      </c>
      <c r="H44">
        <f t="shared" si="6"/>
        <v>106.45253061892562</v>
      </c>
      <c r="I44">
        <f t="shared" si="4"/>
        <v>60.346047870023312</v>
      </c>
      <c r="N44" s="4" t="e">
        <f>Input!#REF!</f>
        <v>#REF!</v>
      </c>
      <c r="O44" t="e">
        <f t="shared" si="7"/>
        <v>#REF!</v>
      </c>
      <c r="P44">
        <f t="shared" si="8"/>
        <v>0</v>
      </c>
      <c r="Q44" t="e">
        <f t="shared" si="9"/>
        <v>#REF!</v>
      </c>
      <c r="R44" t="e">
        <f t="shared" si="5"/>
        <v>#REF!</v>
      </c>
    </row>
    <row r="45" spans="1:18" x14ac:dyDescent="0.25">
      <c r="A45">
        <f>Input!H46</f>
        <v>1918.1679529999999</v>
      </c>
      <c r="B45">
        <f t="shared" si="0"/>
        <v>266.6058959999998</v>
      </c>
      <c r="C45">
        <f t="shared" si="1"/>
        <v>6.1019616758385621E+115</v>
      </c>
      <c r="D45" s="4">
        <f t="shared" si="2"/>
        <v>4.9425457704033909E+114</v>
      </c>
      <c r="E45" s="4">
        <f>Input!J46</f>
        <v>8.9908388571427622</v>
      </c>
      <c r="F45">
        <f t="shared" si="3"/>
        <v>7.5753715714281498</v>
      </c>
      <c r="G45">
        <f t="shared" si="10"/>
        <v>17.683256279196407</v>
      </c>
      <c r="H45">
        <f t="shared" si="6"/>
        <v>102.16933326553537</v>
      </c>
      <c r="I45">
        <f t="shared" si="4"/>
        <v>60.346047870023312</v>
      </c>
      <c r="N45" s="4" t="e">
        <f>Input!#REF!</f>
        <v>#REF!</v>
      </c>
      <c r="O45" t="e">
        <f t="shared" si="7"/>
        <v>#REF!</v>
      </c>
      <c r="P45">
        <f t="shared" si="8"/>
        <v>0</v>
      </c>
      <c r="Q45" t="e">
        <f t="shared" si="9"/>
        <v>#REF!</v>
      </c>
      <c r="R45" t="e">
        <f t="shared" si="5"/>
        <v>#REF!</v>
      </c>
    </row>
    <row r="46" spans="1:18" x14ac:dyDescent="0.25">
      <c r="A46">
        <f>Input!H47</f>
        <v>1927.342279</v>
      </c>
      <c r="B46">
        <f t="shared" si="0"/>
        <v>275.78022199999987</v>
      </c>
      <c r="C46">
        <f t="shared" si="1"/>
        <v>5.8861135061130388E+119</v>
      </c>
      <c r="D46" s="4">
        <f t="shared" si="2"/>
        <v>4.767710280605008E+118</v>
      </c>
      <c r="E46" s="4">
        <f>Input!J47</f>
        <v>8.9646265714286528</v>
      </c>
      <c r="F46">
        <f t="shared" si="3"/>
        <v>7.5491592857140404</v>
      </c>
      <c r="G46">
        <f t="shared" si="10"/>
        <v>17.683256279196407</v>
      </c>
      <c r="H46">
        <f t="shared" si="6"/>
        <v>102.69992187330833</v>
      </c>
      <c r="I46">
        <f t="shared" si="4"/>
        <v>60.346047870023312</v>
      </c>
      <c r="N46" s="4" t="e">
        <f>Input!#REF!</f>
        <v>#REF!</v>
      </c>
      <c r="O46" t="e">
        <f t="shared" si="7"/>
        <v>#REF!</v>
      </c>
      <c r="P46">
        <f t="shared" si="8"/>
        <v>0</v>
      </c>
      <c r="Q46" t="e">
        <f t="shared" si="9"/>
        <v>#REF!</v>
      </c>
      <c r="R46" t="e">
        <f t="shared" si="5"/>
        <v>#REF!</v>
      </c>
    </row>
    <row r="47" spans="1:18" x14ac:dyDescent="0.25">
      <c r="A47">
        <f>Input!H48</f>
        <v>1934.314766</v>
      </c>
      <c r="B47">
        <f t="shared" si="0"/>
        <v>282.75270899999987</v>
      </c>
      <c r="C47">
        <f t="shared" si="1"/>
        <v>6.2797341998911906E+122</v>
      </c>
      <c r="D47" s="4">
        <f t="shared" si="2"/>
        <v>5.0865402566895586E+121</v>
      </c>
      <c r="E47" s="4">
        <f>Input!J48</f>
        <v>9.0432635714287244</v>
      </c>
      <c r="F47">
        <f t="shared" si="3"/>
        <v>7.6277962857141119</v>
      </c>
      <c r="G47">
        <f t="shared" si="10"/>
        <v>17.683256279196407</v>
      </c>
      <c r="H47">
        <f t="shared" si="6"/>
        <v>101.11227568052294</v>
      </c>
      <c r="I47">
        <f t="shared" si="4"/>
        <v>60.346047870023312</v>
      </c>
      <c r="N47" s="4" t="e">
        <f>Input!#REF!</f>
        <v>#REF!</v>
      </c>
      <c r="O47" t="e">
        <f t="shared" si="7"/>
        <v>#REF!</v>
      </c>
      <c r="P47">
        <f t="shared" si="8"/>
        <v>0</v>
      </c>
      <c r="Q47" t="e">
        <f t="shared" si="9"/>
        <v>#REF!</v>
      </c>
      <c r="R47" t="e">
        <f t="shared" si="5"/>
        <v>#REF!</v>
      </c>
    </row>
    <row r="48" spans="1:18" x14ac:dyDescent="0.25">
      <c r="A48">
        <f>Input!H49</f>
        <v>1941.6542260000001</v>
      </c>
      <c r="B48">
        <f t="shared" si="0"/>
        <v>290.09216900000001</v>
      </c>
      <c r="C48">
        <f t="shared" si="1"/>
        <v>9.6700393209988344E+125</v>
      </c>
      <c r="D48" s="4">
        <f t="shared" si="2"/>
        <v>7.8326634096844103E+124</v>
      </c>
      <c r="E48" s="4">
        <f>Input!J49</f>
        <v>8.0471939999999904</v>
      </c>
      <c r="F48">
        <f t="shared" si="3"/>
        <v>6.631726714285378</v>
      </c>
      <c r="G48">
        <f t="shared" si="10"/>
        <v>17.683256279196407</v>
      </c>
      <c r="H48">
        <f t="shared" si="6"/>
        <v>122.13630572410254</v>
      </c>
      <c r="I48">
        <f t="shared" si="4"/>
        <v>60.346047870023312</v>
      </c>
      <c r="N48" s="4" t="e">
        <f>Input!#REF!</f>
        <v>#REF!</v>
      </c>
      <c r="O48" t="e">
        <f t="shared" si="7"/>
        <v>#REF!</v>
      </c>
      <c r="P48">
        <f t="shared" si="8"/>
        <v>0</v>
      </c>
      <c r="Q48" t="e">
        <f t="shared" si="9"/>
        <v>#REF!</v>
      </c>
      <c r="R48" t="e">
        <f t="shared" si="5"/>
        <v>#REF!</v>
      </c>
    </row>
    <row r="49" spans="1:18" x14ac:dyDescent="0.25">
      <c r="A49">
        <f>Input!H50</f>
        <v>1946.9753350000001</v>
      </c>
      <c r="B49">
        <f t="shared" si="0"/>
        <v>295.41327799999999</v>
      </c>
      <c r="C49">
        <f t="shared" si="1"/>
        <v>1.9785932190628361E+128</v>
      </c>
      <c r="D49" s="4">
        <f t="shared" si="2"/>
        <v>1.6026465038202541E+127</v>
      </c>
      <c r="E49" s="4">
        <f>Input!J50</f>
        <v>8.178255714285342</v>
      </c>
      <c r="F49">
        <f t="shared" si="3"/>
        <v>6.7627884285707296</v>
      </c>
      <c r="G49">
        <f t="shared" si="10"/>
        <v>17.683256279196407</v>
      </c>
      <c r="H49">
        <f t="shared" si="6"/>
        <v>119.25661807654899</v>
      </c>
      <c r="I49">
        <f t="shared" si="4"/>
        <v>60.346047870023312</v>
      </c>
      <c r="N49" s="4" t="e">
        <f>Input!#REF!</f>
        <v>#REF!</v>
      </c>
      <c r="O49" t="e">
        <f t="shared" si="7"/>
        <v>#REF!</v>
      </c>
      <c r="P49">
        <f t="shared" si="8"/>
        <v>0</v>
      </c>
      <c r="Q49" t="e">
        <f t="shared" si="9"/>
        <v>#REF!</v>
      </c>
      <c r="R49" t="e">
        <f t="shared" si="5"/>
        <v>#REF!</v>
      </c>
    </row>
    <row r="50" spans="1:18" x14ac:dyDescent="0.25">
      <c r="A50">
        <f>Input!H51</f>
        <v>1952.8469030000001</v>
      </c>
      <c r="B50">
        <f t="shared" si="0"/>
        <v>301.28484600000002</v>
      </c>
      <c r="C50">
        <f t="shared" si="1"/>
        <v>7.0201452645121824E+130</v>
      </c>
      <c r="D50" s="4">
        <f t="shared" si="2"/>
        <v>5.6862679787256769E+129</v>
      </c>
      <c r="E50" s="4">
        <f>Input!J51</f>
        <v>8.387954571428736</v>
      </c>
      <c r="F50">
        <f t="shared" si="3"/>
        <v>6.9724872857141236</v>
      </c>
      <c r="G50">
        <f t="shared" si="10"/>
        <v>17.683256279196407</v>
      </c>
      <c r="H50">
        <f t="shared" si="6"/>
        <v>114.72057243174147</v>
      </c>
      <c r="I50">
        <f t="shared" si="4"/>
        <v>60.346047870023312</v>
      </c>
      <c r="N50" s="4" t="e">
        <f>Input!#REF!</f>
        <v>#REF!</v>
      </c>
      <c r="O50" t="e">
        <f t="shared" si="7"/>
        <v>#REF!</v>
      </c>
      <c r="P50">
        <f t="shared" si="8"/>
        <v>0</v>
      </c>
      <c r="Q50" t="e">
        <f t="shared" si="9"/>
        <v>#REF!</v>
      </c>
      <c r="R50" t="e">
        <f t="shared" si="5"/>
        <v>#REF!</v>
      </c>
    </row>
    <row r="51" spans="1:18" x14ac:dyDescent="0.25">
      <c r="A51">
        <f>Input!H52</f>
        <v>1978.3515279999999</v>
      </c>
      <c r="B51">
        <f t="shared" si="0"/>
        <v>326.78947099999982</v>
      </c>
      <c r="C51">
        <f t="shared" si="1"/>
        <v>8.3726704838630131E+141</v>
      </c>
      <c r="D51" s="4">
        <f t="shared" si="2"/>
        <v>6.7818038338157027E+140</v>
      </c>
      <c r="E51" s="4">
        <f>Input!J52</f>
        <v>10.144182714285989</v>
      </c>
      <c r="F51">
        <f t="shared" si="3"/>
        <v>8.7287154285713768</v>
      </c>
      <c r="G51">
        <f t="shared" si="10"/>
        <v>17.683256279196407</v>
      </c>
      <c r="H51">
        <f t="shared" si="6"/>
        <v>80.183801845512434</v>
      </c>
      <c r="I51">
        <f t="shared" si="4"/>
        <v>60.346047870023312</v>
      </c>
      <c r="N51" s="4" t="e">
        <f>Input!#REF!</f>
        <v>#REF!</v>
      </c>
      <c r="O51" t="e">
        <f t="shared" si="7"/>
        <v>#REF!</v>
      </c>
      <c r="P51">
        <f t="shared" si="8"/>
        <v>0</v>
      </c>
      <c r="Q51" t="e">
        <f t="shared" si="9"/>
        <v>#REF!</v>
      </c>
      <c r="R51" t="e">
        <f t="shared" si="5"/>
        <v>#REF!</v>
      </c>
    </row>
    <row r="52" spans="1:18" x14ac:dyDescent="0.25">
      <c r="A52">
        <f>Input!H53</f>
        <v>1994.6818270000001</v>
      </c>
      <c r="B52">
        <f t="shared" si="0"/>
        <v>343.11977000000002</v>
      </c>
      <c r="C52">
        <f t="shared" si="1"/>
        <v>1.0351963758981739E+149</v>
      </c>
      <c r="D52" s="4">
        <f t="shared" si="2"/>
        <v>8.3850173780865361E+147</v>
      </c>
      <c r="E52" s="4">
        <f>Input!J53</f>
        <v>10.930553428571329</v>
      </c>
      <c r="F52">
        <f t="shared" si="3"/>
        <v>9.5150861428567168</v>
      </c>
      <c r="G52">
        <f t="shared" si="10"/>
        <v>17.683256279196407</v>
      </c>
      <c r="H52">
        <f t="shared" si="6"/>
        <v>66.719003376191552</v>
      </c>
      <c r="I52">
        <f t="shared" si="4"/>
        <v>60.346047870023312</v>
      </c>
      <c r="N52" s="4" t="e">
        <f>Input!#REF!</f>
        <v>#REF!</v>
      </c>
      <c r="O52" t="e">
        <f t="shared" si="7"/>
        <v>#REF!</v>
      </c>
      <c r="P52">
        <f t="shared" si="8"/>
        <v>0</v>
      </c>
      <c r="Q52" t="e">
        <f t="shared" si="9"/>
        <v>#REF!</v>
      </c>
      <c r="R52" t="e">
        <f t="shared" si="5"/>
        <v>#REF!</v>
      </c>
    </row>
    <row r="53" spans="1:18" x14ac:dyDescent="0.25">
      <c r="A53">
        <f>Input!H54</f>
        <v>2024.590128</v>
      </c>
      <c r="B53">
        <f t="shared" si="0"/>
        <v>373.02807099999995</v>
      </c>
      <c r="C53">
        <f t="shared" si="1"/>
        <v>1.0093291830211969E+162</v>
      </c>
      <c r="D53" s="4">
        <f t="shared" si="2"/>
        <v>8.1754949465502189E+160</v>
      </c>
      <c r="E53" s="4">
        <f>Input!J54</f>
        <v>13.89254985714274</v>
      </c>
      <c r="F53">
        <f t="shared" si="3"/>
        <v>12.477082571428127</v>
      </c>
      <c r="G53" t="e">
        <f t="shared" si="10"/>
        <v>#NUM!</v>
      </c>
      <c r="H53" t="e">
        <f t="shared" si="6"/>
        <v>#NUM!</v>
      </c>
      <c r="I53" t="e">
        <f t="shared" si="4"/>
        <v>#NUM!</v>
      </c>
      <c r="N53" s="4" t="e">
        <f>Input!#REF!</f>
        <v>#REF!</v>
      </c>
      <c r="O53" t="e">
        <f t="shared" si="7"/>
        <v>#REF!</v>
      </c>
      <c r="P53" t="e">
        <f t="shared" si="8"/>
        <v>#NUM!</v>
      </c>
      <c r="Q53" t="e">
        <f t="shared" si="9"/>
        <v>#REF!</v>
      </c>
      <c r="R53" t="e">
        <f t="shared" si="5"/>
        <v>#REF!</v>
      </c>
    </row>
    <row r="54" spans="1:18" x14ac:dyDescent="0.25">
      <c r="A54">
        <f>Input!H55</f>
        <v>2040.369968</v>
      </c>
      <c r="B54">
        <f t="shared" si="0"/>
        <v>388.80791099999988</v>
      </c>
      <c r="C54">
        <f t="shared" si="1"/>
        <v>7.196648107506277E+168</v>
      </c>
      <c r="D54" s="4">
        <f t="shared" si="2"/>
        <v>5.8292340323406807E+167</v>
      </c>
      <c r="E54" s="4">
        <f>Input!J55</f>
        <v>15.150743142857436</v>
      </c>
      <c r="F54">
        <f t="shared" si="3"/>
        <v>13.735275857142824</v>
      </c>
      <c r="G54" t="e">
        <f t="shared" si="10"/>
        <v>#NUM!</v>
      </c>
      <c r="H54" t="e">
        <f t="shared" si="6"/>
        <v>#NUM!</v>
      </c>
      <c r="I54" t="e">
        <f t="shared" si="4"/>
        <v>#NUM!</v>
      </c>
      <c r="N54" s="4" t="e">
        <f>Input!#REF!</f>
        <v>#REF!</v>
      </c>
      <c r="O54" t="e">
        <f t="shared" si="7"/>
        <v>#REF!</v>
      </c>
      <c r="P54" t="e">
        <f t="shared" si="8"/>
        <v>#NUM!</v>
      </c>
      <c r="Q54" t="e">
        <f t="shared" si="9"/>
        <v>#REF!</v>
      </c>
      <c r="R54" t="e">
        <f t="shared" si="5"/>
        <v>#REF!</v>
      </c>
    </row>
    <row r="55" spans="1:18" x14ac:dyDescent="0.25">
      <c r="A55">
        <f>Input!H56</f>
        <v>2060.7369699999999</v>
      </c>
      <c r="B55">
        <f t="shared" si="0"/>
        <v>409.17491299999983</v>
      </c>
      <c r="C55">
        <f t="shared" si="1"/>
        <v>5.0397251156676108E+177</v>
      </c>
      <c r="D55" s="4">
        <f t="shared" si="2"/>
        <v>4.0821416747124296E+176</v>
      </c>
      <c r="E55" s="4">
        <f>Input!J56</f>
        <v>17.011820571428188</v>
      </c>
      <c r="F55">
        <f t="shared" si="3"/>
        <v>15.596353285713576</v>
      </c>
      <c r="G55" t="e">
        <f t="shared" si="10"/>
        <v>#NUM!</v>
      </c>
      <c r="H55" t="e">
        <f t="shared" si="6"/>
        <v>#NUM!</v>
      </c>
      <c r="I55" t="e">
        <f t="shared" si="4"/>
        <v>#NUM!</v>
      </c>
      <c r="N55" s="4" t="e">
        <f>Input!#REF!</f>
        <v>#REF!</v>
      </c>
      <c r="O55" t="e">
        <f t="shared" si="7"/>
        <v>#REF!</v>
      </c>
      <c r="P55" t="e">
        <f t="shared" si="8"/>
        <v>#NUM!</v>
      </c>
      <c r="Q55" t="e">
        <f t="shared" si="9"/>
        <v>#REF!</v>
      </c>
      <c r="R55" t="e">
        <f t="shared" si="5"/>
        <v>#REF!</v>
      </c>
    </row>
    <row r="56" spans="1:18" x14ac:dyDescent="0.25">
      <c r="A56">
        <f>Input!H57</f>
        <v>2072.6635930000002</v>
      </c>
      <c r="B56">
        <f t="shared" si="0"/>
        <v>421.10153600000012</v>
      </c>
      <c r="C56">
        <f t="shared" si="1"/>
        <v>7.622078298404342E+182</v>
      </c>
      <c r="D56" s="4">
        <f t="shared" si="2"/>
        <v>6.1738294759586011E+181</v>
      </c>
      <c r="E56" s="4">
        <f>Input!J57</f>
        <v>17.955465428571415</v>
      </c>
      <c r="F56">
        <f t="shared" si="3"/>
        <v>16.539998142856803</v>
      </c>
      <c r="G56" t="e">
        <f t="shared" si="10"/>
        <v>#NUM!</v>
      </c>
      <c r="H56" t="e">
        <f t="shared" si="6"/>
        <v>#NUM!</v>
      </c>
      <c r="I56" t="e">
        <f t="shared" si="4"/>
        <v>#NUM!</v>
      </c>
      <c r="N56" s="4" t="e">
        <f>Input!#REF!</f>
        <v>#REF!</v>
      </c>
      <c r="O56" t="e">
        <f t="shared" si="7"/>
        <v>#REF!</v>
      </c>
      <c r="P56" t="e">
        <f t="shared" si="8"/>
        <v>#NUM!</v>
      </c>
      <c r="Q56" t="e">
        <f t="shared" si="9"/>
        <v>#REF!</v>
      </c>
      <c r="R56" t="e">
        <f t="shared" si="5"/>
        <v>#REF!</v>
      </c>
    </row>
    <row r="57" spans="1:18" x14ac:dyDescent="0.25">
      <c r="A57">
        <f>Input!H58</f>
        <v>2089.5443519999999</v>
      </c>
      <c r="B57">
        <f t="shared" si="0"/>
        <v>437.98229499999979</v>
      </c>
      <c r="C57">
        <f t="shared" si="1"/>
        <v>1.6341574184711661E+190</v>
      </c>
      <c r="D57" s="4">
        <f t="shared" si="2"/>
        <v>1.3236559431075119E+189</v>
      </c>
      <c r="E57" s="4">
        <f>Input!J58</f>
        <v>19.528207000000521</v>
      </c>
      <c r="F57">
        <f t="shared" si="3"/>
        <v>18.112739714285908</v>
      </c>
      <c r="G57" t="e">
        <f t="shared" si="10"/>
        <v>#NUM!</v>
      </c>
      <c r="H57" t="e">
        <f t="shared" si="6"/>
        <v>#NUM!</v>
      </c>
      <c r="I57" t="e">
        <f t="shared" si="4"/>
        <v>#NUM!</v>
      </c>
      <c r="N57" s="4" t="e">
        <f>Input!#REF!</f>
        <v>#REF!</v>
      </c>
      <c r="O57" t="e">
        <f t="shared" si="7"/>
        <v>#REF!</v>
      </c>
      <c r="P57" t="e">
        <f t="shared" si="8"/>
        <v>#NUM!</v>
      </c>
      <c r="Q57" t="e">
        <f t="shared" si="9"/>
        <v>#REF!</v>
      </c>
      <c r="R57" t="e">
        <f t="shared" si="5"/>
        <v>#REF!</v>
      </c>
    </row>
    <row r="58" spans="1:18" x14ac:dyDescent="0.25">
      <c r="A58">
        <f>Input!H59</f>
        <v>2113.9480570000001</v>
      </c>
      <c r="B58">
        <f t="shared" si="0"/>
        <v>462.38599999999997</v>
      </c>
      <c r="C58">
        <f t="shared" si="1"/>
        <v>6.4816907931032886E+200</v>
      </c>
      <c r="D58" s="4">
        <f t="shared" si="2"/>
        <v>5.2501236678305922E+199</v>
      </c>
      <c r="E58" s="4">
        <f>Input!J59</f>
        <v>19.370932714285118</v>
      </c>
      <c r="F58">
        <f t="shared" si="3"/>
        <v>17.955465428570506</v>
      </c>
      <c r="G58" t="e">
        <f t="shared" si="10"/>
        <v>#NUM!</v>
      </c>
      <c r="H58" t="e">
        <f t="shared" si="6"/>
        <v>#NUM!</v>
      </c>
      <c r="I58" t="e">
        <f t="shared" si="4"/>
        <v>#NUM!</v>
      </c>
      <c r="N58" s="4" t="e">
        <f>Input!#REF!</f>
        <v>#REF!</v>
      </c>
      <c r="O58" t="e">
        <f t="shared" si="7"/>
        <v>#REF!</v>
      </c>
      <c r="P58" t="e">
        <f t="shared" si="8"/>
        <v>#NUM!</v>
      </c>
      <c r="Q58" t="e">
        <f t="shared" si="9"/>
        <v>#REF!</v>
      </c>
      <c r="R58" t="e">
        <f t="shared" si="5"/>
        <v>#REF!</v>
      </c>
    </row>
    <row r="59" spans="1:18" x14ac:dyDescent="0.25">
      <c r="A59">
        <f>Input!H60</f>
        <v>2132.663681</v>
      </c>
      <c r="B59">
        <f t="shared" si="0"/>
        <v>481.1016239999999</v>
      </c>
      <c r="C59">
        <f t="shared" si="1"/>
        <v>8.7052357695716196E+208</v>
      </c>
      <c r="D59" s="4">
        <f t="shared" si="2"/>
        <v>7.0511793614874946E+207</v>
      </c>
      <c r="E59" s="4">
        <f>Input!J60</f>
        <v>19.71169342857138</v>
      </c>
      <c r="F59">
        <f t="shared" si="3"/>
        <v>18.296226142856767</v>
      </c>
      <c r="G59" t="e">
        <f t="shared" si="10"/>
        <v>#NUM!</v>
      </c>
      <c r="H59" t="e">
        <f t="shared" si="6"/>
        <v>#NUM!</v>
      </c>
      <c r="I59" t="e">
        <f t="shared" si="4"/>
        <v>#NUM!</v>
      </c>
      <c r="N59" s="4" t="e">
        <f>Input!#REF!</f>
        <v>#REF!</v>
      </c>
      <c r="O59" t="e">
        <f t="shared" si="7"/>
        <v>#REF!</v>
      </c>
      <c r="P59" t="e">
        <f t="shared" si="8"/>
        <v>#NUM!</v>
      </c>
      <c r="Q59" t="e">
        <f t="shared" si="9"/>
        <v>#REF!</v>
      </c>
      <c r="R59" t="e">
        <f t="shared" si="5"/>
        <v>#REF!</v>
      </c>
    </row>
    <row r="60" spans="1:18" x14ac:dyDescent="0.25">
      <c r="A60">
        <f>Input!H61</f>
        <v>2155.2325209999999</v>
      </c>
      <c r="B60">
        <f t="shared" si="0"/>
        <v>503.67046399999981</v>
      </c>
      <c r="C60">
        <f t="shared" si="1"/>
        <v>5.5119238995740944E+218</v>
      </c>
      <c r="D60" s="4">
        <f t="shared" si="2"/>
        <v>4.4646193476594464E+217</v>
      </c>
      <c r="E60" s="4">
        <f>Input!J61</f>
        <v>18.663199000000077</v>
      </c>
      <c r="F60">
        <f t="shared" si="3"/>
        <v>17.247731714285464</v>
      </c>
      <c r="G60" t="e">
        <f t="shared" si="10"/>
        <v>#NUM!</v>
      </c>
      <c r="H60" t="e">
        <f t="shared" si="6"/>
        <v>#NUM!</v>
      </c>
      <c r="I60" t="e">
        <f t="shared" si="4"/>
        <v>#NUM!</v>
      </c>
      <c r="N60" s="4" t="e">
        <f>Input!#REF!</f>
        <v>#REF!</v>
      </c>
      <c r="O60" t="e">
        <f t="shared" si="7"/>
        <v>#REF!</v>
      </c>
      <c r="P60" t="e">
        <f t="shared" si="8"/>
        <v>#NUM!</v>
      </c>
      <c r="Q60" t="e">
        <f t="shared" si="9"/>
        <v>#REF!</v>
      </c>
      <c r="R60" t="e">
        <f t="shared" si="5"/>
        <v>#REF!</v>
      </c>
    </row>
    <row r="61" spans="1:18" x14ac:dyDescent="0.25">
      <c r="A61">
        <f>Input!H62</f>
        <v>2177.434389</v>
      </c>
      <c r="B61">
        <f t="shared" si="0"/>
        <v>525.87233199999991</v>
      </c>
      <c r="C61">
        <f t="shared" si="1"/>
        <v>2.4179759293285334E+228</v>
      </c>
      <c r="D61" s="4">
        <f t="shared" si="2"/>
        <v>1.9585433893761045E+227</v>
      </c>
      <c r="E61" s="4">
        <f>Input!J62</f>
        <v>19.580631571428512</v>
      </c>
      <c r="F61">
        <f t="shared" si="3"/>
        <v>18.1651642857139</v>
      </c>
      <c r="G61" t="e">
        <f t="shared" si="10"/>
        <v>#NUM!</v>
      </c>
      <c r="H61" t="e">
        <f t="shared" si="6"/>
        <v>#NUM!</v>
      </c>
      <c r="I61" t="e">
        <f t="shared" si="4"/>
        <v>#NUM!</v>
      </c>
      <c r="N61" s="4" t="e">
        <f>Input!#REF!</f>
        <v>#REF!</v>
      </c>
      <c r="O61" t="e">
        <f t="shared" si="7"/>
        <v>#REF!</v>
      </c>
      <c r="P61" t="e">
        <f t="shared" si="8"/>
        <v>#NUM!</v>
      </c>
      <c r="Q61" t="e">
        <f t="shared" si="9"/>
        <v>#REF!</v>
      </c>
      <c r="R61" t="e">
        <f t="shared" si="5"/>
        <v>#REF!</v>
      </c>
    </row>
    <row r="62" spans="1:18" x14ac:dyDescent="0.25">
      <c r="A62">
        <f>Input!H63</f>
        <v>2202.3885540000001</v>
      </c>
      <c r="B62">
        <f t="shared" si="0"/>
        <v>550.82649700000002</v>
      </c>
      <c r="C62">
        <f t="shared" si="1"/>
        <v>1.6630608240273576E+239</v>
      </c>
      <c r="D62" s="4">
        <f t="shared" si="2"/>
        <v>1.347067497042317E+238</v>
      </c>
      <c r="E62" s="4">
        <f>Input!J63</f>
        <v>20.235940571428728</v>
      </c>
      <c r="F62">
        <f t="shared" si="3"/>
        <v>18.820473285714115</v>
      </c>
      <c r="G62" t="e">
        <f t="shared" si="10"/>
        <v>#NUM!</v>
      </c>
      <c r="H62" t="e">
        <f t="shared" si="6"/>
        <v>#NUM!</v>
      </c>
      <c r="I62" t="e">
        <f t="shared" si="4"/>
        <v>#NUM!</v>
      </c>
      <c r="N62" s="4" t="e">
        <f>Input!#REF!</f>
        <v>#REF!</v>
      </c>
      <c r="O62" t="e">
        <f t="shared" si="7"/>
        <v>#REF!</v>
      </c>
      <c r="P62" t="e">
        <f t="shared" si="8"/>
        <v>#NUM!</v>
      </c>
      <c r="Q62" t="e">
        <f t="shared" si="9"/>
        <v>#REF!</v>
      </c>
      <c r="R62" t="e">
        <f t="shared" si="5"/>
        <v>#REF!</v>
      </c>
    </row>
    <row r="63" spans="1:18" x14ac:dyDescent="0.25">
      <c r="A63">
        <f>Input!H64</f>
        <v>2216.333529</v>
      </c>
      <c r="B63">
        <f t="shared" si="0"/>
        <v>564.7714719999999</v>
      </c>
      <c r="C63">
        <f t="shared" si="1"/>
        <v>1.8929268260445836E+245</v>
      </c>
      <c r="D63" s="4">
        <f t="shared" si="2"/>
        <v>1.5332573317848708E+244</v>
      </c>
      <c r="E63" s="4">
        <f>Input!J64</f>
        <v>20.5242765714288</v>
      </c>
      <c r="F63">
        <f t="shared" si="3"/>
        <v>19.108809285714187</v>
      </c>
      <c r="G63" t="e">
        <f t="shared" si="10"/>
        <v>#NUM!</v>
      </c>
      <c r="H63" t="e">
        <f t="shared" si="6"/>
        <v>#NUM!</v>
      </c>
      <c r="I63" t="e">
        <f t="shared" si="4"/>
        <v>#NUM!</v>
      </c>
      <c r="N63" s="4" t="e">
        <f>Input!#REF!</f>
        <v>#REF!</v>
      </c>
      <c r="O63" t="e">
        <f t="shared" si="7"/>
        <v>#REF!</v>
      </c>
      <c r="P63" t="e">
        <f t="shared" si="8"/>
        <v>#NUM!</v>
      </c>
      <c r="Q63" t="e">
        <f t="shared" si="9"/>
        <v>#REF!</v>
      </c>
      <c r="R63" t="e">
        <f t="shared" si="5"/>
        <v>#REF!</v>
      </c>
    </row>
    <row r="64" spans="1:18" x14ac:dyDescent="0.25">
      <c r="A64">
        <f>Input!H65</f>
        <v>2230.0950170000001</v>
      </c>
      <c r="B64">
        <f t="shared" si="0"/>
        <v>578.53296</v>
      </c>
      <c r="C64">
        <f t="shared" si="1"/>
        <v>1.7933791948132604E+251</v>
      </c>
      <c r="D64" s="4">
        <f t="shared" si="2"/>
        <v>1.4526244550422554E+250</v>
      </c>
      <c r="E64" s="4">
        <f>Input!J65</f>
        <v>20.078666428571069</v>
      </c>
      <c r="F64">
        <f t="shared" si="3"/>
        <v>18.663199142856456</v>
      </c>
      <c r="G64" t="e">
        <f t="shared" si="10"/>
        <v>#NUM!</v>
      </c>
      <c r="H64" t="e">
        <f t="shared" si="6"/>
        <v>#NUM!</v>
      </c>
      <c r="I64" t="e">
        <f t="shared" si="4"/>
        <v>#NUM!</v>
      </c>
      <c r="N64" s="4" t="e">
        <f>Input!#REF!</f>
        <v>#REF!</v>
      </c>
      <c r="O64" t="e">
        <f t="shared" si="7"/>
        <v>#REF!</v>
      </c>
      <c r="P64" t="e">
        <f t="shared" si="8"/>
        <v>#NUM!</v>
      </c>
      <c r="Q64" t="e">
        <f t="shared" si="9"/>
        <v>#REF!</v>
      </c>
      <c r="R64" t="e">
        <f t="shared" si="5"/>
        <v>#REF!</v>
      </c>
    </row>
    <row r="65" spans="1:18" x14ac:dyDescent="0.25">
      <c r="A65">
        <f>Input!H66</f>
        <v>2252.4803710000001</v>
      </c>
      <c r="B65">
        <f t="shared" si="0"/>
        <v>600.91831400000001</v>
      </c>
      <c r="C65">
        <f t="shared" si="1"/>
        <v>9.4516546512454168E+260</v>
      </c>
      <c r="D65" s="4">
        <f t="shared" si="2"/>
        <v>7.6557733728156748E+259</v>
      </c>
      <c r="E65" s="4">
        <f>Input!J66</f>
        <v>19.790330571428512</v>
      </c>
      <c r="F65">
        <f t="shared" si="3"/>
        <v>18.3748632857139</v>
      </c>
      <c r="G65" t="e">
        <f t="shared" si="10"/>
        <v>#NUM!</v>
      </c>
      <c r="H65" t="e">
        <f t="shared" si="6"/>
        <v>#NUM!</v>
      </c>
      <c r="I65" t="e">
        <f t="shared" si="4"/>
        <v>#NUM!</v>
      </c>
      <c r="N65" s="4" t="e">
        <f>Input!#REF!</f>
        <v>#REF!</v>
      </c>
      <c r="O65" t="e">
        <f t="shared" si="7"/>
        <v>#REF!</v>
      </c>
      <c r="P65" t="e">
        <f t="shared" si="8"/>
        <v>#NUM!</v>
      </c>
      <c r="Q65" t="e">
        <f t="shared" si="9"/>
        <v>#REF!</v>
      </c>
      <c r="R65" t="e">
        <f t="shared" si="5"/>
        <v>#REF!</v>
      </c>
    </row>
    <row r="66" spans="1:18" x14ac:dyDescent="0.25">
      <c r="A66">
        <f>Input!H67</f>
        <v>2273.948292</v>
      </c>
      <c r="B66">
        <f t="shared" si="0"/>
        <v>622.38623499999994</v>
      </c>
      <c r="C66">
        <f t="shared" si="1"/>
        <v>1.9902492688241934E+270</v>
      </c>
      <c r="D66" s="4">
        <f t="shared" si="2"/>
        <v>1.6120878216305125E+269</v>
      </c>
      <c r="E66" s="4">
        <f>Input!J67</f>
        <v>20.183515857142993</v>
      </c>
      <c r="F66">
        <f t="shared" si="3"/>
        <v>18.76804857142838</v>
      </c>
      <c r="G66" t="e">
        <f t="shared" si="10"/>
        <v>#NUM!</v>
      </c>
      <c r="H66" t="e">
        <f t="shared" si="6"/>
        <v>#NUM!</v>
      </c>
      <c r="I66" t="e">
        <f t="shared" si="4"/>
        <v>#NUM!</v>
      </c>
      <c r="N66" s="4" t="e">
        <f>Input!#REF!</f>
        <v>#REF!</v>
      </c>
      <c r="O66" t="e">
        <f t="shared" si="7"/>
        <v>#REF!</v>
      </c>
      <c r="P66" t="e">
        <f t="shared" si="8"/>
        <v>#NUM!</v>
      </c>
      <c r="Q66" t="e">
        <f t="shared" si="9"/>
        <v>#REF!</v>
      </c>
      <c r="R66" t="e">
        <f t="shared" si="5"/>
        <v>#REF!</v>
      </c>
    </row>
    <row r="67" spans="1:18" x14ac:dyDescent="0.25">
      <c r="A67">
        <f>Input!H68</f>
        <v>2293.214375</v>
      </c>
      <c r="B67">
        <f t="shared" si="0"/>
        <v>641.65231799999992</v>
      </c>
      <c r="C67">
        <f t="shared" si="1"/>
        <v>4.6351202734948285E+278</v>
      </c>
      <c r="D67" s="4">
        <f t="shared" si="2"/>
        <v>3.7544146161692444E+277</v>
      </c>
      <c r="E67" s="4">
        <f>Input!J68</f>
        <v>19.711693428571834</v>
      </c>
      <c r="F67">
        <f t="shared" si="3"/>
        <v>18.296226142857222</v>
      </c>
      <c r="G67" t="e">
        <f t="shared" si="10"/>
        <v>#NUM!</v>
      </c>
      <c r="H67" t="e">
        <f t="shared" si="6"/>
        <v>#NUM!</v>
      </c>
      <c r="I67" t="e">
        <f t="shared" si="4"/>
        <v>#NUM!</v>
      </c>
      <c r="N67" s="4" t="e">
        <f>Input!#REF!</f>
        <v>#REF!</v>
      </c>
      <c r="O67" t="e">
        <f t="shared" si="7"/>
        <v>#REF!</v>
      </c>
      <c r="P67" t="e">
        <f t="shared" si="8"/>
        <v>#NUM!</v>
      </c>
      <c r="Q67" t="e">
        <f t="shared" si="9"/>
        <v>#REF!</v>
      </c>
      <c r="R67" t="e">
        <f t="shared" si="5"/>
        <v>#REF!</v>
      </c>
    </row>
    <row r="68" spans="1:18" x14ac:dyDescent="0.25">
      <c r="A68">
        <f>Input!H69</f>
        <v>2320.0034059999998</v>
      </c>
      <c r="B68">
        <f t="shared" ref="B68:B84" si="11">A68-$A$3</f>
        <v>668.44134899999972</v>
      </c>
      <c r="C68">
        <f t="shared" ref="C68:C84" si="12">EXP(B68)</f>
        <v>1.9970518773275183E+290</v>
      </c>
      <c r="D68" s="4">
        <f t="shared" ref="D68:D84" si="13">((C68-$Z$3)/$AA$3)</f>
        <v>1.6175978863723068E+289</v>
      </c>
      <c r="E68" s="4">
        <f>Input!J69</f>
        <v>20.367002428571141</v>
      </c>
      <c r="F68">
        <f t="shared" ref="F68:F84" si="14">E68-$E$3</f>
        <v>18.951535142856528</v>
      </c>
      <c r="G68" t="e">
        <f t="shared" si="10"/>
        <v>#NUM!</v>
      </c>
      <c r="H68" t="e">
        <f t="shared" si="6"/>
        <v>#NUM!</v>
      </c>
      <c r="I68" t="e">
        <f t="shared" ref="I68:I84" si="15">(G68-$J$4)^2</f>
        <v>#NUM!</v>
      </c>
      <c r="N68" s="4" t="e">
        <f>Input!#REF!</f>
        <v>#REF!</v>
      </c>
      <c r="O68" t="e">
        <f t="shared" si="7"/>
        <v>#REF!</v>
      </c>
      <c r="P68" t="e">
        <f t="shared" si="8"/>
        <v>#NUM!</v>
      </c>
      <c r="Q68" t="e">
        <f t="shared" si="9"/>
        <v>#REF!</v>
      </c>
      <c r="R68" t="e">
        <f t="shared" ref="R68:R84" si="16">(O68-$S$4)^2</f>
        <v>#REF!</v>
      </c>
    </row>
    <row r="69" spans="1:18" x14ac:dyDescent="0.25">
      <c r="A69">
        <f>Input!H70</f>
        <v>2342.9392189999999</v>
      </c>
      <c r="B69">
        <f t="shared" si="11"/>
        <v>691.37716199999977</v>
      </c>
      <c r="C69">
        <f t="shared" si="12"/>
        <v>1.825098762093909E+300</v>
      </c>
      <c r="D69" s="4">
        <f t="shared" si="13"/>
        <v>1.4783170800423053E+299</v>
      </c>
      <c r="E69" s="4">
        <f>Input!J70</f>
        <v>20.078666428571523</v>
      </c>
      <c r="F69">
        <f t="shared" si="14"/>
        <v>18.663199142856911</v>
      </c>
      <c r="G69" t="e">
        <f t="shared" si="10"/>
        <v>#NUM!</v>
      </c>
      <c r="H69" t="e">
        <f t="shared" ref="H69:H84" si="17">(F69-G69)^2</f>
        <v>#NUM!</v>
      </c>
      <c r="I69" t="e">
        <f t="shared" si="15"/>
        <v>#NUM!</v>
      </c>
      <c r="N69" s="4" t="e">
        <f>Input!#REF!</f>
        <v>#REF!</v>
      </c>
      <c r="O69" t="e">
        <f t="shared" ref="O69:O84" si="18">N69-$N$3</f>
        <v>#REF!</v>
      </c>
      <c r="P69" t="e">
        <f t="shared" ref="P69:P84" si="19">$Y$3*((1/$AA$3)*(1/SQRT(2*PI()))*EXP(-1*D69*D69/2))</f>
        <v>#NUM!</v>
      </c>
      <c r="Q69" t="e">
        <f t="shared" ref="Q69:Q84" si="20">(O69-P69)^2</f>
        <v>#REF!</v>
      </c>
      <c r="R69" t="e">
        <f t="shared" si="16"/>
        <v>#REF!</v>
      </c>
    </row>
    <row r="70" spans="1:18" x14ac:dyDescent="0.25">
      <c r="A70">
        <f>Input!H71</f>
        <v>2359.2695180000001</v>
      </c>
      <c r="B70">
        <f t="shared" si="11"/>
        <v>707.70746099999997</v>
      </c>
      <c r="C70">
        <f t="shared" si="12"/>
        <v>2.256550795612047E+307</v>
      </c>
      <c r="D70" s="4">
        <f t="shared" si="13"/>
        <v>1.8277901735625068E+306</v>
      </c>
      <c r="E70" s="4">
        <f>Input!J71</f>
        <v>20.419426999999814</v>
      </c>
      <c r="F70">
        <f t="shared" si="14"/>
        <v>19.003959714285202</v>
      </c>
      <c r="G70" t="e">
        <f t="shared" ref="G70:G84" si="21">G69+P70</f>
        <v>#NUM!</v>
      </c>
      <c r="H70" t="e">
        <f t="shared" si="17"/>
        <v>#NUM!</v>
      </c>
      <c r="I70" t="e">
        <f t="shared" si="15"/>
        <v>#NUM!</v>
      </c>
      <c r="N70" s="4" t="e">
        <f>Input!#REF!</f>
        <v>#REF!</v>
      </c>
      <c r="O70" t="e">
        <f t="shared" si="18"/>
        <v>#REF!</v>
      </c>
      <c r="P70" t="e">
        <f t="shared" si="19"/>
        <v>#NUM!</v>
      </c>
      <c r="Q70" t="e">
        <f t="shared" si="20"/>
        <v>#REF!</v>
      </c>
      <c r="R70" t="e">
        <f t="shared" si="16"/>
        <v>#REF!</v>
      </c>
    </row>
    <row r="71" spans="1:18" x14ac:dyDescent="0.25">
      <c r="A71">
        <f>Input!H72</f>
        <v>2366.4254919999998</v>
      </c>
      <c r="B71">
        <f t="shared" si="11"/>
        <v>714.86343499999975</v>
      </c>
      <c r="C71" t="e">
        <f t="shared" si="12"/>
        <v>#NUM!</v>
      </c>
      <c r="D71" s="4" t="e">
        <f t="shared" si="13"/>
        <v>#NUM!</v>
      </c>
      <c r="E71" s="4">
        <f>Input!J72</f>
        <v>19.475782142857042</v>
      </c>
      <c r="F71">
        <f t="shared" si="14"/>
        <v>18.06031485714243</v>
      </c>
      <c r="G71" t="e">
        <f t="shared" si="21"/>
        <v>#NUM!</v>
      </c>
      <c r="H71" t="e">
        <f t="shared" si="17"/>
        <v>#NUM!</v>
      </c>
      <c r="I71" t="e">
        <f t="shared" si="15"/>
        <v>#NUM!</v>
      </c>
      <c r="N71" s="4" t="e">
        <f>Input!#REF!</f>
        <v>#REF!</v>
      </c>
      <c r="O71" t="e">
        <f t="shared" si="18"/>
        <v>#REF!</v>
      </c>
      <c r="P71" t="e">
        <f t="shared" si="19"/>
        <v>#NUM!</v>
      </c>
      <c r="Q71" t="e">
        <f t="shared" si="20"/>
        <v>#REF!</v>
      </c>
      <c r="R71" t="e">
        <f t="shared" si="16"/>
        <v>#REF!</v>
      </c>
    </row>
    <row r="72" spans="1:18" x14ac:dyDescent="0.25">
      <c r="A72">
        <f>Input!H73</f>
        <v>2386.2420350000002</v>
      </c>
      <c r="B72">
        <f t="shared" si="11"/>
        <v>734.67997800000012</v>
      </c>
      <c r="C72" t="e">
        <f t="shared" si="12"/>
        <v>#NUM!</v>
      </c>
      <c r="D72" s="4" t="e">
        <f t="shared" si="13"/>
        <v>#NUM!</v>
      </c>
      <c r="E72" s="4">
        <f>Input!J73</f>
        <v>19.108809142857808</v>
      </c>
      <c r="F72">
        <f t="shared" si="14"/>
        <v>17.693341857143196</v>
      </c>
      <c r="G72" t="e">
        <f t="shared" si="21"/>
        <v>#NUM!</v>
      </c>
      <c r="H72" t="e">
        <f t="shared" si="17"/>
        <v>#NUM!</v>
      </c>
      <c r="I72" t="e">
        <f t="shared" si="15"/>
        <v>#NUM!</v>
      </c>
      <c r="N72" s="4" t="e">
        <f>Input!#REF!</f>
        <v>#REF!</v>
      </c>
      <c r="O72" t="e">
        <f t="shared" si="18"/>
        <v>#REF!</v>
      </c>
      <c r="P72" t="e">
        <f t="shared" si="19"/>
        <v>#NUM!</v>
      </c>
      <c r="Q72" t="e">
        <f t="shared" si="20"/>
        <v>#REF!</v>
      </c>
      <c r="R72" t="e">
        <f t="shared" si="16"/>
        <v>#REF!</v>
      </c>
    </row>
    <row r="73" spans="1:18" x14ac:dyDescent="0.25">
      <c r="A73">
        <f>Input!H74</f>
        <v>2413.3980379999998</v>
      </c>
      <c r="B73">
        <f t="shared" si="11"/>
        <v>761.83598099999972</v>
      </c>
      <c r="C73" t="e">
        <f t="shared" si="12"/>
        <v>#NUM!</v>
      </c>
      <c r="D73" s="4" t="e">
        <f t="shared" si="13"/>
        <v>#NUM!</v>
      </c>
      <c r="E73" s="4">
        <f>Input!J74</f>
        <v>19.921392285713864</v>
      </c>
      <c r="F73">
        <f t="shared" si="14"/>
        <v>18.505924999999252</v>
      </c>
      <c r="G73" t="e">
        <f t="shared" si="21"/>
        <v>#NUM!</v>
      </c>
      <c r="H73" t="e">
        <f t="shared" si="17"/>
        <v>#NUM!</v>
      </c>
      <c r="I73" t="e">
        <f t="shared" si="15"/>
        <v>#NUM!</v>
      </c>
      <c r="N73" s="4" t="e">
        <f>Input!#REF!</f>
        <v>#REF!</v>
      </c>
      <c r="O73" t="e">
        <f t="shared" si="18"/>
        <v>#REF!</v>
      </c>
      <c r="P73" t="e">
        <f t="shared" si="19"/>
        <v>#NUM!</v>
      </c>
      <c r="Q73" t="e">
        <f t="shared" si="20"/>
        <v>#REF!</v>
      </c>
      <c r="R73" t="e">
        <f t="shared" si="16"/>
        <v>#REF!</v>
      </c>
    </row>
    <row r="74" spans="1:18" x14ac:dyDescent="0.25">
      <c r="A74">
        <f>Input!H75</f>
        <v>2436.150365</v>
      </c>
      <c r="B74">
        <f t="shared" si="11"/>
        <v>784.58830799999987</v>
      </c>
      <c r="C74" t="e">
        <f t="shared" si="12"/>
        <v>#NUM!</v>
      </c>
      <c r="D74" s="4" t="e">
        <f t="shared" si="13"/>
        <v>#NUM!</v>
      </c>
      <c r="E74" s="4">
        <f>Input!J75</f>
        <v>20.419427142856875</v>
      </c>
      <c r="F74">
        <f t="shared" si="14"/>
        <v>19.003959857142263</v>
      </c>
      <c r="G74" t="e">
        <f t="shared" si="21"/>
        <v>#NUM!</v>
      </c>
      <c r="H74" t="e">
        <f t="shared" si="17"/>
        <v>#NUM!</v>
      </c>
      <c r="I74" t="e">
        <f t="shared" si="15"/>
        <v>#NUM!</v>
      </c>
      <c r="N74" s="4" t="e">
        <f>Input!#REF!</f>
        <v>#REF!</v>
      </c>
      <c r="O74" t="e">
        <f t="shared" si="18"/>
        <v>#REF!</v>
      </c>
      <c r="P74" t="e">
        <f t="shared" si="19"/>
        <v>#NUM!</v>
      </c>
      <c r="Q74" t="e">
        <f t="shared" si="20"/>
        <v>#REF!</v>
      </c>
      <c r="R74" t="e">
        <f t="shared" si="16"/>
        <v>#REF!</v>
      </c>
    </row>
    <row r="75" spans="1:18" x14ac:dyDescent="0.25">
      <c r="A75">
        <f>Input!H76</f>
        <v>2459.8201250000002</v>
      </c>
      <c r="B75">
        <f t="shared" si="11"/>
        <v>808.25806800000009</v>
      </c>
      <c r="C75" t="e">
        <f t="shared" si="12"/>
        <v>#NUM!</v>
      </c>
      <c r="D75" s="4" t="e">
        <f t="shared" si="13"/>
        <v>#NUM!</v>
      </c>
      <c r="E75" s="4">
        <f>Input!J76</f>
        <v>19.973817000000054</v>
      </c>
      <c r="F75">
        <f t="shared" si="14"/>
        <v>18.558349714285441</v>
      </c>
      <c r="G75" t="e">
        <f t="shared" si="21"/>
        <v>#NUM!</v>
      </c>
      <c r="H75" t="e">
        <f t="shared" si="17"/>
        <v>#NUM!</v>
      </c>
      <c r="I75" t="e">
        <f t="shared" si="15"/>
        <v>#NUM!</v>
      </c>
      <c r="N75" s="4" t="e">
        <f>Input!#REF!</f>
        <v>#REF!</v>
      </c>
      <c r="O75" t="e">
        <f t="shared" si="18"/>
        <v>#REF!</v>
      </c>
      <c r="P75" t="e">
        <f t="shared" si="19"/>
        <v>#NUM!</v>
      </c>
      <c r="Q75" t="e">
        <f t="shared" si="20"/>
        <v>#REF!</v>
      </c>
      <c r="R75" t="e">
        <f t="shared" si="16"/>
        <v>#REF!</v>
      </c>
    </row>
    <row r="76" spans="1:18" x14ac:dyDescent="0.25">
      <c r="A76">
        <f>Input!H77</f>
        <v>2485.3247489999999</v>
      </c>
      <c r="B76">
        <f t="shared" si="11"/>
        <v>833.76269199999979</v>
      </c>
      <c r="C76" t="e">
        <f t="shared" si="12"/>
        <v>#NUM!</v>
      </c>
      <c r="D76" s="4" t="e">
        <f t="shared" si="13"/>
        <v>#NUM!</v>
      </c>
      <c r="E76" s="4">
        <f>Input!J77</f>
        <v>20.340790000000197</v>
      </c>
      <c r="F76">
        <f t="shared" si="14"/>
        <v>18.925322714285585</v>
      </c>
      <c r="G76" t="e">
        <f t="shared" si="21"/>
        <v>#NUM!</v>
      </c>
      <c r="H76" t="e">
        <f t="shared" si="17"/>
        <v>#NUM!</v>
      </c>
      <c r="I76" t="e">
        <f t="shared" si="15"/>
        <v>#NUM!</v>
      </c>
      <c r="N76" s="4" t="e">
        <f>Input!#REF!</f>
        <v>#REF!</v>
      </c>
      <c r="O76" t="e">
        <f t="shared" si="18"/>
        <v>#REF!</v>
      </c>
      <c r="P76" t="e">
        <f t="shared" si="19"/>
        <v>#NUM!</v>
      </c>
      <c r="Q76" t="e">
        <f t="shared" si="20"/>
        <v>#REF!</v>
      </c>
      <c r="R76" t="e">
        <f t="shared" si="16"/>
        <v>#REF!</v>
      </c>
    </row>
    <row r="77" spans="1:18" x14ac:dyDescent="0.25">
      <c r="A77">
        <f>Input!H78</f>
        <v>2500.3706430000002</v>
      </c>
      <c r="B77">
        <f t="shared" si="11"/>
        <v>848.8085860000001</v>
      </c>
      <c r="C77" t="e">
        <f t="shared" si="12"/>
        <v>#NUM!</v>
      </c>
      <c r="D77" s="4" t="e">
        <f t="shared" si="13"/>
        <v>#NUM!</v>
      </c>
      <c r="E77" s="4">
        <f>Input!J78</f>
        <v>20.157303571428201</v>
      </c>
      <c r="F77">
        <f t="shared" si="14"/>
        <v>18.741836285713589</v>
      </c>
      <c r="G77" t="e">
        <f t="shared" si="21"/>
        <v>#NUM!</v>
      </c>
      <c r="H77" t="e">
        <f t="shared" si="17"/>
        <v>#NUM!</v>
      </c>
      <c r="I77" t="e">
        <f t="shared" si="15"/>
        <v>#NUM!</v>
      </c>
      <c r="N77" s="4" t="e">
        <f>Input!#REF!</f>
        <v>#REF!</v>
      </c>
      <c r="O77" t="e">
        <f t="shared" si="18"/>
        <v>#REF!</v>
      </c>
      <c r="P77" t="e">
        <f t="shared" si="19"/>
        <v>#NUM!</v>
      </c>
      <c r="Q77" t="e">
        <f t="shared" si="20"/>
        <v>#REF!</v>
      </c>
      <c r="R77" t="e">
        <f t="shared" si="16"/>
        <v>#REF!</v>
      </c>
    </row>
    <row r="78" spans="1:18" x14ac:dyDescent="0.25">
      <c r="A78">
        <f>Input!H79</f>
        <v>2513.398185</v>
      </c>
      <c r="B78">
        <f t="shared" si="11"/>
        <v>861.83612799999992</v>
      </c>
      <c r="C78" t="e">
        <f t="shared" si="12"/>
        <v>#NUM!</v>
      </c>
      <c r="D78" s="4" t="e">
        <f t="shared" si="13"/>
        <v>#NUM!</v>
      </c>
      <c r="E78" s="4">
        <f>Input!J79</f>
        <v>20.996099000000413</v>
      </c>
      <c r="F78">
        <f t="shared" si="14"/>
        <v>19.580631714285801</v>
      </c>
      <c r="G78" t="e">
        <f t="shared" si="21"/>
        <v>#NUM!</v>
      </c>
      <c r="H78" t="e">
        <f t="shared" si="17"/>
        <v>#NUM!</v>
      </c>
      <c r="I78" t="e">
        <f t="shared" si="15"/>
        <v>#NUM!</v>
      </c>
      <c r="N78" s="4" t="e">
        <f>Input!#REF!</f>
        <v>#REF!</v>
      </c>
      <c r="O78" t="e">
        <f t="shared" si="18"/>
        <v>#REF!</v>
      </c>
      <c r="P78" t="e">
        <f t="shared" si="19"/>
        <v>#NUM!</v>
      </c>
      <c r="Q78" t="e">
        <f t="shared" si="20"/>
        <v>#REF!</v>
      </c>
      <c r="R78" t="e">
        <f t="shared" si="16"/>
        <v>#REF!</v>
      </c>
    </row>
    <row r="79" spans="1:18" x14ac:dyDescent="0.25">
      <c r="A79">
        <f>Input!H80</f>
        <v>2529.911971</v>
      </c>
      <c r="B79">
        <f t="shared" si="11"/>
        <v>878.3499139999999</v>
      </c>
      <c r="C79" t="e">
        <f t="shared" si="12"/>
        <v>#NUM!</v>
      </c>
      <c r="D79" s="4" t="e">
        <f t="shared" si="13"/>
        <v>#NUM!</v>
      </c>
      <c r="E79" s="4">
        <f>Input!J80</f>
        <v>20.524276571428345</v>
      </c>
      <c r="F79">
        <f t="shared" si="14"/>
        <v>19.108809285713733</v>
      </c>
      <c r="G79" t="e">
        <f t="shared" si="21"/>
        <v>#NUM!</v>
      </c>
      <c r="H79" t="e">
        <f t="shared" si="17"/>
        <v>#NUM!</v>
      </c>
      <c r="I79" t="e">
        <f t="shared" si="15"/>
        <v>#NUM!</v>
      </c>
      <c r="N79" s="4" t="e">
        <f>Input!#REF!</f>
        <v>#REF!</v>
      </c>
      <c r="O79" t="e">
        <f t="shared" si="18"/>
        <v>#REF!</v>
      </c>
      <c r="P79" t="e">
        <f t="shared" si="19"/>
        <v>#NUM!</v>
      </c>
      <c r="Q79" t="e">
        <f t="shared" si="20"/>
        <v>#REF!</v>
      </c>
      <c r="R79" t="e">
        <f t="shared" si="16"/>
        <v>#REF!</v>
      </c>
    </row>
    <row r="80" spans="1:18" x14ac:dyDescent="0.25">
      <c r="A80">
        <f>Input!H81</f>
        <v>2553.2147570000002</v>
      </c>
      <c r="B80">
        <f t="shared" si="11"/>
        <v>901.6527000000001</v>
      </c>
      <c r="C80" t="e">
        <f t="shared" si="12"/>
        <v>#NUM!</v>
      </c>
      <c r="D80" s="4" t="e">
        <f t="shared" si="13"/>
        <v>#NUM!</v>
      </c>
      <c r="E80" s="4">
        <f>Input!J81</f>
        <v>19.973817000000054</v>
      </c>
      <c r="F80">
        <f t="shared" si="14"/>
        <v>18.558349714285441</v>
      </c>
      <c r="G80" t="e">
        <f t="shared" si="21"/>
        <v>#NUM!</v>
      </c>
      <c r="H80" t="e">
        <f t="shared" si="17"/>
        <v>#NUM!</v>
      </c>
      <c r="I80" t="e">
        <f t="shared" si="15"/>
        <v>#NUM!</v>
      </c>
      <c r="N80" s="4" t="e">
        <f>Input!#REF!</f>
        <v>#REF!</v>
      </c>
      <c r="O80" t="e">
        <f t="shared" si="18"/>
        <v>#REF!</v>
      </c>
      <c r="P80" t="e">
        <f t="shared" si="19"/>
        <v>#NUM!</v>
      </c>
      <c r="Q80" t="e">
        <f t="shared" si="20"/>
        <v>#REF!</v>
      </c>
      <c r="R80" t="e">
        <f t="shared" si="16"/>
        <v>#REF!</v>
      </c>
    </row>
    <row r="81" spans="1:18" x14ac:dyDescent="0.25">
      <c r="A81">
        <f>Input!H82</f>
        <v>2573.7652459999999</v>
      </c>
      <c r="B81">
        <f t="shared" si="11"/>
        <v>922.20318899999984</v>
      </c>
      <c r="C81" t="e">
        <f t="shared" si="12"/>
        <v>#NUM!</v>
      </c>
      <c r="D81" s="4" t="e">
        <f t="shared" si="13"/>
        <v>#NUM!</v>
      </c>
      <c r="E81" s="4">
        <f>Input!J82</f>
        <v>19.659268714285645</v>
      </c>
      <c r="F81">
        <f t="shared" si="14"/>
        <v>18.243801428571032</v>
      </c>
      <c r="G81" t="e">
        <f t="shared" si="21"/>
        <v>#NUM!</v>
      </c>
      <c r="H81" t="e">
        <f t="shared" si="17"/>
        <v>#NUM!</v>
      </c>
      <c r="I81" t="e">
        <f t="shared" si="15"/>
        <v>#NUM!</v>
      </c>
      <c r="N81" s="4" t="e">
        <f>Input!#REF!</f>
        <v>#REF!</v>
      </c>
      <c r="O81" t="e">
        <f t="shared" si="18"/>
        <v>#REF!</v>
      </c>
      <c r="P81" t="e">
        <f t="shared" si="19"/>
        <v>#NUM!</v>
      </c>
      <c r="Q81" t="e">
        <f t="shared" si="20"/>
        <v>#REF!</v>
      </c>
      <c r="R81" t="e">
        <f t="shared" si="16"/>
        <v>#REF!</v>
      </c>
    </row>
    <row r="82" spans="1:18" x14ac:dyDescent="0.25">
      <c r="A82">
        <f>Input!H83</f>
        <v>2596.1505999999999</v>
      </c>
      <c r="B82">
        <f t="shared" si="11"/>
        <v>944.58854299999985</v>
      </c>
      <c r="C82" t="e">
        <f t="shared" si="12"/>
        <v>#NUM!</v>
      </c>
      <c r="D82" s="4" t="e">
        <f t="shared" si="13"/>
        <v>#NUM!</v>
      </c>
      <c r="E82" s="4">
        <f>Input!J83</f>
        <v>19.475782142857042</v>
      </c>
      <c r="F82">
        <f t="shared" si="14"/>
        <v>18.06031485714243</v>
      </c>
      <c r="G82" t="e">
        <f t="shared" si="21"/>
        <v>#NUM!</v>
      </c>
      <c r="H82" t="e">
        <f t="shared" si="17"/>
        <v>#NUM!</v>
      </c>
      <c r="I82" t="e">
        <f t="shared" si="15"/>
        <v>#NUM!</v>
      </c>
      <c r="N82" s="4" t="e">
        <f>Input!#REF!</f>
        <v>#REF!</v>
      </c>
      <c r="O82" t="e">
        <f t="shared" si="18"/>
        <v>#REF!</v>
      </c>
      <c r="P82" t="e">
        <f t="shared" si="19"/>
        <v>#NUM!</v>
      </c>
      <c r="Q82" t="e">
        <f t="shared" si="20"/>
        <v>#REF!</v>
      </c>
      <c r="R82" t="e">
        <f t="shared" si="16"/>
        <v>#REF!</v>
      </c>
    </row>
    <row r="83" spans="1:18" x14ac:dyDescent="0.25">
      <c r="A83">
        <f>Input!H84</f>
        <v>2620.9212779999998</v>
      </c>
      <c r="B83">
        <f t="shared" si="11"/>
        <v>969.35922099999971</v>
      </c>
      <c r="C83" t="e">
        <f t="shared" si="12"/>
        <v>#NUM!</v>
      </c>
      <c r="D83" s="4" t="e">
        <f t="shared" si="13"/>
        <v>#NUM!</v>
      </c>
      <c r="E83" s="4">
        <f>Input!J84</f>
        <v>19.370932714286027</v>
      </c>
      <c r="F83">
        <f t="shared" si="14"/>
        <v>17.955465428571415</v>
      </c>
      <c r="G83" t="e">
        <f t="shared" si="21"/>
        <v>#NUM!</v>
      </c>
      <c r="H83" t="e">
        <f t="shared" si="17"/>
        <v>#NUM!</v>
      </c>
      <c r="I83" t="e">
        <f t="shared" si="15"/>
        <v>#NUM!</v>
      </c>
      <c r="N83" s="4" t="e">
        <f>Input!#REF!</f>
        <v>#REF!</v>
      </c>
      <c r="O83" t="e">
        <f t="shared" si="18"/>
        <v>#REF!</v>
      </c>
      <c r="P83" t="e">
        <f t="shared" si="19"/>
        <v>#NUM!</v>
      </c>
      <c r="Q83" t="e">
        <f t="shared" si="20"/>
        <v>#REF!</v>
      </c>
      <c r="R83" t="e">
        <f t="shared" si="16"/>
        <v>#REF!</v>
      </c>
    </row>
    <row r="84" spans="1:18" x14ac:dyDescent="0.25">
      <c r="A84">
        <f>Input!H85</f>
        <v>2635.2332259999998</v>
      </c>
      <c r="B84">
        <f t="shared" si="11"/>
        <v>983.67116899999974</v>
      </c>
      <c r="C84" t="e">
        <f t="shared" si="12"/>
        <v>#NUM!</v>
      </c>
      <c r="D84" s="4" t="e">
        <f t="shared" si="13"/>
        <v>#NUM!</v>
      </c>
      <c r="E84" s="4">
        <f>Input!J85</f>
        <v>19.266083285714103</v>
      </c>
      <c r="F84">
        <f t="shared" si="14"/>
        <v>17.850615999999491</v>
      </c>
      <c r="G84" t="e">
        <f t="shared" si="21"/>
        <v>#NUM!</v>
      </c>
      <c r="H84" t="e">
        <f t="shared" si="17"/>
        <v>#NUM!</v>
      </c>
      <c r="I84" t="e">
        <f t="shared" si="15"/>
        <v>#NUM!</v>
      </c>
      <c r="N84" s="4" t="e">
        <f>Input!#REF!</f>
        <v>#REF!</v>
      </c>
      <c r="O84" t="e">
        <f t="shared" si="18"/>
        <v>#REF!</v>
      </c>
      <c r="P84" t="e">
        <f t="shared" si="19"/>
        <v>#NUM!</v>
      </c>
      <c r="Q84" t="e">
        <f t="shared" si="20"/>
        <v>#REF!</v>
      </c>
      <c r="R84" t="e">
        <f t="shared" si="16"/>
        <v>#REF!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2021-08-17T22:09:13Z</dcterms:modified>
</cp:coreProperties>
</file>